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codeName="ThisWorkbook" hidePivotFieldList="1"/>
  <mc:AlternateContent xmlns:mc="http://schemas.openxmlformats.org/markup-compatibility/2006">
    <mc:Choice Requires="x15">
      <x15ac:absPath xmlns:x15ac="http://schemas.microsoft.com/office/spreadsheetml/2010/11/ac" url="https://d.docs.live.net/3dd292d4b7ee87b8/HotelLynk/"/>
    </mc:Choice>
  </mc:AlternateContent>
  <xr:revisionPtr revIDLastSave="703" documentId="8_{AE717D0F-FA2C-CC4D-A224-D03D728546FD}" xr6:coauthVersionLast="47" xr6:coauthVersionMax="47" xr10:uidLastSave="{BB826B65-48F6-3445-885F-A0E1CDB78498}"/>
  <bookViews>
    <workbookView minimized="1" xWindow="16080" yWindow="500" windowWidth="36600" windowHeight="28300" tabRatio="799" xr2:uid="{00000000-000D-0000-FFFF-FFFF00000000}"/>
  </bookViews>
  <sheets>
    <sheet name="Cover" sheetId="14" r:id="rId1"/>
    <sheet name="Read Me First" sheetId="1" r:id="rId2"/>
    <sheet name="0. Config" sheetId="2" r:id="rId3"/>
    <sheet name="1.1 Master Agenda" sheetId="3" r:id="rId4"/>
    <sheet name="1.2 Speakers" sheetId="4" r:id="rId5"/>
    <sheet name="1.3 Vendors" sheetId="5" r:id="rId6"/>
    <sheet name="2.1 Daily Calendar" sheetId="6" r:id="rId7"/>
    <sheet name="2.2 Printable Agenda" sheetId="7" r:id="rId8"/>
    <sheet name="3.1 Sponsorship" sheetId="8" r:id="rId9"/>
    <sheet name="3.2 Registration" sheetId="9" r:id="rId10"/>
    <sheet name="3.3 Expenses" sheetId="10" r:id="rId11"/>
    <sheet name="4. Dashboard" sheetId="11" r:id="rId12"/>
    <sheet name="DoNotModify1" sheetId="12" state="hidden" r:id="rId13"/>
    <sheet name="CalendarBackend" sheetId="13" state="hidden" r:id="rId14"/>
  </sheets>
  <definedNames>
    <definedName name="_xlnm._FilterDatabase" localSheetId="3" hidden="1">'1.1 Master Agenda'!$B$12:$T$209</definedName>
    <definedName name="_xlnm._FilterDatabase" localSheetId="4" hidden="1">'1.2 Speakers'!$B$9:$T$185</definedName>
    <definedName name="_xlnm._FilterDatabase" localSheetId="5" hidden="1">'1.3 Vendors'!$B$9:$R$107</definedName>
    <definedName name="_xlnm._FilterDatabase" localSheetId="8" hidden="1">'3.1 Sponsorship'!$B$17:$V$210</definedName>
    <definedName name="_xlnm._FilterDatabase" localSheetId="10" hidden="1">'3.3 Expenses'!$B$9:$J$209</definedName>
  </definedNames>
  <calcPr calcId="191028"/>
  <pivotCaches>
    <pivotCache cacheId="66" r:id="rId15"/>
    <pivotCache cacheId="70" r:id="rId16"/>
    <pivotCache cacheId="74" r:id="rId17"/>
    <pivotCache cacheId="82" r:id="rId18"/>
    <pivotCache cacheId="88" r:id="rId19"/>
    <pivotCache cacheId="92" r:id="rId20"/>
    <pivotCache cacheId="97"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1" l="1"/>
  <c r="D11" i="7" a="1"/>
  <c r="D11" i="7" s="1"/>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O16" i="3" a="1"/>
  <c r="O16" i="3" s="1"/>
  <c r="O17" i="3" a="1"/>
  <c r="O17" i="3" s="1"/>
  <c r="O18" i="3" a="1"/>
  <c r="O18" i="3" s="1"/>
  <c r="O19" i="3" a="1"/>
  <c r="O19" i="3" s="1"/>
  <c r="O20" i="3" a="1"/>
  <c r="O20" i="3" s="1"/>
  <c r="O21" i="3" a="1"/>
  <c r="O21" i="3" s="1"/>
  <c r="O22" i="3" a="1"/>
  <c r="O22" i="3" s="1"/>
  <c r="O23" i="3" a="1"/>
  <c r="O23" i="3" s="1"/>
  <c r="O24" i="3" a="1"/>
  <c r="O24" i="3" s="1"/>
  <c r="O25" i="3" a="1"/>
  <c r="O25" i="3" s="1"/>
  <c r="O26" i="3" a="1"/>
  <c r="O26" i="3" s="1"/>
  <c r="O27" i="3" a="1"/>
  <c r="O27" i="3" s="1"/>
  <c r="O28" i="3" a="1"/>
  <c r="O28" i="3" s="1"/>
  <c r="O29" i="3" a="1"/>
  <c r="O29" i="3" s="1"/>
  <c r="O30" i="3" a="1"/>
  <c r="O30" i="3" s="1"/>
  <c r="O31" i="3" a="1"/>
  <c r="O31" i="3" s="1"/>
  <c r="O32" i="3" a="1"/>
  <c r="O32" i="3" s="1"/>
  <c r="O33" i="3" a="1"/>
  <c r="O33" i="3" s="1"/>
  <c r="O34" i="3" a="1"/>
  <c r="O34" i="3" s="1"/>
  <c r="O35" i="3" a="1"/>
  <c r="O35" i="3" s="1"/>
  <c r="O36" i="3" a="1"/>
  <c r="O36" i="3" s="1"/>
  <c r="O37" i="3" a="1"/>
  <c r="O37" i="3" s="1"/>
  <c r="O38" i="3" a="1"/>
  <c r="O38" i="3" s="1"/>
  <c r="O39" i="3" a="1"/>
  <c r="O39" i="3" s="1"/>
  <c r="O40" i="3" a="1"/>
  <c r="O40" i="3" s="1"/>
  <c r="O41" i="3" a="1"/>
  <c r="O41" i="3" s="1"/>
  <c r="O42" i="3" a="1"/>
  <c r="O42" i="3" s="1"/>
  <c r="O43" i="3" a="1"/>
  <c r="O43" i="3" s="1"/>
  <c r="O44" i="3" a="1"/>
  <c r="O44" i="3" s="1"/>
  <c r="O45" i="3" a="1"/>
  <c r="O45" i="3" s="1"/>
  <c r="O46" i="3" a="1"/>
  <c r="O46" i="3" s="1"/>
  <c r="O47" i="3" a="1"/>
  <c r="O47" i="3" s="1"/>
  <c r="O48" i="3" a="1"/>
  <c r="O48" i="3" s="1"/>
  <c r="O49" i="3" a="1"/>
  <c r="O49" i="3" s="1"/>
  <c r="O50" i="3" a="1"/>
  <c r="O50" i="3" s="1"/>
  <c r="O51" i="3" a="1"/>
  <c r="O51" i="3" s="1"/>
  <c r="O52" i="3" a="1"/>
  <c r="O52" i="3" s="1"/>
  <c r="O53" i="3" a="1"/>
  <c r="O53" i="3" s="1"/>
  <c r="O54" i="3" a="1"/>
  <c r="O54" i="3" s="1"/>
  <c r="O55" i="3" a="1"/>
  <c r="O55" i="3" s="1"/>
  <c r="O56" i="3" a="1"/>
  <c r="O56" i="3" s="1"/>
  <c r="O57" i="3" a="1"/>
  <c r="O57" i="3" s="1"/>
  <c r="O58" i="3" a="1"/>
  <c r="O58" i="3" s="1"/>
  <c r="O59" i="3" a="1"/>
  <c r="O59" i="3" s="1"/>
  <c r="O60" i="3" a="1"/>
  <c r="O60" i="3" s="1"/>
  <c r="O61" i="3" a="1"/>
  <c r="O61" i="3" s="1"/>
  <c r="O62" i="3" a="1"/>
  <c r="O62" i="3" s="1"/>
  <c r="O63" i="3" a="1"/>
  <c r="O63" i="3" s="1"/>
  <c r="O64" i="3" a="1"/>
  <c r="O64" i="3" s="1"/>
  <c r="O65" i="3" a="1"/>
  <c r="O65" i="3" s="1"/>
  <c r="O66" i="3" a="1"/>
  <c r="O66" i="3" s="1"/>
  <c r="O67" i="3" a="1"/>
  <c r="O67" i="3" s="1"/>
  <c r="O68" i="3" a="1"/>
  <c r="O68" i="3" s="1"/>
  <c r="O69" i="3" a="1"/>
  <c r="O69" i="3" s="1"/>
  <c r="O70" i="3" a="1"/>
  <c r="O70" i="3" s="1"/>
  <c r="O71" i="3" a="1"/>
  <c r="O71" i="3" s="1"/>
  <c r="O72" i="3" a="1"/>
  <c r="O72" i="3" s="1"/>
  <c r="O73" i="3" a="1"/>
  <c r="O73" i="3" s="1"/>
  <c r="O74" i="3" a="1"/>
  <c r="O74" i="3" s="1"/>
  <c r="O75" i="3" a="1"/>
  <c r="O75" i="3" s="1"/>
  <c r="O76" i="3" a="1"/>
  <c r="O76" i="3" s="1"/>
  <c r="O77" i="3" a="1"/>
  <c r="O77" i="3" s="1"/>
  <c r="O78" i="3" a="1"/>
  <c r="O78" i="3" s="1"/>
  <c r="O79" i="3" a="1"/>
  <c r="O79" i="3" s="1"/>
  <c r="O80" i="3" a="1"/>
  <c r="O80" i="3" s="1"/>
  <c r="O81" i="3" a="1"/>
  <c r="O81" i="3" s="1"/>
  <c r="O82" i="3" a="1"/>
  <c r="O82" i="3" s="1"/>
  <c r="O83" i="3" a="1"/>
  <c r="O83" i="3" s="1"/>
  <c r="O84" i="3" a="1"/>
  <c r="O84" i="3" s="1"/>
  <c r="O85" i="3" a="1"/>
  <c r="O85" i="3" s="1"/>
  <c r="O86" i="3" a="1"/>
  <c r="O86" i="3" s="1"/>
  <c r="O87" i="3" a="1"/>
  <c r="O87" i="3" s="1"/>
  <c r="O88" i="3" a="1"/>
  <c r="O88" i="3" s="1"/>
  <c r="O89" i="3" a="1"/>
  <c r="O89" i="3" s="1"/>
  <c r="O90" i="3" a="1"/>
  <c r="O90" i="3" s="1"/>
  <c r="O91" i="3" a="1"/>
  <c r="O91" i="3" s="1"/>
  <c r="O92" i="3" a="1"/>
  <c r="O92" i="3" s="1"/>
  <c r="O93" i="3" a="1"/>
  <c r="O93" i="3" s="1"/>
  <c r="O94" i="3" a="1"/>
  <c r="O94" i="3" s="1"/>
  <c r="O95" i="3" a="1"/>
  <c r="O95" i="3" s="1"/>
  <c r="O96" i="3" a="1"/>
  <c r="O96" i="3" s="1"/>
  <c r="O97" i="3" a="1"/>
  <c r="O97" i="3" s="1"/>
  <c r="O98" i="3" a="1"/>
  <c r="O98" i="3" s="1"/>
  <c r="O99" i="3" a="1"/>
  <c r="O99" i="3" s="1"/>
  <c r="O100" i="3" a="1"/>
  <c r="O100" i="3" s="1"/>
  <c r="O101" i="3" a="1"/>
  <c r="O101" i="3" s="1"/>
  <c r="O102" i="3" a="1"/>
  <c r="O102" i="3" s="1"/>
  <c r="O103" i="3" a="1"/>
  <c r="O103" i="3" s="1"/>
  <c r="O104" i="3" a="1"/>
  <c r="O104" i="3" s="1"/>
  <c r="O105" i="3" a="1"/>
  <c r="O105" i="3" s="1"/>
  <c r="O106" i="3" a="1"/>
  <c r="O106" i="3" s="1"/>
  <c r="O107" i="3" a="1"/>
  <c r="O107" i="3" s="1"/>
  <c r="O108" i="3" a="1"/>
  <c r="O108" i="3" s="1"/>
  <c r="O109" i="3" a="1"/>
  <c r="O109" i="3" s="1"/>
  <c r="O110" i="3" a="1"/>
  <c r="O110" i="3" s="1"/>
  <c r="O111" i="3" a="1"/>
  <c r="O111" i="3" s="1"/>
  <c r="O112" i="3" a="1"/>
  <c r="O112" i="3" s="1"/>
  <c r="O113" i="3" a="1"/>
  <c r="O113" i="3" s="1"/>
  <c r="O114" i="3" a="1"/>
  <c r="O114" i="3" s="1"/>
  <c r="O115" i="3" a="1"/>
  <c r="O115" i="3" s="1"/>
  <c r="O116" i="3" a="1"/>
  <c r="O116" i="3" s="1"/>
  <c r="O117" i="3" a="1"/>
  <c r="O117" i="3" s="1"/>
  <c r="O118" i="3" a="1"/>
  <c r="O118" i="3" s="1"/>
  <c r="O119" i="3" a="1"/>
  <c r="O119" i="3" s="1"/>
  <c r="O120" i="3" a="1"/>
  <c r="O120" i="3" s="1"/>
  <c r="O121" i="3" a="1"/>
  <c r="O121" i="3" s="1"/>
  <c r="O122" i="3" a="1"/>
  <c r="O122" i="3" s="1"/>
  <c r="O123" i="3" a="1"/>
  <c r="O123" i="3" s="1"/>
  <c r="O124" i="3" a="1"/>
  <c r="O124" i="3" s="1"/>
  <c r="O125" i="3" a="1"/>
  <c r="O125" i="3" s="1"/>
  <c r="O126" i="3" a="1"/>
  <c r="O126" i="3" s="1"/>
  <c r="O127" i="3" a="1"/>
  <c r="O127" i="3" s="1"/>
  <c r="O128" i="3" a="1"/>
  <c r="O128" i="3" s="1"/>
  <c r="O129" i="3" a="1"/>
  <c r="O129" i="3" s="1"/>
  <c r="O130" i="3" a="1"/>
  <c r="O130" i="3" s="1"/>
  <c r="O131" i="3" a="1"/>
  <c r="O131" i="3" s="1"/>
  <c r="O132" i="3" a="1"/>
  <c r="O132" i="3" s="1"/>
  <c r="O133" i="3" a="1"/>
  <c r="O133" i="3" s="1"/>
  <c r="O134" i="3" a="1"/>
  <c r="O134" i="3" s="1"/>
  <c r="O135" i="3" a="1"/>
  <c r="O135" i="3" s="1"/>
  <c r="O136" i="3" a="1"/>
  <c r="O136" i="3" s="1"/>
  <c r="O137" i="3" a="1"/>
  <c r="O137" i="3" s="1"/>
  <c r="O138" i="3" a="1"/>
  <c r="O138" i="3" s="1"/>
  <c r="O139" i="3" a="1"/>
  <c r="O139" i="3" s="1"/>
  <c r="O140" i="3" a="1"/>
  <c r="O140" i="3" s="1"/>
  <c r="O141" i="3" a="1"/>
  <c r="O141" i="3" s="1"/>
  <c r="O142" i="3" a="1"/>
  <c r="O142" i="3" s="1"/>
  <c r="O143" i="3" a="1"/>
  <c r="O143" i="3" s="1"/>
  <c r="O144" i="3" a="1"/>
  <c r="O144" i="3" s="1"/>
  <c r="O145" i="3" a="1"/>
  <c r="O145" i="3" s="1"/>
  <c r="O146" i="3" a="1"/>
  <c r="O146" i="3" s="1"/>
  <c r="O147" i="3" a="1"/>
  <c r="O147" i="3" s="1"/>
  <c r="O148" i="3" a="1"/>
  <c r="O148" i="3" s="1"/>
  <c r="O149" i="3" a="1"/>
  <c r="O149" i="3" s="1"/>
  <c r="O150" i="3" a="1"/>
  <c r="O150" i="3" s="1"/>
  <c r="O151" i="3" a="1"/>
  <c r="O151" i="3" s="1"/>
  <c r="O152" i="3" a="1"/>
  <c r="O152" i="3" s="1"/>
  <c r="O153" i="3" a="1"/>
  <c r="O153" i="3" s="1"/>
  <c r="O154" i="3" a="1"/>
  <c r="O154" i="3" s="1"/>
  <c r="O155" i="3" a="1"/>
  <c r="O155" i="3" s="1"/>
  <c r="O156" i="3" a="1"/>
  <c r="O156" i="3" s="1"/>
  <c r="O157" i="3" a="1"/>
  <c r="O157" i="3" s="1"/>
  <c r="O158" i="3" a="1"/>
  <c r="O158" i="3" s="1"/>
  <c r="O159" i="3" a="1"/>
  <c r="O159" i="3" s="1"/>
  <c r="O160" i="3" a="1"/>
  <c r="O160" i="3" s="1"/>
  <c r="O161" i="3" a="1"/>
  <c r="O161" i="3" s="1"/>
  <c r="O162" i="3" a="1"/>
  <c r="O162" i="3" s="1"/>
  <c r="O163" i="3" a="1"/>
  <c r="O163" i="3" s="1"/>
  <c r="O164" i="3" a="1"/>
  <c r="O164" i="3" s="1"/>
  <c r="O165" i="3" a="1"/>
  <c r="O165" i="3" s="1"/>
  <c r="O166" i="3" a="1"/>
  <c r="O166" i="3" s="1"/>
  <c r="O167" i="3" a="1"/>
  <c r="O167" i="3" s="1"/>
  <c r="O168" i="3" a="1"/>
  <c r="O168" i="3" s="1"/>
  <c r="O169" i="3" a="1"/>
  <c r="O169" i="3" s="1"/>
  <c r="O170" i="3" a="1"/>
  <c r="O170" i="3" s="1"/>
  <c r="O171" i="3" a="1"/>
  <c r="O171" i="3" s="1"/>
  <c r="O172" i="3" a="1"/>
  <c r="O172" i="3" s="1"/>
  <c r="O173" i="3" a="1"/>
  <c r="O173" i="3" s="1"/>
  <c r="O174" i="3" a="1"/>
  <c r="O174" i="3" s="1"/>
  <c r="O175" i="3" a="1"/>
  <c r="O175" i="3" s="1"/>
  <c r="O176" i="3" a="1"/>
  <c r="O176" i="3" s="1"/>
  <c r="O177" i="3" a="1"/>
  <c r="O177" i="3" s="1"/>
  <c r="O178" i="3" a="1"/>
  <c r="O178" i="3" s="1"/>
  <c r="O179" i="3" a="1"/>
  <c r="O179" i="3" s="1"/>
  <c r="O180" i="3" a="1"/>
  <c r="O180" i="3" s="1"/>
  <c r="O181" i="3" a="1"/>
  <c r="O181" i="3" s="1"/>
  <c r="O182" i="3" a="1"/>
  <c r="O182" i="3" s="1"/>
  <c r="O183" i="3" a="1"/>
  <c r="O183" i="3" s="1"/>
  <c r="O184" i="3" a="1"/>
  <c r="O184" i="3" s="1"/>
  <c r="O185" i="3" a="1"/>
  <c r="O185" i="3" s="1"/>
  <c r="O186" i="3" a="1"/>
  <c r="O186" i="3" s="1"/>
  <c r="O187" i="3" a="1"/>
  <c r="O187" i="3" s="1"/>
  <c r="O188" i="3" a="1"/>
  <c r="O188" i="3" s="1"/>
  <c r="O189" i="3" a="1"/>
  <c r="O189" i="3" s="1"/>
  <c r="O190" i="3" a="1"/>
  <c r="O190" i="3" s="1"/>
  <c r="O191" i="3" a="1"/>
  <c r="O191" i="3" s="1"/>
  <c r="O192" i="3" a="1"/>
  <c r="O192" i="3" s="1"/>
  <c r="O193" i="3" a="1"/>
  <c r="O193" i="3" s="1"/>
  <c r="O194" i="3" a="1"/>
  <c r="O194" i="3" s="1"/>
  <c r="O195" i="3" a="1"/>
  <c r="O195" i="3" s="1"/>
  <c r="O196" i="3" a="1"/>
  <c r="O196" i="3" s="1"/>
  <c r="O197" i="3" a="1"/>
  <c r="O197" i="3" s="1"/>
  <c r="O198" i="3" a="1"/>
  <c r="O198" i="3" s="1"/>
  <c r="O199" i="3" a="1"/>
  <c r="O199" i="3" s="1"/>
  <c r="O200" i="3" a="1"/>
  <c r="O200" i="3" s="1"/>
  <c r="O201" i="3" a="1"/>
  <c r="O201" i="3" s="1"/>
  <c r="O202" i="3" a="1"/>
  <c r="O202" i="3" s="1"/>
  <c r="O203" i="3" a="1"/>
  <c r="O203" i="3" s="1"/>
  <c r="O204" i="3" a="1"/>
  <c r="O204" i="3" s="1"/>
  <c r="O205" i="3" a="1"/>
  <c r="O205" i="3" s="1"/>
  <c r="O206" i="3" a="1"/>
  <c r="O206" i="3" s="1"/>
  <c r="O207" i="3" a="1"/>
  <c r="O207" i="3" s="1"/>
  <c r="O208" i="3" a="1"/>
  <c r="O208" i="3" s="1"/>
  <c r="O209" i="3" a="1"/>
  <c r="O209" i="3" s="1"/>
  <c r="O210" i="3" a="1"/>
  <c r="O210" i="3" s="1"/>
  <c r="O211" i="3" a="1"/>
  <c r="O211" i="3" s="1"/>
  <c r="O212" i="3" a="1"/>
  <c r="O212" i="3" s="1"/>
  <c r="O213" i="3" a="1"/>
  <c r="O213" i="3" s="1"/>
  <c r="O214" i="3" a="1"/>
  <c r="O214" i="3" s="1"/>
  <c r="O215" i="3" a="1"/>
  <c r="O215" i="3" s="1"/>
  <c r="O216" i="3" a="1"/>
  <c r="O216" i="3" s="1"/>
  <c r="O217" i="3" a="1"/>
  <c r="O217" i="3" s="1"/>
  <c r="O218" i="3" a="1"/>
  <c r="O218" i="3" s="1"/>
  <c r="O219" i="3" a="1"/>
  <c r="O219" i="3" s="1"/>
  <c r="O220" i="3" a="1"/>
  <c r="O220" i="3" s="1"/>
  <c r="O221" i="3" a="1"/>
  <c r="O221" i="3" s="1"/>
  <c r="O222" i="3" a="1"/>
  <c r="O222" i="3" s="1"/>
  <c r="O223" i="3" a="1"/>
  <c r="O223" i="3" s="1"/>
  <c r="O224" i="3" a="1"/>
  <c r="O224" i="3" s="1"/>
  <c r="O225" i="3" a="1"/>
  <c r="O225" i="3" s="1"/>
  <c r="O226" i="3" a="1"/>
  <c r="O226" i="3" s="1"/>
  <c r="O227" i="3" a="1"/>
  <c r="O227" i="3" s="1"/>
  <c r="O228" i="3" a="1"/>
  <c r="O228" i="3" s="1"/>
  <c r="O229" i="3" a="1"/>
  <c r="O229" i="3" s="1"/>
  <c r="O230" i="3" a="1"/>
  <c r="O230" i="3" s="1"/>
  <c r="O231" i="3" a="1"/>
  <c r="O231" i="3" s="1"/>
  <c r="O232" i="3" a="1"/>
  <c r="O232" i="3" s="1"/>
  <c r="O233" i="3" a="1"/>
  <c r="O233" i="3" s="1"/>
  <c r="O234" i="3" a="1"/>
  <c r="O234" i="3" s="1"/>
  <c r="O235" i="3" a="1"/>
  <c r="O235" i="3" s="1"/>
  <c r="O236" i="3" a="1"/>
  <c r="O236" i="3" s="1"/>
  <c r="O237" i="3" a="1"/>
  <c r="O237" i="3" s="1"/>
  <c r="O238" i="3" a="1"/>
  <c r="O238" i="3" s="1"/>
  <c r="O239" i="3" a="1"/>
  <c r="O239" i="3" s="1"/>
  <c r="O240" i="3" a="1"/>
  <c r="O240" i="3" s="1"/>
  <c r="O241" i="3" a="1"/>
  <c r="O241" i="3" s="1"/>
  <c r="O242" i="3" a="1"/>
  <c r="O242" i="3" s="1"/>
  <c r="O243" i="3" a="1"/>
  <c r="O243" i="3" s="1"/>
  <c r="O244" i="3" a="1"/>
  <c r="O244" i="3" s="1"/>
  <c r="O245" i="3" a="1"/>
  <c r="O245" i="3" s="1"/>
  <c r="O246" i="3" a="1"/>
  <c r="O246" i="3" s="1"/>
  <c r="O247" i="3" a="1"/>
  <c r="O247" i="3" s="1"/>
  <c r="O248" i="3" a="1"/>
  <c r="O248" i="3" s="1"/>
  <c r="O249" i="3" a="1"/>
  <c r="O249" i="3" s="1"/>
  <c r="O250" i="3" a="1"/>
  <c r="O250" i="3" s="1"/>
  <c r="O251" i="3" a="1"/>
  <c r="O251" i="3" s="1"/>
  <c r="O252" i="3" a="1"/>
  <c r="O252" i="3" s="1"/>
  <c r="O253" i="3" a="1"/>
  <c r="O253" i="3" s="1"/>
  <c r="O254" i="3" a="1"/>
  <c r="O254" i="3" s="1"/>
  <c r="O255" i="3" a="1"/>
  <c r="O255" i="3" s="1"/>
  <c r="O256" i="3" a="1"/>
  <c r="O256" i="3" s="1"/>
  <c r="O257" i="3" a="1"/>
  <c r="O257" i="3" s="1"/>
  <c r="O258" i="3" a="1"/>
  <c r="O258" i="3" s="1"/>
  <c r="O259" i="3" a="1"/>
  <c r="O259" i="3" s="1"/>
  <c r="O260" i="3" a="1"/>
  <c r="O260" i="3" s="1"/>
  <c r="O261" i="3" a="1"/>
  <c r="O261" i="3" s="1"/>
  <c r="O262" i="3" a="1"/>
  <c r="O262" i="3" s="1"/>
  <c r="O263" i="3" a="1"/>
  <c r="O263" i="3" s="1"/>
  <c r="O264" i="3" a="1"/>
  <c r="O264" i="3" s="1"/>
  <c r="O265" i="3" a="1"/>
  <c r="O265" i="3" s="1"/>
  <c r="O266" i="3" a="1"/>
  <c r="O266" i="3" s="1"/>
  <c r="O267" i="3" a="1"/>
  <c r="O267" i="3" s="1"/>
  <c r="O268" i="3" a="1"/>
  <c r="O268" i="3" s="1"/>
  <c r="O269" i="3" a="1"/>
  <c r="O269" i="3" s="1"/>
  <c r="O270" i="3" a="1"/>
  <c r="O270" i="3" s="1"/>
  <c r="O271" i="3" a="1"/>
  <c r="O271" i="3" s="1"/>
  <c r="O272" i="3" a="1"/>
  <c r="O272" i="3" s="1"/>
  <c r="O273" i="3" a="1"/>
  <c r="O273" i="3" s="1"/>
  <c r="O274" i="3" a="1"/>
  <c r="O274" i="3" s="1"/>
  <c r="O275" i="3" a="1"/>
  <c r="O275" i="3" s="1"/>
  <c r="O276" i="3" a="1"/>
  <c r="O276" i="3" s="1"/>
  <c r="O277" i="3" a="1"/>
  <c r="O277" i="3" s="1"/>
  <c r="O278" i="3" a="1"/>
  <c r="O278" i="3" s="1"/>
  <c r="O279" i="3" a="1"/>
  <c r="O279" i="3" s="1"/>
  <c r="O280" i="3" a="1"/>
  <c r="O280" i="3" s="1"/>
  <c r="O281" i="3" a="1"/>
  <c r="O281" i="3" s="1"/>
  <c r="O282" i="3" a="1"/>
  <c r="O282" i="3" s="1"/>
  <c r="O283" i="3" a="1"/>
  <c r="O283" i="3" s="1"/>
  <c r="O284" i="3" a="1"/>
  <c r="O284" i="3" s="1"/>
  <c r="O285" i="3" a="1"/>
  <c r="O285" i="3" s="1"/>
  <c r="O286" i="3" a="1"/>
  <c r="O286" i="3" s="1"/>
  <c r="O287" i="3" a="1"/>
  <c r="O287" i="3" s="1"/>
  <c r="O288" i="3" a="1"/>
  <c r="O288" i="3" s="1"/>
  <c r="O289" i="3" a="1"/>
  <c r="O289" i="3" s="1"/>
  <c r="O290" i="3" a="1"/>
  <c r="O290" i="3" s="1"/>
  <c r="O291" i="3" a="1"/>
  <c r="O291" i="3" s="1"/>
  <c r="O292" i="3" a="1"/>
  <c r="O292" i="3" s="1"/>
  <c r="O293" i="3" a="1"/>
  <c r="O293" i="3" s="1"/>
  <c r="O294" i="3" a="1"/>
  <c r="O294" i="3" s="1"/>
  <c r="O295" i="3" a="1"/>
  <c r="O295" i="3" s="1"/>
  <c r="O296" i="3" a="1"/>
  <c r="O296" i="3" s="1"/>
  <c r="O297" i="3" a="1"/>
  <c r="O297" i="3" s="1"/>
  <c r="O298" i="3" a="1"/>
  <c r="O298" i="3" s="1"/>
  <c r="O299" i="3" a="1"/>
  <c r="O299" i="3" s="1"/>
  <c r="O300" i="3" a="1"/>
  <c r="O300" i="3" s="1"/>
  <c r="O301" i="3" a="1"/>
  <c r="O301" i="3" s="1"/>
  <c r="O302" i="3" a="1"/>
  <c r="O302" i="3" s="1"/>
  <c r="O303" i="3" a="1"/>
  <c r="O303" i="3" s="1"/>
  <c r="O304" i="3" a="1"/>
  <c r="O304" i="3" s="1"/>
  <c r="O305" i="3" a="1"/>
  <c r="O305" i="3" s="1"/>
  <c r="O306" i="3" a="1"/>
  <c r="O306" i="3" s="1"/>
  <c r="O307" i="3" a="1"/>
  <c r="O307" i="3" s="1"/>
  <c r="O308" i="3" a="1"/>
  <c r="O308" i="3" s="1"/>
  <c r="O309" i="3" a="1"/>
  <c r="O309" i="3" s="1"/>
  <c r="O310" i="3" a="1"/>
  <c r="O310" i="3" s="1"/>
  <c r="O311" i="3" a="1"/>
  <c r="O311" i="3" s="1"/>
  <c r="O312" i="3" a="1"/>
  <c r="O312" i="3" s="1"/>
  <c r="O313" i="3" a="1"/>
  <c r="O313" i="3" s="1"/>
  <c r="O314" i="3" a="1"/>
  <c r="O314" i="3" s="1"/>
  <c r="O315" i="3" a="1"/>
  <c r="O315" i="3" s="1"/>
  <c r="O316" i="3" a="1"/>
  <c r="O316" i="3" s="1"/>
  <c r="O317" i="3" a="1"/>
  <c r="O317" i="3" s="1"/>
  <c r="O318" i="3" a="1"/>
  <c r="O318" i="3" s="1"/>
  <c r="O319" i="3" a="1"/>
  <c r="O319" i="3" s="1"/>
  <c r="O320" i="3" a="1"/>
  <c r="O320" i="3" s="1"/>
  <c r="O321" i="3" a="1"/>
  <c r="O321" i="3" s="1"/>
  <c r="O322" i="3" a="1"/>
  <c r="O322" i="3" s="1"/>
  <c r="O323" i="3" a="1"/>
  <c r="O323" i="3" s="1"/>
  <c r="O324" i="3" a="1"/>
  <c r="O324" i="3" s="1"/>
  <c r="O325" i="3" a="1"/>
  <c r="O325" i="3" s="1"/>
  <c r="O326" i="3" a="1"/>
  <c r="O326" i="3" s="1"/>
  <c r="O327" i="3" a="1"/>
  <c r="O327" i="3" s="1"/>
  <c r="O328" i="3" a="1"/>
  <c r="O328" i="3" s="1"/>
  <c r="O329" i="3" a="1"/>
  <c r="O329" i="3" s="1"/>
  <c r="O330" i="3" a="1"/>
  <c r="O330" i="3" s="1"/>
  <c r="O331" i="3" a="1"/>
  <c r="O331" i="3" s="1"/>
  <c r="O332" i="3" a="1"/>
  <c r="O332" i="3" s="1"/>
  <c r="O333" i="3" a="1"/>
  <c r="O333" i="3" s="1"/>
  <c r="O334" i="3" a="1"/>
  <c r="O334" i="3" s="1"/>
  <c r="O335" i="3" a="1"/>
  <c r="O335" i="3" s="1"/>
  <c r="O336" i="3" a="1"/>
  <c r="O336" i="3" s="1"/>
  <c r="O337" i="3" a="1"/>
  <c r="O337" i="3" s="1"/>
  <c r="O338" i="3" a="1"/>
  <c r="O338" i="3" s="1"/>
  <c r="O339" i="3" a="1"/>
  <c r="O339" i="3" s="1"/>
  <c r="O340" i="3" a="1"/>
  <c r="O340" i="3" s="1"/>
  <c r="O341" i="3" a="1"/>
  <c r="O341" i="3" s="1"/>
  <c r="O342" i="3" a="1"/>
  <c r="O342" i="3" s="1"/>
  <c r="O343" i="3" a="1"/>
  <c r="O343" i="3" s="1"/>
  <c r="O344" i="3" a="1"/>
  <c r="O344" i="3" s="1"/>
  <c r="O345" i="3" a="1"/>
  <c r="O345" i="3" s="1"/>
  <c r="O346" i="3" a="1"/>
  <c r="O346" i="3" s="1"/>
  <c r="O347" i="3" a="1"/>
  <c r="O347" i="3" s="1"/>
  <c r="O348" i="3" a="1"/>
  <c r="O348" i="3" s="1"/>
  <c r="O349" i="3" a="1"/>
  <c r="O349" i="3" s="1"/>
  <c r="O350" i="3" a="1"/>
  <c r="O350" i="3" s="1"/>
  <c r="O351" i="3" a="1"/>
  <c r="O351" i="3" s="1"/>
  <c r="O352" i="3" a="1"/>
  <c r="O352" i="3" s="1"/>
  <c r="O353" i="3" a="1"/>
  <c r="O353" i="3" s="1"/>
  <c r="O354" i="3" a="1"/>
  <c r="O354" i="3" s="1"/>
  <c r="O355" i="3" a="1"/>
  <c r="O355" i="3" s="1"/>
  <c r="O356" i="3" a="1"/>
  <c r="O356" i="3" s="1"/>
  <c r="O357" i="3" a="1"/>
  <c r="O357" i="3" s="1"/>
  <c r="O358" i="3" a="1"/>
  <c r="O358" i="3" s="1"/>
  <c r="O359" i="3" a="1"/>
  <c r="O359" i="3" s="1"/>
  <c r="O360" i="3" a="1"/>
  <c r="O360" i="3" s="1"/>
  <c r="O361" i="3" a="1"/>
  <c r="O361" i="3" s="1"/>
  <c r="O362" i="3" a="1"/>
  <c r="O362" i="3" s="1"/>
  <c r="O363" i="3" a="1"/>
  <c r="O363" i="3" s="1"/>
  <c r="O364" i="3" a="1"/>
  <c r="O364" i="3" s="1"/>
  <c r="O365" i="3" a="1"/>
  <c r="O365" i="3" s="1"/>
  <c r="O366" i="3" a="1"/>
  <c r="O366" i="3" s="1"/>
  <c r="O367" i="3" a="1"/>
  <c r="O367" i="3" s="1"/>
  <c r="O368" i="3" a="1"/>
  <c r="O368" i="3" s="1"/>
  <c r="O369" i="3" a="1"/>
  <c r="O369" i="3" s="1"/>
  <c r="O370" i="3" a="1"/>
  <c r="O370" i="3" s="1"/>
  <c r="O371" i="3" a="1"/>
  <c r="O371" i="3" s="1"/>
  <c r="O372" i="3" a="1"/>
  <c r="O372" i="3" s="1"/>
  <c r="O373" i="3" a="1"/>
  <c r="O373" i="3" s="1"/>
  <c r="O374" i="3" a="1"/>
  <c r="O374" i="3" s="1"/>
  <c r="O375" i="3" a="1"/>
  <c r="O375" i="3" s="1"/>
  <c r="O376" i="3" a="1"/>
  <c r="O376" i="3" s="1"/>
  <c r="O377" i="3" a="1"/>
  <c r="O377" i="3" s="1"/>
  <c r="O378" i="3" a="1"/>
  <c r="O378" i="3" s="1"/>
  <c r="O379" i="3" a="1"/>
  <c r="O379" i="3" s="1"/>
  <c r="O380" i="3" a="1"/>
  <c r="O380" i="3" s="1"/>
  <c r="O381" i="3" a="1"/>
  <c r="O381" i="3" s="1"/>
  <c r="O382" i="3" a="1"/>
  <c r="O382" i="3" s="1"/>
  <c r="O383" i="3" a="1"/>
  <c r="O383" i="3" s="1"/>
  <c r="O384" i="3" a="1"/>
  <c r="O384" i="3" s="1"/>
  <c r="O385" i="3" a="1"/>
  <c r="O385" i="3" s="1"/>
  <c r="O386" i="3" a="1"/>
  <c r="O386" i="3" s="1"/>
  <c r="O387" i="3" a="1"/>
  <c r="O387" i="3" s="1"/>
  <c r="O388" i="3" a="1"/>
  <c r="O388" i="3" s="1"/>
  <c r="O389" i="3" a="1"/>
  <c r="O389" i="3" s="1"/>
  <c r="O390" i="3" a="1"/>
  <c r="O390" i="3" s="1"/>
  <c r="O391" i="3" a="1"/>
  <c r="O391" i="3" s="1"/>
  <c r="O392" i="3" a="1"/>
  <c r="O392" i="3" s="1"/>
  <c r="O393" i="3" a="1"/>
  <c r="O393" i="3" s="1"/>
  <c r="O394" i="3" a="1"/>
  <c r="O394" i="3" s="1"/>
  <c r="O395" i="3" a="1"/>
  <c r="O395" i="3" s="1"/>
  <c r="O396" i="3" a="1"/>
  <c r="O396" i="3" s="1"/>
  <c r="O397" i="3" a="1"/>
  <c r="O397" i="3" s="1"/>
  <c r="O398" i="3" a="1"/>
  <c r="O398" i="3" s="1"/>
  <c r="O399" i="3" a="1"/>
  <c r="O399" i="3" s="1"/>
  <c r="O400" i="3" a="1"/>
  <c r="O400" i="3" s="1"/>
  <c r="O401" i="3" a="1"/>
  <c r="O401" i="3" s="1"/>
  <c r="O402" i="3" a="1"/>
  <c r="O402" i="3" s="1"/>
  <c r="O403" i="3" a="1"/>
  <c r="O403" i="3" s="1"/>
  <c r="O404" i="3" a="1"/>
  <c r="O404" i="3" s="1"/>
  <c r="O405" i="3" a="1"/>
  <c r="O405" i="3" s="1"/>
  <c r="O406" i="3" a="1"/>
  <c r="O406" i="3" s="1"/>
  <c r="O407" i="3" a="1"/>
  <c r="O407" i="3" s="1"/>
  <c r="O408" i="3" a="1"/>
  <c r="O408" i="3" s="1"/>
  <c r="O409" i="3" a="1"/>
  <c r="O409" i="3" s="1"/>
  <c r="O410" i="3" a="1"/>
  <c r="O410" i="3" s="1"/>
  <c r="O411" i="3" a="1"/>
  <c r="O411" i="3" s="1"/>
  <c r="O412" i="3" a="1"/>
  <c r="O412" i="3" s="1"/>
  <c r="O413" i="3" a="1"/>
  <c r="O413" i="3" s="1"/>
  <c r="O414" i="3" a="1"/>
  <c r="O414" i="3" s="1"/>
  <c r="O415" i="3" a="1"/>
  <c r="O415" i="3" s="1"/>
  <c r="O416" i="3" a="1"/>
  <c r="O416" i="3" s="1"/>
  <c r="O417" i="3" a="1"/>
  <c r="O417" i="3" s="1"/>
  <c r="O418" i="3" a="1"/>
  <c r="O418" i="3" s="1"/>
  <c r="O419" i="3" a="1"/>
  <c r="O419" i="3" s="1"/>
  <c r="O420" i="3" a="1"/>
  <c r="O420" i="3" s="1"/>
  <c r="O421" i="3" a="1"/>
  <c r="O421" i="3" s="1"/>
  <c r="O422" i="3" a="1"/>
  <c r="O422" i="3" s="1"/>
  <c r="O423" i="3" a="1"/>
  <c r="O423" i="3" s="1"/>
  <c r="O424" i="3" a="1"/>
  <c r="O424" i="3" s="1"/>
  <c r="O425" i="3" a="1"/>
  <c r="O425" i="3" s="1"/>
  <c r="O426" i="3" a="1"/>
  <c r="O426" i="3" s="1"/>
  <c r="O427" i="3" a="1"/>
  <c r="O427" i="3" s="1"/>
  <c r="O428" i="3" a="1"/>
  <c r="O428" i="3" s="1"/>
  <c r="O429" i="3" a="1"/>
  <c r="O429" i="3" s="1"/>
  <c r="O430" i="3" a="1"/>
  <c r="O430" i="3" s="1"/>
  <c r="O431" i="3" a="1"/>
  <c r="O431" i="3" s="1"/>
  <c r="O432" i="3" a="1"/>
  <c r="O432" i="3" s="1"/>
  <c r="O433" i="3" a="1"/>
  <c r="O433" i="3" s="1"/>
  <c r="O434" i="3" a="1"/>
  <c r="O434" i="3" s="1"/>
  <c r="O435" i="3" a="1"/>
  <c r="O435" i="3" s="1"/>
  <c r="O436" i="3" a="1"/>
  <c r="O436" i="3" s="1"/>
  <c r="O437" i="3" a="1"/>
  <c r="O437" i="3" s="1"/>
  <c r="O438" i="3" a="1"/>
  <c r="O438" i="3" s="1"/>
  <c r="O439" i="3" a="1"/>
  <c r="O439" i="3" s="1"/>
  <c r="O440" i="3" a="1"/>
  <c r="O440" i="3" s="1"/>
  <c r="O441" i="3" a="1"/>
  <c r="O441" i="3" s="1"/>
  <c r="O442" i="3" a="1"/>
  <c r="O442" i="3" s="1"/>
  <c r="O443" i="3" a="1"/>
  <c r="O443" i="3" s="1"/>
  <c r="O444" i="3" a="1"/>
  <c r="O444" i="3" s="1"/>
  <c r="O445" i="3" a="1"/>
  <c r="O445" i="3" s="1"/>
  <c r="O446" i="3" a="1"/>
  <c r="O446" i="3" s="1"/>
  <c r="O447" i="3" a="1"/>
  <c r="O447" i="3" s="1"/>
  <c r="O448" i="3" a="1"/>
  <c r="O448" i="3" s="1"/>
  <c r="O449" i="3" a="1"/>
  <c r="O449" i="3" s="1"/>
  <c r="O450" i="3" a="1"/>
  <c r="O450" i="3" s="1"/>
  <c r="O451" i="3" a="1"/>
  <c r="O451" i="3" s="1"/>
  <c r="O452" i="3" a="1"/>
  <c r="O452" i="3" s="1"/>
  <c r="O453" i="3" a="1"/>
  <c r="O453" i="3" s="1"/>
  <c r="O454" i="3" a="1"/>
  <c r="O454" i="3" s="1"/>
  <c r="O455" i="3" a="1"/>
  <c r="O455" i="3" s="1"/>
  <c r="O456" i="3" a="1"/>
  <c r="O456" i="3" s="1"/>
  <c r="O457" i="3" a="1"/>
  <c r="O457" i="3" s="1"/>
  <c r="O458" i="3" a="1"/>
  <c r="O458" i="3" s="1"/>
  <c r="O459" i="3" a="1"/>
  <c r="O459" i="3" s="1"/>
  <c r="O460" i="3" a="1"/>
  <c r="O460" i="3" s="1"/>
  <c r="O461" i="3" a="1"/>
  <c r="O461" i="3" s="1"/>
  <c r="O462" i="3" a="1"/>
  <c r="O462" i="3" s="1"/>
  <c r="O463" i="3" a="1"/>
  <c r="O463" i="3" s="1"/>
  <c r="O464" i="3" a="1"/>
  <c r="O464" i="3" s="1"/>
  <c r="O465" i="3" a="1"/>
  <c r="O465" i="3" s="1"/>
  <c r="O466" i="3" a="1"/>
  <c r="O466" i="3" s="1"/>
  <c r="O467" i="3" a="1"/>
  <c r="O467" i="3" s="1"/>
  <c r="O468" i="3" a="1"/>
  <c r="O468" i="3" s="1"/>
  <c r="O469" i="3" a="1"/>
  <c r="O469" i="3" s="1"/>
  <c r="O470" i="3" a="1"/>
  <c r="O470" i="3" s="1"/>
  <c r="O471" i="3" a="1"/>
  <c r="O471" i="3" s="1"/>
  <c r="O472" i="3" a="1"/>
  <c r="O472" i="3" s="1"/>
  <c r="O473" i="3" a="1"/>
  <c r="O473" i="3" s="1"/>
  <c r="O474" i="3" a="1"/>
  <c r="O474" i="3" s="1"/>
  <c r="O475" i="3" a="1"/>
  <c r="O475" i="3" s="1"/>
  <c r="O476" i="3" a="1"/>
  <c r="O476" i="3" s="1"/>
  <c r="O477" i="3" a="1"/>
  <c r="O477" i="3" s="1"/>
  <c r="O478" i="3" a="1"/>
  <c r="O478" i="3" s="1"/>
  <c r="O479" i="3" a="1"/>
  <c r="O479" i="3" s="1"/>
  <c r="O480" i="3" a="1"/>
  <c r="O480" i="3" s="1"/>
  <c r="O481" i="3" a="1"/>
  <c r="O481" i="3" s="1"/>
  <c r="O482" i="3" a="1"/>
  <c r="O482" i="3" s="1"/>
  <c r="O483" i="3" a="1"/>
  <c r="O483" i="3" s="1"/>
  <c r="O484" i="3" a="1"/>
  <c r="O484" i="3" s="1"/>
  <c r="O485" i="3" a="1"/>
  <c r="O485" i="3" s="1"/>
  <c r="O486" i="3" a="1"/>
  <c r="O486" i="3" s="1"/>
  <c r="O487" i="3" a="1"/>
  <c r="O487" i="3" s="1"/>
  <c r="O488" i="3" a="1"/>
  <c r="O488" i="3" s="1"/>
  <c r="O489" i="3" a="1"/>
  <c r="O489" i="3" s="1"/>
  <c r="O490" i="3" a="1"/>
  <c r="O490" i="3" s="1"/>
  <c r="O491" i="3" a="1"/>
  <c r="O491" i="3" s="1"/>
  <c r="O492" i="3" a="1"/>
  <c r="O492" i="3" s="1"/>
  <c r="O493" i="3" a="1"/>
  <c r="O493" i="3" s="1"/>
  <c r="O494" i="3" a="1"/>
  <c r="O494" i="3" s="1"/>
  <c r="O495" i="3" a="1"/>
  <c r="O495" i="3" s="1"/>
  <c r="O496" i="3" a="1"/>
  <c r="O496" i="3" s="1"/>
  <c r="O497" i="3" a="1"/>
  <c r="O497" i="3" s="1"/>
  <c r="O498" i="3" a="1"/>
  <c r="O498" i="3" s="1"/>
  <c r="O499" i="3" a="1"/>
  <c r="O499" i="3" s="1"/>
  <c r="O500" i="3" a="1"/>
  <c r="O500" i="3" s="1"/>
  <c r="O501" i="3" a="1"/>
  <c r="O501" i="3" s="1"/>
  <c r="O502" i="3" a="1"/>
  <c r="O502" i="3" s="1"/>
  <c r="O503" i="3" a="1"/>
  <c r="O503" i="3" s="1"/>
  <c r="O504" i="3" a="1"/>
  <c r="O504" i="3" s="1"/>
  <c r="O505" i="3" a="1"/>
  <c r="O505" i="3" s="1"/>
  <c r="O506" i="3" a="1"/>
  <c r="O506" i="3" s="1"/>
  <c r="O507" i="3" a="1"/>
  <c r="O507" i="3" s="1"/>
  <c r="O508" i="3" a="1"/>
  <c r="O508" i="3" s="1"/>
  <c r="O509" i="3" a="1"/>
  <c r="O509" i="3" s="1"/>
  <c r="O510" i="3" a="1"/>
  <c r="O510" i="3" s="1"/>
  <c r="O511" i="3" a="1"/>
  <c r="O511" i="3" s="1"/>
  <c r="O512" i="3" a="1"/>
  <c r="O512" i="3" s="1"/>
  <c r="O513" i="3" a="1"/>
  <c r="O513" i="3" s="1"/>
  <c r="O514" i="3" a="1"/>
  <c r="O514" i="3" s="1"/>
  <c r="O515" i="3" a="1"/>
  <c r="O515" i="3" s="1"/>
  <c r="O516" i="3" a="1"/>
  <c r="O516" i="3" s="1"/>
  <c r="O517" i="3" a="1"/>
  <c r="O517" i="3" s="1"/>
  <c r="O518" i="3" a="1"/>
  <c r="O518" i="3" s="1"/>
  <c r="O519" i="3" a="1"/>
  <c r="O519" i="3" s="1"/>
  <c r="O520" i="3" a="1"/>
  <c r="O520" i="3" s="1"/>
  <c r="O521" i="3" a="1"/>
  <c r="O521" i="3" s="1"/>
  <c r="O522" i="3" a="1"/>
  <c r="O522" i="3" s="1"/>
  <c r="O523" i="3" a="1"/>
  <c r="O523" i="3" s="1"/>
  <c r="O524" i="3" a="1"/>
  <c r="O524" i="3" s="1"/>
  <c r="O525" i="3" a="1"/>
  <c r="O525" i="3" s="1"/>
  <c r="O526" i="3" a="1"/>
  <c r="O526" i="3" s="1"/>
  <c r="O527" i="3" a="1"/>
  <c r="O527" i="3" s="1"/>
  <c r="O528" i="3" a="1"/>
  <c r="O528" i="3" s="1"/>
  <c r="O529" i="3" a="1"/>
  <c r="O529" i="3" s="1"/>
  <c r="O530" i="3" a="1"/>
  <c r="O530" i="3" s="1"/>
  <c r="O531" i="3" a="1"/>
  <c r="O531" i="3" s="1"/>
  <c r="O532" i="3" a="1"/>
  <c r="O532" i="3" s="1"/>
  <c r="O533" i="3" a="1"/>
  <c r="O533" i="3" s="1"/>
  <c r="O534" i="3" a="1"/>
  <c r="O534" i="3" s="1"/>
  <c r="O535" i="3" a="1"/>
  <c r="O535" i="3" s="1"/>
  <c r="O536" i="3" a="1"/>
  <c r="O536" i="3" s="1"/>
  <c r="O537" i="3" a="1"/>
  <c r="O537" i="3" s="1"/>
  <c r="O538" i="3" a="1"/>
  <c r="O538" i="3" s="1"/>
  <c r="O539" i="3" a="1"/>
  <c r="O539" i="3" s="1"/>
  <c r="O540" i="3" a="1"/>
  <c r="O540" i="3" s="1"/>
  <c r="O541" i="3" a="1"/>
  <c r="O541" i="3" s="1"/>
  <c r="O542" i="3" a="1"/>
  <c r="O542" i="3" s="1"/>
  <c r="O543" i="3" a="1"/>
  <c r="O543" i="3" s="1"/>
  <c r="O544" i="3" a="1"/>
  <c r="O544" i="3" s="1"/>
  <c r="O545" i="3" a="1"/>
  <c r="O545" i="3" s="1"/>
  <c r="O546" i="3" a="1"/>
  <c r="O546" i="3" s="1"/>
  <c r="O547" i="3" a="1"/>
  <c r="O547" i="3" s="1"/>
  <c r="O548" i="3" a="1"/>
  <c r="O548" i="3" s="1"/>
  <c r="O549" i="3" a="1"/>
  <c r="O549" i="3" s="1"/>
  <c r="O550" i="3" a="1"/>
  <c r="O550" i="3" s="1"/>
  <c r="O551" i="3" a="1"/>
  <c r="O551" i="3" s="1"/>
  <c r="O552" i="3" a="1"/>
  <c r="O552" i="3" s="1"/>
  <c r="O553" i="3" a="1"/>
  <c r="O553" i="3" s="1"/>
  <c r="O554" i="3" a="1"/>
  <c r="O554" i="3" s="1"/>
  <c r="O555" i="3" a="1"/>
  <c r="O555" i="3" s="1"/>
  <c r="O556" i="3" a="1"/>
  <c r="O556" i="3" s="1"/>
  <c r="O557" i="3" a="1"/>
  <c r="O557" i="3" s="1"/>
  <c r="O558" i="3" a="1"/>
  <c r="O558" i="3" s="1"/>
  <c r="O559" i="3" a="1"/>
  <c r="O559" i="3" s="1"/>
  <c r="O560" i="3" a="1"/>
  <c r="O560" i="3" s="1"/>
  <c r="O561" i="3" a="1"/>
  <c r="O561" i="3" s="1"/>
  <c r="O562" i="3" a="1"/>
  <c r="O562" i="3" s="1"/>
  <c r="O563" i="3" a="1"/>
  <c r="O563" i="3" s="1"/>
  <c r="O564" i="3" a="1"/>
  <c r="O564" i="3" s="1"/>
  <c r="O565" i="3" a="1"/>
  <c r="O565" i="3" s="1"/>
  <c r="O566" i="3" a="1"/>
  <c r="O566" i="3" s="1"/>
  <c r="O567" i="3" a="1"/>
  <c r="O567" i="3" s="1"/>
  <c r="O568" i="3" a="1"/>
  <c r="O568" i="3" s="1"/>
  <c r="O569" i="3" a="1"/>
  <c r="O569" i="3" s="1"/>
  <c r="O570" i="3" a="1"/>
  <c r="O570" i="3" s="1"/>
  <c r="O571" i="3" a="1"/>
  <c r="O571" i="3" s="1"/>
  <c r="O572" i="3" a="1"/>
  <c r="O572" i="3" s="1"/>
  <c r="O573" i="3" a="1"/>
  <c r="O573" i="3" s="1"/>
  <c r="O574" i="3" a="1"/>
  <c r="O574" i="3" s="1"/>
  <c r="O575" i="3" a="1"/>
  <c r="O575" i="3" s="1"/>
  <c r="O576" i="3" a="1"/>
  <c r="O576" i="3" s="1"/>
  <c r="O577" i="3" a="1"/>
  <c r="O577" i="3" s="1"/>
  <c r="O578" i="3" a="1"/>
  <c r="O578" i="3" s="1"/>
  <c r="O579" i="3" a="1"/>
  <c r="O579" i="3" s="1"/>
  <c r="O580" i="3" a="1"/>
  <c r="O580" i="3" s="1"/>
  <c r="O581" i="3" a="1"/>
  <c r="O581" i="3" s="1"/>
  <c r="O582" i="3" a="1"/>
  <c r="O582" i="3" s="1"/>
  <c r="O583" i="3" a="1"/>
  <c r="O583" i="3" s="1"/>
  <c r="O584" i="3" a="1"/>
  <c r="O584" i="3" s="1"/>
  <c r="O585" i="3" a="1"/>
  <c r="O585" i="3" s="1"/>
  <c r="O586" i="3" a="1"/>
  <c r="O586" i="3" s="1"/>
  <c r="O587" i="3" a="1"/>
  <c r="O587" i="3" s="1"/>
  <c r="O588" i="3" a="1"/>
  <c r="O588" i="3" s="1"/>
  <c r="O589" i="3" a="1"/>
  <c r="O589" i="3" s="1"/>
  <c r="O590" i="3" a="1"/>
  <c r="O590" i="3" s="1"/>
  <c r="O591" i="3" a="1"/>
  <c r="O591" i="3" s="1"/>
  <c r="O592" i="3" a="1"/>
  <c r="O592" i="3" s="1"/>
  <c r="O593" i="3" a="1"/>
  <c r="O593" i="3" s="1"/>
  <c r="O594" i="3" a="1"/>
  <c r="O594" i="3" s="1"/>
  <c r="O595" i="3" a="1"/>
  <c r="O595" i="3" s="1"/>
  <c r="O596" i="3" a="1"/>
  <c r="O596" i="3" s="1"/>
  <c r="O597" i="3" a="1"/>
  <c r="O597" i="3" s="1"/>
  <c r="O598" i="3" a="1"/>
  <c r="O598" i="3" s="1"/>
  <c r="O599" i="3" a="1"/>
  <c r="O599" i="3" s="1"/>
  <c r="O600" i="3" a="1"/>
  <c r="O600" i="3" s="1"/>
  <c r="O601" i="3" a="1"/>
  <c r="O601" i="3" s="1"/>
  <c r="O602" i="3" a="1"/>
  <c r="O602" i="3" s="1"/>
  <c r="O603" i="3" a="1"/>
  <c r="O603" i="3" s="1"/>
  <c r="O604" i="3" a="1"/>
  <c r="O604" i="3" s="1"/>
  <c r="O605" i="3" a="1"/>
  <c r="O605" i="3" s="1"/>
  <c r="O606" i="3" a="1"/>
  <c r="O606" i="3" s="1"/>
  <c r="O607" i="3" a="1"/>
  <c r="O607" i="3" s="1"/>
  <c r="O608" i="3" a="1"/>
  <c r="O608" i="3" s="1"/>
  <c r="O609" i="3" a="1"/>
  <c r="O609" i="3" s="1"/>
  <c r="O610" i="3" a="1"/>
  <c r="O610" i="3" s="1"/>
  <c r="O611" i="3" a="1"/>
  <c r="O611" i="3" s="1"/>
  <c r="O612" i="3" a="1"/>
  <c r="O612" i="3" s="1"/>
  <c r="O613" i="3" a="1"/>
  <c r="O613" i="3" s="1"/>
  <c r="O614" i="3" a="1"/>
  <c r="O614" i="3" s="1"/>
  <c r="O615" i="3" a="1"/>
  <c r="O615" i="3" s="1"/>
  <c r="O616" i="3" a="1"/>
  <c r="O616" i="3" s="1"/>
  <c r="O617" i="3" a="1"/>
  <c r="O617" i="3" s="1"/>
  <c r="O618" i="3" a="1"/>
  <c r="O618" i="3" s="1"/>
  <c r="O619" i="3" a="1"/>
  <c r="O619" i="3" s="1"/>
  <c r="O620" i="3" a="1"/>
  <c r="O620" i="3" s="1"/>
  <c r="O621" i="3" a="1"/>
  <c r="O621" i="3" s="1"/>
  <c r="O622" i="3" a="1"/>
  <c r="O622" i="3" s="1"/>
  <c r="O623" i="3" a="1"/>
  <c r="O623" i="3" s="1"/>
  <c r="O624" i="3" a="1"/>
  <c r="O624" i="3" s="1"/>
  <c r="O625" i="3" a="1"/>
  <c r="O625" i="3" s="1"/>
  <c r="O626" i="3" a="1"/>
  <c r="O626" i="3" s="1"/>
  <c r="O627" i="3" a="1"/>
  <c r="O627" i="3" s="1"/>
  <c r="O628" i="3" a="1"/>
  <c r="O628" i="3" s="1"/>
  <c r="O629" i="3" a="1"/>
  <c r="O629" i="3" s="1"/>
  <c r="O630" i="3" a="1"/>
  <c r="O630" i="3" s="1"/>
  <c r="O631" i="3" a="1"/>
  <c r="O631" i="3" s="1"/>
  <c r="O632" i="3" a="1"/>
  <c r="O632" i="3" s="1"/>
  <c r="O633" i="3" a="1"/>
  <c r="O633" i="3" s="1"/>
  <c r="O634" i="3" a="1"/>
  <c r="O634" i="3" s="1"/>
  <c r="O635" i="3" a="1"/>
  <c r="O635" i="3" s="1"/>
  <c r="O636" i="3" a="1"/>
  <c r="O636" i="3" s="1"/>
  <c r="O637" i="3" a="1"/>
  <c r="O637" i="3" s="1"/>
  <c r="O638" i="3" a="1"/>
  <c r="O638" i="3" s="1"/>
  <c r="O639" i="3" a="1"/>
  <c r="O639" i="3" s="1"/>
  <c r="O640" i="3" a="1"/>
  <c r="O640" i="3" s="1"/>
  <c r="O641" i="3" a="1"/>
  <c r="O641" i="3" s="1"/>
  <c r="O642" i="3" a="1"/>
  <c r="O642" i="3" s="1"/>
  <c r="O643" i="3" a="1"/>
  <c r="O643" i="3" s="1"/>
  <c r="O644" i="3" a="1"/>
  <c r="O644" i="3" s="1"/>
  <c r="O645" i="3" a="1"/>
  <c r="O645" i="3" s="1"/>
  <c r="O646" i="3" a="1"/>
  <c r="O646" i="3" s="1"/>
  <c r="O647" i="3" a="1"/>
  <c r="O647" i="3" s="1"/>
  <c r="O648" i="3" a="1"/>
  <c r="O648" i="3" s="1"/>
  <c r="O649" i="3" a="1"/>
  <c r="O649" i="3" s="1"/>
  <c r="O650" i="3" a="1"/>
  <c r="O650" i="3" s="1"/>
  <c r="O651" i="3" a="1"/>
  <c r="O651" i="3" s="1"/>
  <c r="O652" i="3" a="1"/>
  <c r="O652" i="3" s="1"/>
  <c r="O653" i="3" a="1"/>
  <c r="O653" i="3" s="1"/>
  <c r="O654" i="3" a="1"/>
  <c r="O654" i="3" s="1"/>
  <c r="O655" i="3" a="1"/>
  <c r="O655" i="3" s="1"/>
  <c r="O656" i="3" a="1"/>
  <c r="O656" i="3" s="1"/>
  <c r="O657" i="3" a="1"/>
  <c r="O657" i="3" s="1"/>
  <c r="O658" i="3" a="1"/>
  <c r="O658" i="3" s="1"/>
  <c r="O659" i="3" a="1"/>
  <c r="O659" i="3" s="1"/>
  <c r="O660" i="3" a="1"/>
  <c r="O660" i="3" s="1"/>
  <c r="O661" i="3" a="1"/>
  <c r="O661" i="3" s="1"/>
  <c r="O662" i="3" a="1"/>
  <c r="O662" i="3" s="1"/>
  <c r="O663" i="3" a="1"/>
  <c r="O663" i="3" s="1"/>
  <c r="O664" i="3" a="1"/>
  <c r="O664" i="3" s="1"/>
  <c r="O665" i="3" a="1"/>
  <c r="O665" i="3" s="1"/>
  <c r="O666" i="3" a="1"/>
  <c r="O666" i="3" s="1"/>
  <c r="O667" i="3" a="1"/>
  <c r="O667" i="3" s="1"/>
  <c r="O668" i="3" a="1"/>
  <c r="O668" i="3" s="1"/>
  <c r="O669" i="3" a="1"/>
  <c r="O669" i="3" s="1"/>
  <c r="O670" i="3" a="1"/>
  <c r="O670" i="3" s="1"/>
  <c r="O671" i="3" a="1"/>
  <c r="O671" i="3" s="1"/>
  <c r="O672" i="3" a="1"/>
  <c r="O672" i="3" s="1"/>
  <c r="O673" i="3" a="1"/>
  <c r="O673" i="3" s="1"/>
  <c r="O674" i="3" a="1"/>
  <c r="O674" i="3" s="1"/>
  <c r="O675" i="3" a="1"/>
  <c r="O675" i="3" s="1"/>
  <c r="O676" i="3" a="1"/>
  <c r="O676" i="3" s="1"/>
  <c r="O677" i="3" a="1"/>
  <c r="O677" i="3" s="1"/>
  <c r="O678" i="3" a="1"/>
  <c r="O678" i="3" s="1"/>
  <c r="O679" i="3" a="1"/>
  <c r="O679" i="3" s="1"/>
  <c r="O680" i="3" a="1"/>
  <c r="O680" i="3" s="1"/>
  <c r="O681" i="3" a="1"/>
  <c r="O681" i="3" s="1"/>
  <c r="O682" i="3" a="1"/>
  <c r="O682" i="3" s="1"/>
  <c r="O683" i="3" a="1"/>
  <c r="O683" i="3" s="1"/>
  <c r="O684" i="3" a="1"/>
  <c r="O684" i="3" s="1"/>
  <c r="O685" i="3" a="1"/>
  <c r="O685" i="3" s="1"/>
  <c r="O686" i="3" a="1"/>
  <c r="O686" i="3" s="1"/>
  <c r="O687" i="3" a="1"/>
  <c r="O687" i="3" s="1"/>
  <c r="O688" i="3" a="1"/>
  <c r="O688" i="3" s="1"/>
  <c r="O689" i="3" a="1"/>
  <c r="O689" i="3" s="1"/>
  <c r="O690" i="3" a="1"/>
  <c r="O690" i="3" s="1"/>
  <c r="O691" i="3" a="1"/>
  <c r="O691" i="3" s="1"/>
  <c r="O692" i="3" a="1"/>
  <c r="O692" i="3" s="1"/>
  <c r="O693" i="3" a="1"/>
  <c r="O693" i="3" s="1"/>
  <c r="O694" i="3" a="1"/>
  <c r="O694" i="3" s="1"/>
  <c r="O695" i="3" a="1"/>
  <c r="O695" i="3" s="1"/>
  <c r="O696" i="3" a="1"/>
  <c r="O696" i="3" s="1"/>
  <c r="O697" i="3" a="1"/>
  <c r="O697" i="3" s="1"/>
  <c r="O698" i="3" a="1"/>
  <c r="O698" i="3" s="1"/>
  <c r="O699" i="3" a="1"/>
  <c r="O699" i="3" s="1"/>
  <c r="O700" i="3" a="1"/>
  <c r="O700" i="3" s="1"/>
  <c r="O701" i="3" a="1"/>
  <c r="O701" i="3" s="1"/>
  <c r="O702" i="3" a="1"/>
  <c r="O702" i="3" s="1"/>
  <c r="O703" i="3" a="1"/>
  <c r="O703" i="3" s="1"/>
  <c r="O704" i="3" a="1"/>
  <c r="O704" i="3" s="1"/>
  <c r="O705" i="3" a="1"/>
  <c r="O705" i="3" s="1"/>
  <c r="O706" i="3" a="1"/>
  <c r="O706" i="3" s="1"/>
  <c r="O707" i="3" a="1"/>
  <c r="O707" i="3" s="1"/>
  <c r="O708" i="3" a="1"/>
  <c r="O708" i="3" s="1"/>
  <c r="O709" i="3" a="1"/>
  <c r="O709" i="3" s="1"/>
  <c r="O710" i="3" a="1"/>
  <c r="O710" i="3" s="1"/>
  <c r="O711" i="3" a="1"/>
  <c r="O711" i="3" s="1"/>
  <c r="O712" i="3" a="1"/>
  <c r="O712" i="3" s="1"/>
  <c r="O713" i="3" a="1"/>
  <c r="O713" i="3" s="1"/>
  <c r="O714" i="3" a="1"/>
  <c r="O714" i="3" s="1"/>
  <c r="O715" i="3" a="1"/>
  <c r="O715" i="3" s="1"/>
  <c r="O716" i="3" a="1"/>
  <c r="O716" i="3" s="1"/>
  <c r="O717" i="3" a="1"/>
  <c r="O717" i="3" s="1"/>
  <c r="O718" i="3" a="1"/>
  <c r="O718" i="3" s="1"/>
  <c r="O719" i="3" a="1"/>
  <c r="O719" i="3" s="1"/>
  <c r="O720" i="3" a="1"/>
  <c r="O720" i="3" s="1"/>
  <c r="O721" i="3" a="1"/>
  <c r="O721" i="3" s="1"/>
  <c r="O722" i="3" a="1"/>
  <c r="O722" i="3" s="1"/>
  <c r="O723" i="3" a="1"/>
  <c r="O723" i="3" s="1"/>
  <c r="O724" i="3" a="1"/>
  <c r="O724" i="3" s="1"/>
  <c r="O725" i="3" a="1"/>
  <c r="O725" i="3" s="1"/>
  <c r="O726" i="3" a="1"/>
  <c r="O726" i="3" s="1"/>
  <c r="O727" i="3" a="1"/>
  <c r="O727" i="3" s="1"/>
  <c r="O728" i="3" a="1"/>
  <c r="O728" i="3" s="1"/>
  <c r="O729" i="3" a="1"/>
  <c r="O729" i="3" s="1"/>
  <c r="O730" i="3" a="1"/>
  <c r="O730" i="3" s="1"/>
  <c r="O731" i="3" a="1"/>
  <c r="O731" i="3" s="1"/>
  <c r="O732" i="3" a="1"/>
  <c r="O732" i="3" s="1"/>
  <c r="O733" i="3" a="1"/>
  <c r="O733" i="3" s="1"/>
  <c r="O734" i="3" a="1"/>
  <c r="O734" i="3" s="1"/>
  <c r="O735" i="3" a="1"/>
  <c r="O735" i="3" s="1"/>
  <c r="O736" i="3" a="1"/>
  <c r="O736" i="3" s="1"/>
  <c r="O737" i="3" a="1"/>
  <c r="O737" i="3" s="1"/>
  <c r="O738" i="3" a="1"/>
  <c r="O738" i="3" s="1"/>
  <c r="O739" i="3" a="1"/>
  <c r="O739" i="3" s="1"/>
  <c r="O740" i="3" a="1"/>
  <c r="O740" i="3" s="1"/>
  <c r="O741" i="3" a="1"/>
  <c r="O741" i="3" s="1"/>
  <c r="O742" i="3" a="1"/>
  <c r="O742" i="3" s="1"/>
  <c r="O743" i="3" a="1"/>
  <c r="O743" i="3" s="1"/>
  <c r="O744" i="3" a="1"/>
  <c r="O744" i="3" s="1"/>
  <c r="O745" i="3" a="1"/>
  <c r="O745" i="3" s="1"/>
  <c r="O746" i="3" a="1"/>
  <c r="O746" i="3" s="1"/>
  <c r="O747" i="3" a="1"/>
  <c r="O747" i="3" s="1"/>
  <c r="O748" i="3" a="1"/>
  <c r="O748" i="3" s="1"/>
  <c r="O749" i="3" a="1"/>
  <c r="O749" i="3" s="1"/>
  <c r="O750" i="3" a="1"/>
  <c r="O750" i="3" s="1"/>
  <c r="O751" i="3" a="1"/>
  <c r="O751" i="3" s="1"/>
  <c r="O752" i="3" a="1"/>
  <c r="O752" i="3" s="1"/>
  <c r="O753" i="3" a="1"/>
  <c r="O753" i="3" s="1"/>
  <c r="O754" i="3" a="1"/>
  <c r="O754" i="3" s="1"/>
  <c r="O755" i="3" a="1"/>
  <c r="O755" i="3" s="1"/>
  <c r="O756" i="3" a="1"/>
  <c r="O756" i="3" s="1"/>
  <c r="O757" i="3" a="1"/>
  <c r="O757" i="3" s="1"/>
  <c r="O758" i="3" a="1"/>
  <c r="O758" i="3" s="1"/>
  <c r="O759" i="3" a="1"/>
  <c r="O759" i="3" s="1"/>
  <c r="O760" i="3" a="1"/>
  <c r="O760" i="3" s="1"/>
  <c r="O761" i="3" a="1"/>
  <c r="O761" i="3" s="1"/>
  <c r="O762" i="3" a="1"/>
  <c r="O762" i="3" s="1"/>
  <c r="O763" i="3" a="1"/>
  <c r="O763" i="3" s="1"/>
  <c r="O764" i="3" a="1"/>
  <c r="O764" i="3" s="1"/>
  <c r="O765" i="3" a="1"/>
  <c r="O765" i="3" s="1"/>
  <c r="O766" i="3" a="1"/>
  <c r="O766" i="3" s="1"/>
  <c r="O767" i="3" a="1"/>
  <c r="O767" i="3" s="1"/>
  <c r="O768" i="3" a="1"/>
  <c r="O768" i="3" s="1"/>
  <c r="O769" i="3" a="1"/>
  <c r="O769" i="3" s="1"/>
  <c r="O770" i="3" a="1"/>
  <c r="O770" i="3" s="1"/>
  <c r="O771" i="3" a="1"/>
  <c r="O771" i="3" s="1"/>
  <c r="O772" i="3" a="1"/>
  <c r="O772" i="3" s="1"/>
  <c r="O773" i="3" a="1"/>
  <c r="O773" i="3" s="1"/>
  <c r="O774" i="3" a="1"/>
  <c r="O774" i="3" s="1"/>
  <c r="O775" i="3" a="1"/>
  <c r="O775" i="3" s="1"/>
  <c r="O776" i="3" a="1"/>
  <c r="O776" i="3" s="1"/>
  <c r="O777" i="3" a="1"/>
  <c r="O777" i="3" s="1"/>
  <c r="O778" i="3" a="1"/>
  <c r="O778" i="3" s="1"/>
  <c r="O779" i="3" a="1"/>
  <c r="O779" i="3" s="1"/>
  <c r="O780" i="3" a="1"/>
  <c r="O780" i="3" s="1"/>
  <c r="O781" i="3" a="1"/>
  <c r="O781" i="3" s="1"/>
  <c r="O782" i="3" a="1"/>
  <c r="O782" i="3" s="1"/>
  <c r="O783" i="3" a="1"/>
  <c r="O783" i="3" s="1"/>
  <c r="O784" i="3" a="1"/>
  <c r="O784" i="3" s="1"/>
  <c r="O785" i="3" a="1"/>
  <c r="O785" i="3" s="1"/>
  <c r="O786" i="3" a="1"/>
  <c r="O786" i="3" s="1"/>
  <c r="O787" i="3" a="1"/>
  <c r="O787" i="3" s="1"/>
  <c r="O788" i="3" a="1"/>
  <c r="O788" i="3" s="1"/>
  <c r="O789" i="3" a="1"/>
  <c r="O789" i="3" s="1"/>
  <c r="O790" i="3" a="1"/>
  <c r="O790" i="3" s="1"/>
  <c r="O791" i="3" a="1"/>
  <c r="O791" i="3" s="1"/>
  <c r="O792" i="3" a="1"/>
  <c r="O792" i="3" s="1"/>
  <c r="O793" i="3" a="1"/>
  <c r="O793" i="3" s="1"/>
  <c r="O794" i="3" a="1"/>
  <c r="O794" i="3" s="1"/>
  <c r="O795" i="3" a="1"/>
  <c r="O795" i="3" s="1"/>
  <c r="O796" i="3" a="1"/>
  <c r="O796" i="3" s="1"/>
  <c r="O797" i="3" a="1"/>
  <c r="O797" i="3" s="1"/>
  <c r="O798" i="3" a="1"/>
  <c r="O798" i="3" s="1"/>
  <c r="O799" i="3" a="1"/>
  <c r="O799" i="3" s="1"/>
  <c r="O800" i="3" a="1"/>
  <c r="O800" i="3" s="1"/>
  <c r="O801" i="3" a="1"/>
  <c r="O801" i="3" s="1"/>
  <c r="O802" i="3" a="1"/>
  <c r="O802" i="3" s="1"/>
  <c r="O803" i="3" a="1"/>
  <c r="O803" i="3" s="1"/>
  <c r="O804" i="3" a="1"/>
  <c r="O804" i="3" s="1"/>
  <c r="O805" i="3" a="1"/>
  <c r="O805" i="3" s="1"/>
  <c r="O806" i="3" a="1"/>
  <c r="O806" i="3" s="1"/>
  <c r="O807" i="3" a="1"/>
  <c r="O807" i="3" s="1"/>
  <c r="O808" i="3" a="1"/>
  <c r="O808" i="3" s="1"/>
  <c r="O809" i="3" a="1"/>
  <c r="O809" i="3" s="1"/>
  <c r="O810" i="3" a="1"/>
  <c r="O810" i="3" s="1"/>
  <c r="O811" i="3" a="1"/>
  <c r="O811" i="3" s="1"/>
  <c r="O812" i="3" a="1"/>
  <c r="O812" i="3" s="1"/>
  <c r="O813" i="3" a="1"/>
  <c r="O813" i="3" s="1"/>
  <c r="O814" i="3" a="1"/>
  <c r="O814" i="3" s="1"/>
  <c r="O815" i="3" a="1"/>
  <c r="O815" i="3" s="1"/>
  <c r="O816" i="3" a="1"/>
  <c r="O816" i="3" s="1"/>
  <c r="O817" i="3" a="1"/>
  <c r="O817" i="3" s="1"/>
  <c r="O818" i="3" a="1"/>
  <c r="O818" i="3" s="1"/>
  <c r="O819" i="3" a="1"/>
  <c r="O819" i="3" s="1"/>
  <c r="O820" i="3" a="1"/>
  <c r="O820" i="3" s="1"/>
  <c r="O821" i="3" a="1"/>
  <c r="O821" i="3" s="1"/>
  <c r="O822" i="3" a="1"/>
  <c r="O822" i="3" s="1"/>
  <c r="O823" i="3" a="1"/>
  <c r="O823" i="3" s="1"/>
  <c r="O824" i="3" a="1"/>
  <c r="O824" i="3" s="1"/>
  <c r="O825" i="3" a="1"/>
  <c r="O825" i="3" s="1"/>
  <c r="O826" i="3" a="1"/>
  <c r="O826" i="3" s="1"/>
  <c r="O827" i="3" a="1"/>
  <c r="O827" i="3" s="1"/>
  <c r="O828" i="3" a="1"/>
  <c r="O828" i="3" s="1"/>
  <c r="O829" i="3" a="1"/>
  <c r="O829" i="3" s="1"/>
  <c r="O830" i="3" a="1"/>
  <c r="O830" i="3" s="1"/>
  <c r="O831" i="3" a="1"/>
  <c r="O831" i="3" s="1"/>
  <c r="O832" i="3" a="1"/>
  <c r="O832" i="3" s="1"/>
  <c r="O833" i="3" a="1"/>
  <c r="O833" i="3" s="1"/>
  <c r="O834" i="3" a="1"/>
  <c r="O834" i="3" s="1"/>
  <c r="O835" i="3" a="1"/>
  <c r="O835" i="3" s="1"/>
  <c r="O836" i="3" a="1"/>
  <c r="O836" i="3" s="1"/>
  <c r="O837" i="3" a="1"/>
  <c r="O837" i="3" s="1"/>
  <c r="O838" i="3" a="1"/>
  <c r="O838" i="3" s="1"/>
  <c r="O839" i="3" a="1"/>
  <c r="O839" i="3" s="1"/>
  <c r="O840" i="3" a="1"/>
  <c r="O840" i="3" s="1"/>
  <c r="O841" i="3" a="1"/>
  <c r="O841" i="3" s="1"/>
  <c r="O842" i="3" a="1"/>
  <c r="O842" i="3" s="1"/>
  <c r="O843" i="3" a="1"/>
  <c r="O843" i="3" s="1"/>
  <c r="O844" i="3" a="1"/>
  <c r="O844" i="3" s="1"/>
  <c r="O845" i="3" a="1"/>
  <c r="O845" i="3" s="1"/>
  <c r="O846" i="3" a="1"/>
  <c r="O846" i="3" s="1"/>
  <c r="O847" i="3" a="1"/>
  <c r="O847" i="3" s="1"/>
  <c r="O848" i="3" a="1"/>
  <c r="O848" i="3" s="1"/>
  <c r="O849" i="3" a="1"/>
  <c r="O849" i="3" s="1"/>
  <c r="O850" i="3" a="1"/>
  <c r="O850" i="3" s="1"/>
  <c r="O851" i="3" a="1"/>
  <c r="O851" i="3" s="1"/>
  <c r="O852" i="3" a="1"/>
  <c r="O852" i="3" s="1"/>
  <c r="O853" i="3" a="1"/>
  <c r="O853" i="3" s="1"/>
  <c r="O854" i="3" a="1"/>
  <c r="O854" i="3" s="1"/>
  <c r="O855" i="3" a="1"/>
  <c r="O855" i="3" s="1"/>
  <c r="O856" i="3" a="1"/>
  <c r="O856" i="3" s="1"/>
  <c r="O857" i="3" a="1"/>
  <c r="O857" i="3" s="1"/>
  <c r="O858" i="3" a="1"/>
  <c r="O858" i="3" s="1"/>
  <c r="O859" i="3" a="1"/>
  <c r="O859" i="3" s="1"/>
  <c r="O860" i="3" a="1"/>
  <c r="O860" i="3" s="1"/>
  <c r="O861" i="3" a="1"/>
  <c r="O861" i="3" s="1"/>
  <c r="O862" i="3" a="1"/>
  <c r="O862" i="3" s="1"/>
  <c r="O863" i="3" a="1"/>
  <c r="O863" i="3" s="1"/>
  <c r="O864" i="3" a="1"/>
  <c r="O864" i="3" s="1"/>
  <c r="O865" i="3" a="1"/>
  <c r="O865" i="3" s="1"/>
  <c r="O866" i="3" a="1"/>
  <c r="O866" i="3" s="1"/>
  <c r="O867" i="3" a="1"/>
  <c r="O867" i="3" s="1"/>
  <c r="O868" i="3" a="1"/>
  <c r="O868" i="3" s="1"/>
  <c r="O869" i="3" a="1"/>
  <c r="O869" i="3" s="1"/>
  <c r="O870" i="3" a="1"/>
  <c r="O870" i="3" s="1"/>
  <c r="O871" i="3" a="1"/>
  <c r="O871" i="3" s="1"/>
  <c r="O872" i="3" a="1"/>
  <c r="O872" i="3" s="1"/>
  <c r="O873" i="3" a="1"/>
  <c r="O873" i="3" s="1"/>
  <c r="O874" i="3" a="1"/>
  <c r="O874" i="3" s="1"/>
  <c r="O875" i="3" a="1"/>
  <c r="O875" i="3" s="1"/>
  <c r="O876" i="3" a="1"/>
  <c r="O876" i="3" s="1"/>
  <c r="O877" i="3" a="1"/>
  <c r="O877" i="3" s="1"/>
  <c r="O878" i="3" a="1"/>
  <c r="O878" i="3" s="1"/>
  <c r="O879" i="3" a="1"/>
  <c r="O879" i="3" s="1"/>
  <c r="O880" i="3" a="1"/>
  <c r="O880" i="3" s="1"/>
  <c r="O881" i="3" a="1"/>
  <c r="O881" i="3" s="1"/>
  <c r="O882" i="3" a="1"/>
  <c r="O882" i="3" s="1"/>
  <c r="O883" i="3" a="1"/>
  <c r="O883" i="3" s="1"/>
  <c r="O884" i="3" a="1"/>
  <c r="O884" i="3" s="1"/>
  <c r="O885" i="3" a="1"/>
  <c r="O885" i="3" s="1"/>
  <c r="O886" i="3" a="1"/>
  <c r="O886" i="3" s="1"/>
  <c r="O887" i="3" a="1"/>
  <c r="O887" i="3" s="1"/>
  <c r="O888" i="3" a="1"/>
  <c r="O888" i="3" s="1"/>
  <c r="O889" i="3" a="1"/>
  <c r="O889" i="3" s="1"/>
  <c r="O890" i="3" a="1"/>
  <c r="O890" i="3" s="1"/>
  <c r="O891" i="3" a="1"/>
  <c r="O891" i="3" s="1"/>
  <c r="O892" i="3" a="1"/>
  <c r="O892" i="3" s="1"/>
  <c r="O893" i="3" a="1"/>
  <c r="O893" i="3" s="1"/>
  <c r="O894" i="3" a="1"/>
  <c r="O894" i="3" s="1"/>
  <c r="O895" i="3" a="1"/>
  <c r="O895" i="3" s="1"/>
  <c r="O896" i="3" a="1"/>
  <c r="O896" i="3" s="1"/>
  <c r="O897" i="3" a="1"/>
  <c r="O897" i="3" s="1"/>
  <c r="O898" i="3" a="1"/>
  <c r="O898" i="3" s="1"/>
  <c r="O899" i="3" a="1"/>
  <c r="O899" i="3" s="1"/>
  <c r="O900" i="3" a="1"/>
  <c r="O900" i="3" s="1"/>
  <c r="O901" i="3" a="1"/>
  <c r="O901" i="3" s="1"/>
  <c r="O902" i="3" a="1"/>
  <c r="O902" i="3" s="1"/>
  <c r="O903" i="3" a="1"/>
  <c r="O903" i="3" s="1"/>
  <c r="O904" i="3" a="1"/>
  <c r="O904" i="3" s="1"/>
  <c r="O905" i="3" a="1"/>
  <c r="O905" i="3" s="1"/>
  <c r="O906" i="3" a="1"/>
  <c r="O906" i="3" s="1"/>
  <c r="O907" i="3" a="1"/>
  <c r="O907" i="3" s="1"/>
  <c r="O908" i="3" a="1"/>
  <c r="O908" i="3" s="1"/>
  <c r="O909" i="3" a="1"/>
  <c r="O909" i="3" s="1"/>
  <c r="O910" i="3" a="1"/>
  <c r="O910" i="3" s="1"/>
  <c r="O911" i="3" a="1"/>
  <c r="O911" i="3" s="1"/>
  <c r="O912" i="3" a="1"/>
  <c r="O912" i="3" s="1"/>
  <c r="O913" i="3" a="1"/>
  <c r="O913" i="3" s="1"/>
  <c r="O914" i="3" a="1"/>
  <c r="O914" i="3" s="1"/>
  <c r="O915" i="3" a="1"/>
  <c r="O915" i="3" s="1"/>
  <c r="O916" i="3" a="1"/>
  <c r="O916" i="3" s="1"/>
  <c r="O917" i="3" a="1"/>
  <c r="O917" i="3" s="1"/>
  <c r="O918" i="3" a="1"/>
  <c r="O918" i="3" s="1"/>
  <c r="O919" i="3" a="1"/>
  <c r="O919" i="3" s="1"/>
  <c r="O920" i="3" a="1"/>
  <c r="O920" i="3" s="1"/>
  <c r="O921" i="3" a="1"/>
  <c r="O921" i="3" s="1"/>
  <c r="O922" i="3" a="1"/>
  <c r="O922" i="3" s="1"/>
  <c r="O923" i="3" a="1"/>
  <c r="O923" i="3" s="1"/>
  <c r="O924" i="3" a="1"/>
  <c r="O924" i="3" s="1"/>
  <c r="O925" i="3" a="1"/>
  <c r="O925" i="3" s="1"/>
  <c r="O926" i="3" a="1"/>
  <c r="O926" i="3" s="1"/>
  <c r="O927" i="3" a="1"/>
  <c r="O927" i="3" s="1"/>
  <c r="O928" i="3" a="1"/>
  <c r="O928" i="3" s="1"/>
  <c r="O929" i="3" a="1"/>
  <c r="O929" i="3" s="1"/>
  <c r="O930" i="3" a="1"/>
  <c r="O930" i="3" s="1"/>
  <c r="O931" i="3" a="1"/>
  <c r="O931" i="3" s="1"/>
  <c r="O932" i="3" a="1"/>
  <c r="O932" i="3" s="1"/>
  <c r="O933" i="3" a="1"/>
  <c r="O933" i="3" s="1"/>
  <c r="O934" i="3" a="1"/>
  <c r="O934" i="3" s="1"/>
  <c r="O935" i="3" a="1"/>
  <c r="O935" i="3" s="1"/>
  <c r="O936" i="3" a="1"/>
  <c r="O936" i="3" s="1"/>
  <c r="O937" i="3" a="1"/>
  <c r="O937" i="3" s="1"/>
  <c r="O938" i="3" a="1"/>
  <c r="O938" i="3" s="1"/>
  <c r="O939" i="3" a="1"/>
  <c r="O939" i="3" s="1"/>
  <c r="O940" i="3" a="1"/>
  <c r="O940" i="3" s="1"/>
  <c r="O941" i="3" a="1"/>
  <c r="O941" i="3" s="1"/>
  <c r="O942" i="3" a="1"/>
  <c r="O942" i="3" s="1"/>
  <c r="O943" i="3" a="1"/>
  <c r="O943" i="3" s="1"/>
  <c r="O944" i="3" a="1"/>
  <c r="O944" i="3" s="1"/>
  <c r="O945" i="3" a="1"/>
  <c r="O945" i="3" s="1"/>
  <c r="O946" i="3" a="1"/>
  <c r="O946" i="3" s="1"/>
  <c r="O947" i="3" a="1"/>
  <c r="O947" i="3" s="1"/>
  <c r="O948" i="3" a="1"/>
  <c r="O948" i="3" s="1"/>
  <c r="O949" i="3" a="1"/>
  <c r="O949" i="3" s="1"/>
  <c r="O950" i="3" a="1"/>
  <c r="O950" i="3" s="1"/>
  <c r="O951" i="3" a="1"/>
  <c r="O951" i="3" s="1"/>
  <c r="O952" i="3" a="1"/>
  <c r="O952" i="3" s="1"/>
  <c r="O953" i="3" a="1"/>
  <c r="O953" i="3" s="1"/>
  <c r="O954" i="3" a="1"/>
  <c r="O954" i="3" s="1"/>
  <c r="O955" i="3" a="1"/>
  <c r="O955" i="3" s="1"/>
  <c r="O956" i="3" a="1"/>
  <c r="O956" i="3" s="1"/>
  <c r="O957" i="3" a="1"/>
  <c r="O957" i="3" s="1"/>
  <c r="O958" i="3" a="1"/>
  <c r="O958" i="3" s="1"/>
  <c r="O959" i="3" a="1"/>
  <c r="O959" i="3" s="1"/>
  <c r="O960" i="3" a="1"/>
  <c r="O960" i="3" s="1"/>
  <c r="O961" i="3" a="1"/>
  <c r="O961" i="3" s="1"/>
  <c r="O962" i="3" a="1"/>
  <c r="O962" i="3" s="1"/>
  <c r="O963" i="3" a="1"/>
  <c r="O963" i="3" s="1"/>
  <c r="O964" i="3" a="1"/>
  <c r="O964" i="3" s="1"/>
  <c r="O965" i="3" a="1"/>
  <c r="O965" i="3" s="1"/>
  <c r="O966" i="3" a="1"/>
  <c r="O966" i="3" s="1"/>
  <c r="O967" i="3" a="1"/>
  <c r="O967" i="3" s="1"/>
  <c r="O968" i="3" a="1"/>
  <c r="O968" i="3" s="1"/>
  <c r="O969" i="3" a="1"/>
  <c r="O969" i="3" s="1"/>
  <c r="O970" i="3" a="1"/>
  <c r="O970" i="3" s="1"/>
  <c r="O971" i="3" a="1"/>
  <c r="O971" i="3" s="1"/>
  <c r="O972" i="3" a="1"/>
  <c r="O972" i="3" s="1"/>
  <c r="O973" i="3" a="1"/>
  <c r="O973" i="3" s="1"/>
  <c r="O974" i="3" a="1"/>
  <c r="O974" i="3" s="1"/>
  <c r="O975" i="3" a="1"/>
  <c r="O975" i="3" s="1"/>
  <c r="O976" i="3" a="1"/>
  <c r="O976" i="3" s="1"/>
  <c r="O977" i="3" a="1"/>
  <c r="O977" i="3" s="1"/>
  <c r="O978" i="3" a="1"/>
  <c r="O978" i="3" s="1"/>
  <c r="O979" i="3" a="1"/>
  <c r="O979" i="3" s="1"/>
  <c r="O980" i="3" a="1"/>
  <c r="O980" i="3" s="1"/>
  <c r="O981" i="3" a="1"/>
  <c r="O981" i="3" s="1"/>
  <c r="O982" i="3" a="1"/>
  <c r="O982" i="3" s="1"/>
  <c r="O983" i="3" a="1"/>
  <c r="O983" i="3" s="1"/>
  <c r="O984" i="3" a="1"/>
  <c r="O984" i="3" s="1"/>
  <c r="O985" i="3" a="1"/>
  <c r="O985" i="3" s="1"/>
  <c r="O986" i="3" a="1"/>
  <c r="O986" i="3" s="1"/>
  <c r="O987" i="3" a="1"/>
  <c r="O987" i="3" s="1"/>
  <c r="O988" i="3" a="1"/>
  <c r="O988" i="3" s="1"/>
  <c r="O989" i="3" a="1"/>
  <c r="O989" i="3" s="1"/>
  <c r="O990" i="3" a="1"/>
  <c r="O990" i="3" s="1"/>
  <c r="O991" i="3" a="1"/>
  <c r="O991" i="3" s="1"/>
  <c r="O992" i="3" a="1"/>
  <c r="O992" i="3" s="1"/>
  <c r="O993" i="3" a="1"/>
  <c r="O993" i="3" s="1"/>
  <c r="O994" i="3" a="1"/>
  <c r="O994" i="3" s="1"/>
  <c r="O995" i="3" a="1"/>
  <c r="O995" i="3" s="1"/>
  <c r="O996" i="3" a="1"/>
  <c r="O996" i="3" s="1"/>
  <c r="O997" i="3" a="1"/>
  <c r="O997" i="3" s="1"/>
  <c r="O998" i="3" a="1"/>
  <c r="O998" i="3" s="1"/>
  <c r="O999" i="3" a="1"/>
  <c r="O999" i="3" s="1"/>
  <c r="O1000" i="3" a="1"/>
  <c r="O1000" i="3" s="1"/>
  <c r="O1001" i="3" a="1"/>
  <c r="O1001" i="3" s="1"/>
  <c r="O1002" i="3" a="1"/>
  <c r="O1002" i="3" s="1"/>
  <c r="O1003" i="3" a="1"/>
  <c r="O1003" i="3" s="1"/>
  <c r="E80" i="11"/>
  <c r="C80" i="11"/>
  <c r="Q53" i="11"/>
  <c r="E52" i="11"/>
  <c r="C52" i="11"/>
  <c r="K26" i="11"/>
  <c r="K18" i="11"/>
  <c r="C26" i="11"/>
  <c r="E18" i="11"/>
  <c r="L12" i="8"/>
  <c r="L9" i="8"/>
  <c r="O76" i="11"/>
  <c r="W94" i="11" a="1"/>
  <c r="W94" i="11" s="1"/>
  <c r="W103" i="11" a="1"/>
  <c r="W103" i="11" s="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76" i="11"/>
  <c r="O77" i="11"/>
  <c r="O78" i="11"/>
  <c r="O79" i="11"/>
  <c r="O80" i="11"/>
  <c r="O81" i="11"/>
  <c r="O82" i="11"/>
  <c r="O83" i="11"/>
  <c r="O84" i="11"/>
  <c r="O85" i="11"/>
  <c r="O86" i="11"/>
  <c r="O87" i="11"/>
  <c r="O88" i="11"/>
  <c r="O89" i="11"/>
  <c r="O90" i="11"/>
  <c r="W90" i="11" s="1" a="1"/>
  <c r="W90" i="11" s="1"/>
  <c r="O91" i="11"/>
  <c r="W91" i="11" s="1" a="1"/>
  <c r="W91" i="11" s="1"/>
  <c r="O92" i="11"/>
  <c r="O93" i="11"/>
  <c r="U93" i="11" s="1"/>
  <c r="O94" i="11"/>
  <c r="O95" i="11"/>
  <c r="O96" i="11"/>
  <c r="O97" i="11"/>
  <c r="O98" i="11"/>
  <c r="W98" i="11" s="1" a="1"/>
  <c r="W98" i="11" s="1"/>
  <c r="O99" i="11"/>
  <c r="W99" i="11" s="1" a="1"/>
  <c r="W99" i="11" s="1"/>
  <c r="O100" i="11"/>
  <c r="O101" i="11"/>
  <c r="W101" i="11" s="1" a="1"/>
  <c r="W101" i="11" s="1"/>
  <c r="O102" i="11"/>
  <c r="W102" i="11" s="1" a="1"/>
  <c r="W102" i="11" s="1"/>
  <c r="O103" i="11"/>
  <c r="O104" i="11"/>
  <c r="T17" i="9"/>
  <c r="T16" i="9"/>
  <c r="C18" i="11"/>
  <c r="L8" i="8"/>
  <c r="G8" i="13" a="1"/>
  <c r="G8" i="13" s="1"/>
  <c r="B12" i="6" s="1"/>
  <c r="E2" i="12" a="1"/>
  <c r="E2" i="12" s="1"/>
  <c r="E10" i="6" s="1"/>
  <c r="J10" i="4"/>
  <c r="O14" i="3" s="1" a="1"/>
  <c r="O14" i="3" s="1"/>
  <c r="C8" i="12"/>
  <c r="K11" i="7" a="1"/>
  <c r="K11" i="7" s="1"/>
  <c r="G11" i="7" a="1"/>
  <c r="G11" i="7" s="1"/>
  <c r="E11" i="7" a="1"/>
  <c r="E11" i="7" s="1"/>
  <c r="L11" i="7"/>
  <c r="K8" i="13" a="1"/>
  <c r="K8" i="13" s="1"/>
  <c r="E8" i="13" a="1"/>
  <c r="E8" i="13" s="1"/>
  <c r="D8" i="13" a="1"/>
  <c r="D8" i="13" s="1"/>
  <c r="Q4" i="12"/>
  <c r="Q5"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Q134" i="12"/>
  <c r="Q135" i="12"/>
  <c r="Q136" i="12"/>
  <c r="Q137" i="12"/>
  <c r="Q138" i="12"/>
  <c r="Q139" i="12"/>
  <c r="Q140" i="12"/>
  <c r="Q141" i="12"/>
  <c r="Q142" i="12"/>
  <c r="Q143" i="12"/>
  <c r="Q144" i="12"/>
  <c r="Q145" i="12"/>
  <c r="Q146" i="12"/>
  <c r="Q147" i="12"/>
  <c r="Q148" i="12"/>
  <c r="Q149" i="12"/>
  <c r="Q150" i="12"/>
  <c r="Q151" i="12"/>
  <c r="Q152" i="12"/>
  <c r="Q153" i="12"/>
  <c r="Q154" i="12"/>
  <c r="Q155" i="12"/>
  <c r="Q156" i="12"/>
  <c r="Q157" i="12"/>
  <c r="Q158" i="12"/>
  <c r="Q159" i="12"/>
  <c r="Q160" i="12"/>
  <c r="Q161" i="12"/>
  <c r="Q162" i="12"/>
  <c r="Q163" i="12"/>
  <c r="Q164" i="12"/>
  <c r="Q165" i="12"/>
  <c r="Q166" i="12"/>
  <c r="Q167" i="12"/>
  <c r="Q168" i="12"/>
  <c r="Q169" i="12"/>
  <c r="Q170" i="12"/>
  <c r="Q171" i="12"/>
  <c r="Q172" i="12"/>
  <c r="Q173" i="12"/>
  <c r="Q174" i="12"/>
  <c r="Q175" i="12"/>
  <c r="Q176" i="12"/>
  <c r="Q177" i="12"/>
  <c r="Q178" i="12"/>
  <c r="Q179" i="12"/>
  <c r="Q180" i="12"/>
  <c r="Q181" i="12"/>
  <c r="Q182" i="12"/>
  <c r="Q183" i="12"/>
  <c r="Q184" i="12"/>
  <c r="Q185" i="12"/>
  <c r="Q186" i="12"/>
  <c r="Q187" i="12"/>
  <c r="Q188" i="12"/>
  <c r="Q189" i="12"/>
  <c r="Q190" i="12"/>
  <c r="Q191" i="12"/>
  <c r="Q192" i="12"/>
  <c r="Q193" i="12"/>
  <c r="Q194" i="12"/>
  <c r="Q195" i="12"/>
  <c r="Q196" i="12"/>
  <c r="Q197" i="12"/>
  <c r="Q198" i="12"/>
  <c r="Q199" i="12"/>
  <c r="Q200" i="12"/>
  <c r="Q201" i="12"/>
  <c r="Q202" i="12"/>
  <c r="Q203" i="12"/>
  <c r="Q204"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Q248" i="12"/>
  <c r="Q249" i="12"/>
  <c r="Q250" i="12"/>
  <c r="Q251" i="12"/>
  <c r="Q252" i="12"/>
  <c r="Q253" i="12"/>
  <c r="Q254" i="12"/>
  <c r="Q255" i="12"/>
  <c r="Q256" i="12"/>
  <c r="Q257" i="12"/>
  <c r="Q258" i="12"/>
  <c r="Q259" i="12"/>
  <c r="Q260" i="12"/>
  <c r="Q261" i="12"/>
  <c r="Q262" i="12"/>
  <c r="Q263" i="12"/>
  <c r="Q264" i="12"/>
  <c r="Q265" i="12"/>
  <c r="Q266" i="12"/>
  <c r="Q267" i="12"/>
  <c r="Q268" i="12"/>
  <c r="Q269" i="12"/>
  <c r="Q270" i="12"/>
  <c r="Q271" i="12"/>
  <c r="Q272" i="12"/>
  <c r="Q273" i="12"/>
  <c r="Q274" i="12"/>
  <c r="Q275" i="12"/>
  <c r="Q276" i="12"/>
  <c r="Q277" i="12"/>
  <c r="Q278" i="12"/>
  <c r="Q279" i="12"/>
  <c r="Q280" i="12"/>
  <c r="Q281" i="12"/>
  <c r="Q282" i="12"/>
  <c r="Q283" i="12"/>
  <c r="Q284" i="12"/>
  <c r="Q285" i="12"/>
  <c r="Q286" i="12"/>
  <c r="Q287" i="12"/>
  <c r="Q288" i="12"/>
  <c r="Q289" i="12"/>
  <c r="Q290" i="12"/>
  <c r="Q291" i="12"/>
  <c r="Q292" i="12"/>
  <c r="Q293" i="12"/>
  <c r="Q294" i="12"/>
  <c r="Q295" i="12"/>
  <c r="Q296" i="12"/>
  <c r="Q297" i="12"/>
  <c r="Q298" i="12"/>
  <c r="Q299" i="12"/>
  <c r="Q300" i="12"/>
  <c r="Q301" i="12"/>
  <c r="Q302" i="12"/>
  <c r="Q303" i="12"/>
  <c r="Q304" i="12"/>
  <c r="Q305" i="12"/>
  <c r="Q306" i="12"/>
  <c r="Q307" i="12"/>
  <c r="Q308" i="12"/>
  <c r="Q309" i="12"/>
  <c r="Q310" i="12"/>
  <c r="Q311" i="12"/>
  <c r="Q312" i="12"/>
  <c r="Q313" i="12"/>
  <c r="Q314" i="12"/>
  <c r="Q315" i="12"/>
  <c r="Q316" i="12"/>
  <c r="Q317" i="12"/>
  <c r="Q318" i="12"/>
  <c r="Q319" i="12"/>
  <c r="Q320" i="12"/>
  <c r="Q321" i="12"/>
  <c r="Q322" i="12"/>
  <c r="Q323" i="12"/>
  <c r="Q324" i="12"/>
  <c r="Q325" i="12"/>
  <c r="Q326" i="12"/>
  <c r="Q327" i="12"/>
  <c r="Q328" i="12"/>
  <c r="Q329" i="12"/>
  <c r="Q330" i="12"/>
  <c r="Q331" i="12"/>
  <c r="Q332" i="12"/>
  <c r="Q333" i="12"/>
  <c r="Q334" i="12"/>
  <c r="Q335" i="12"/>
  <c r="Q336" i="12"/>
  <c r="Q337" i="12"/>
  <c r="Q338" i="12"/>
  <c r="Q339" i="12"/>
  <c r="Q340" i="12"/>
  <c r="Q341" i="12"/>
  <c r="Q342" i="12"/>
  <c r="Q343" i="12"/>
  <c r="Q344" i="12"/>
  <c r="Q345" i="12"/>
  <c r="Q346" i="12"/>
  <c r="Q347" i="12"/>
  <c r="Q348" i="12"/>
  <c r="Q349" i="12"/>
  <c r="Q350" i="12"/>
  <c r="Q351" i="12"/>
  <c r="Q352" i="12"/>
  <c r="Q353" i="12"/>
  <c r="Q354" i="12"/>
  <c r="Q355" i="12"/>
  <c r="Q356" i="12"/>
  <c r="Q357" i="12"/>
  <c r="Q358" i="12"/>
  <c r="Q359" i="12"/>
  <c r="Q360" i="12"/>
  <c r="Q361" i="12"/>
  <c r="Q362" i="12"/>
  <c r="Q363" i="12"/>
  <c r="Q364" i="12"/>
  <c r="Q365" i="12"/>
  <c r="Q366" i="12"/>
  <c r="Q367" i="12"/>
  <c r="Q368" i="12"/>
  <c r="Q369" i="12"/>
  <c r="Q370" i="12"/>
  <c r="Q371" i="12"/>
  <c r="Q372" i="12"/>
  <c r="Q373" i="12"/>
  <c r="Q374" i="12"/>
  <c r="Q375" i="12"/>
  <c r="Q376" i="12"/>
  <c r="Q377" i="12"/>
  <c r="Q378" i="12"/>
  <c r="Q379" i="12"/>
  <c r="Q380" i="12"/>
  <c r="Q381" i="12"/>
  <c r="Q382" i="12"/>
  <c r="Q383" i="12"/>
  <c r="Q384" i="12"/>
  <c r="Q385" i="12"/>
  <c r="Q386" i="12"/>
  <c r="Q387" i="12"/>
  <c r="Q388" i="12"/>
  <c r="Q389" i="12"/>
  <c r="Q390" i="12"/>
  <c r="Q391" i="12"/>
  <c r="Q392" i="12"/>
  <c r="Q393" i="12"/>
  <c r="Q394" i="12"/>
  <c r="Q395" i="12"/>
  <c r="Q396" i="12"/>
  <c r="Q397" i="12"/>
  <c r="Q398" i="12"/>
  <c r="Q399" i="12"/>
  <c r="Q400" i="12"/>
  <c r="Q401" i="12"/>
  <c r="Q402" i="12"/>
  <c r="Q403" i="12"/>
  <c r="Q404" i="12"/>
  <c r="Q405" i="12"/>
  <c r="Q406" i="12"/>
  <c r="Q407" i="12"/>
  <c r="Q408" i="12"/>
  <c r="Q409" i="12"/>
  <c r="Q410" i="12"/>
  <c r="Q411" i="12"/>
  <c r="Q412" i="12"/>
  <c r="Q413" i="12"/>
  <c r="Q414" i="12"/>
  <c r="Q415" i="12"/>
  <c r="Q416" i="12"/>
  <c r="Q417" i="12"/>
  <c r="Q418" i="12"/>
  <c r="Q419" i="12"/>
  <c r="Q420" i="12"/>
  <c r="Q421" i="12"/>
  <c r="Q422" i="12"/>
  <c r="Q423" i="12"/>
  <c r="Q424" i="12"/>
  <c r="Q425" i="12"/>
  <c r="Q426" i="12"/>
  <c r="Q427" i="12"/>
  <c r="Q428" i="12"/>
  <c r="Q429" i="12"/>
  <c r="Q430" i="12"/>
  <c r="Q431" i="12"/>
  <c r="Q432" i="12"/>
  <c r="Q433" i="12"/>
  <c r="Q434" i="12"/>
  <c r="Q435" i="12"/>
  <c r="Q436" i="12"/>
  <c r="Q437" i="12"/>
  <c r="Q438" i="12"/>
  <c r="Q439" i="12"/>
  <c r="Q440" i="12"/>
  <c r="Q441" i="12"/>
  <c r="Q442" i="12"/>
  <c r="Q443" i="12"/>
  <c r="Q444" i="12"/>
  <c r="Q445" i="12"/>
  <c r="Q446" i="12"/>
  <c r="Q447" i="12"/>
  <c r="Q448" i="12"/>
  <c r="Q449" i="12"/>
  <c r="Q450" i="12"/>
  <c r="Q451" i="12"/>
  <c r="Q452" i="12"/>
  <c r="Q453" i="12"/>
  <c r="Q454" i="12"/>
  <c r="Q455" i="12"/>
  <c r="Q456" i="12"/>
  <c r="Q457" i="12"/>
  <c r="Q458" i="12"/>
  <c r="Q459" i="12"/>
  <c r="Q460" i="12"/>
  <c r="Q461" i="12"/>
  <c r="Q462" i="12"/>
  <c r="Q463" i="12"/>
  <c r="Q464" i="12"/>
  <c r="Q465" i="12"/>
  <c r="Q466" i="12"/>
  <c r="Q467" i="12"/>
  <c r="Q468" i="12"/>
  <c r="Q469" i="12"/>
  <c r="Q470" i="12"/>
  <c r="Q471" i="12"/>
  <c r="Q472" i="12"/>
  <c r="Q473" i="12"/>
  <c r="Q474" i="12"/>
  <c r="Q475" i="12"/>
  <c r="Q476" i="12"/>
  <c r="Q477" i="12"/>
  <c r="Q478" i="12"/>
  <c r="Q479" i="12"/>
  <c r="Q480" i="12"/>
  <c r="Q481" i="12"/>
  <c r="Q482" i="12"/>
  <c r="Q483" i="12"/>
  <c r="Q484" i="12"/>
  <c r="Q485" i="12"/>
  <c r="Q486" i="12"/>
  <c r="Q487" i="12"/>
  <c r="Q488" i="12"/>
  <c r="Q489" i="12"/>
  <c r="Q490" i="12"/>
  <c r="Q491" i="12"/>
  <c r="Q492" i="12"/>
  <c r="Q493" i="12"/>
  <c r="Q494" i="12"/>
  <c r="Q495" i="12"/>
  <c r="Q496" i="12"/>
  <c r="Q497" i="12"/>
  <c r="Q498" i="12"/>
  <c r="Q499" i="12"/>
  <c r="Q500" i="12"/>
  <c r="Q501" i="12"/>
  <c r="Q502" i="12"/>
  <c r="Q503" i="12"/>
  <c r="Q504" i="12"/>
  <c r="Q505" i="12"/>
  <c r="Q506" i="12"/>
  <c r="Q507" i="12"/>
  <c r="Q508" i="12"/>
  <c r="Q509" i="12"/>
  <c r="Q510" i="12"/>
  <c r="Q511" i="12"/>
  <c r="Q512" i="12"/>
  <c r="Q513" i="12"/>
  <c r="Q514" i="12"/>
  <c r="Q515" i="12"/>
  <c r="Q516" i="12"/>
  <c r="Q517" i="12"/>
  <c r="Q518" i="12"/>
  <c r="Q519" i="12"/>
  <c r="Q520" i="12"/>
  <c r="Q521" i="12"/>
  <c r="Q522" i="12"/>
  <c r="Q523" i="12"/>
  <c r="Q524" i="12"/>
  <c r="Q525" i="12"/>
  <c r="Q526" i="12"/>
  <c r="Q527" i="12"/>
  <c r="Q528" i="12"/>
  <c r="Q529" i="12"/>
  <c r="Q530" i="12"/>
  <c r="Q531" i="12"/>
  <c r="Q532" i="12"/>
  <c r="Q533" i="12"/>
  <c r="Q534" i="12"/>
  <c r="Q535" i="12"/>
  <c r="Q536" i="12"/>
  <c r="Q537" i="12"/>
  <c r="Q538" i="12"/>
  <c r="Q539" i="12"/>
  <c r="Q540" i="12"/>
  <c r="Q541" i="12"/>
  <c r="Q542" i="12"/>
  <c r="Q543" i="12"/>
  <c r="Q544" i="12"/>
  <c r="Q545" i="12"/>
  <c r="Q546" i="12"/>
  <c r="Q547" i="12"/>
  <c r="Q548" i="12"/>
  <c r="Q549" i="12"/>
  <c r="Q550" i="12"/>
  <c r="Q551" i="12"/>
  <c r="Q552" i="12"/>
  <c r="Q553" i="12"/>
  <c r="Q554" i="12"/>
  <c r="Q555" i="12"/>
  <c r="Q556" i="12"/>
  <c r="Q557" i="12"/>
  <c r="Q558" i="12"/>
  <c r="Q559" i="12"/>
  <c r="Q560" i="12"/>
  <c r="Q561" i="12"/>
  <c r="Q562" i="12"/>
  <c r="Q563" i="12"/>
  <c r="Q564" i="12"/>
  <c r="Q565" i="12"/>
  <c r="Q566" i="12"/>
  <c r="Q567" i="12"/>
  <c r="Q568" i="12"/>
  <c r="Q569" i="12"/>
  <c r="Q570" i="12"/>
  <c r="Q571" i="12"/>
  <c r="Q572" i="12"/>
  <c r="Q573" i="12"/>
  <c r="Q574" i="12"/>
  <c r="Q575" i="12"/>
  <c r="Q576" i="12"/>
  <c r="Q577" i="12"/>
  <c r="Q578" i="12"/>
  <c r="Q579" i="12"/>
  <c r="Q580" i="12"/>
  <c r="Q581" i="12"/>
  <c r="Q582" i="12"/>
  <c r="Q583" i="12"/>
  <c r="Q584" i="12"/>
  <c r="Q585" i="12"/>
  <c r="Q586" i="12"/>
  <c r="Q587" i="12"/>
  <c r="Q588" i="12"/>
  <c r="Q589" i="12"/>
  <c r="Q590" i="12"/>
  <c r="Q591" i="12"/>
  <c r="Q592" i="12"/>
  <c r="Q593" i="12"/>
  <c r="Q594" i="12"/>
  <c r="Q595" i="12"/>
  <c r="Q596" i="12"/>
  <c r="Q597" i="12"/>
  <c r="Q598" i="12"/>
  <c r="Q599" i="12"/>
  <c r="Q600" i="12"/>
  <c r="Q601" i="12"/>
  <c r="Q602" i="12"/>
  <c r="Q603" i="12"/>
  <c r="Q604" i="12"/>
  <c r="Q605" i="12"/>
  <c r="Q606" i="12"/>
  <c r="Q607" i="12"/>
  <c r="Q608" i="12"/>
  <c r="Q609" i="12"/>
  <c r="Q610" i="12"/>
  <c r="Q611" i="12"/>
  <c r="Q612" i="12"/>
  <c r="Q613" i="12"/>
  <c r="Q614" i="12"/>
  <c r="Q615" i="12"/>
  <c r="Q616" i="12"/>
  <c r="Q617" i="12"/>
  <c r="Q618" i="12"/>
  <c r="Q619" i="12"/>
  <c r="Q620" i="12"/>
  <c r="Q621" i="12"/>
  <c r="Q622" i="12"/>
  <c r="Q623" i="12"/>
  <c r="Q624" i="12"/>
  <c r="Q625" i="12"/>
  <c r="Q626" i="12"/>
  <c r="Q627" i="12"/>
  <c r="Q628" i="12"/>
  <c r="Q629" i="12"/>
  <c r="Q630" i="12"/>
  <c r="Q631" i="12"/>
  <c r="Q632" i="12"/>
  <c r="Q633" i="12"/>
  <c r="Q634" i="12"/>
  <c r="Q635" i="12"/>
  <c r="Q636" i="12"/>
  <c r="Q637" i="12"/>
  <c r="Q638" i="12"/>
  <c r="Q639" i="12"/>
  <c r="Q640" i="12"/>
  <c r="Q641" i="12"/>
  <c r="Q642" i="12"/>
  <c r="Q643" i="12"/>
  <c r="Q644" i="12"/>
  <c r="Q645" i="12"/>
  <c r="Q646" i="12"/>
  <c r="Q647" i="12"/>
  <c r="Q648" i="12"/>
  <c r="Q649" i="12"/>
  <c r="Q650" i="12"/>
  <c r="Q651" i="12"/>
  <c r="Q652" i="12"/>
  <c r="Q653" i="12"/>
  <c r="Q654" i="12"/>
  <c r="Q655" i="12"/>
  <c r="Q656" i="12"/>
  <c r="Q657" i="12"/>
  <c r="Q658" i="12"/>
  <c r="Q659" i="12"/>
  <c r="Q660" i="12"/>
  <c r="Q661" i="12"/>
  <c r="Q662" i="12"/>
  <c r="Q663" i="12"/>
  <c r="Q664" i="12"/>
  <c r="Q665" i="12"/>
  <c r="Q666" i="12"/>
  <c r="Q667" i="12"/>
  <c r="Q668" i="12"/>
  <c r="Q669" i="12"/>
  <c r="Q670" i="12"/>
  <c r="Q671" i="12"/>
  <c r="Q672" i="12"/>
  <c r="Q673" i="12"/>
  <c r="Q674" i="12"/>
  <c r="Q675" i="12"/>
  <c r="Q676" i="12"/>
  <c r="Q677" i="12"/>
  <c r="Q678" i="12"/>
  <c r="Q679" i="12"/>
  <c r="Q680" i="12"/>
  <c r="Q681" i="12"/>
  <c r="Q682" i="12"/>
  <c r="Q683" i="12"/>
  <c r="Q684" i="12"/>
  <c r="Q685" i="12"/>
  <c r="Q686" i="12"/>
  <c r="Q687" i="12"/>
  <c r="Q688" i="12"/>
  <c r="Q689" i="12"/>
  <c r="Q690" i="12"/>
  <c r="Q691" i="12"/>
  <c r="Q692" i="12"/>
  <c r="Q693" i="12"/>
  <c r="Q694" i="12"/>
  <c r="Q695" i="12"/>
  <c r="Q696" i="12"/>
  <c r="Q697" i="12"/>
  <c r="Q698" i="12"/>
  <c r="Q699" i="12"/>
  <c r="Q700" i="12"/>
  <c r="Q701" i="12"/>
  <c r="Q702" i="12"/>
  <c r="Q703" i="12"/>
  <c r="Q704" i="12"/>
  <c r="Q705" i="12"/>
  <c r="Q706" i="12"/>
  <c r="Q707" i="12"/>
  <c r="Q708" i="12"/>
  <c r="Q709" i="12"/>
  <c r="Q710" i="12"/>
  <c r="Q711" i="12"/>
  <c r="Q712" i="12"/>
  <c r="Q713" i="12"/>
  <c r="Q714" i="12"/>
  <c r="Q715" i="12"/>
  <c r="Q716" i="12"/>
  <c r="Q717" i="12"/>
  <c r="Q718" i="12"/>
  <c r="Q719" i="12"/>
  <c r="Q720" i="12"/>
  <c r="Q721" i="12"/>
  <c r="Q722" i="12"/>
  <c r="Q723" i="12"/>
  <c r="Q724" i="12"/>
  <c r="Q725" i="12"/>
  <c r="Q726" i="12"/>
  <c r="Q727" i="12"/>
  <c r="Q728" i="12"/>
  <c r="Q729" i="12"/>
  <c r="Q730" i="12"/>
  <c r="Q731" i="12"/>
  <c r="Q732" i="12"/>
  <c r="Q733" i="12"/>
  <c r="Q734" i="12"/>
  <c r="Q735" i="12"/>
  <c r="Q736" i="12"/>
  <c r="Q737" i="12"/>
  <c r="Q738" i="12"/>
  <c r="Q739" i="12"/>
  <c r="Q740" i="12"/>
  <c r="Q741" i="12"/>
  <c r="Q742" i="12"/>
  <c r="Q743" i="12"/>
  <c r="Q744" i="12"/>
  <c r="Q745" i="12"/>
  <c r="Q746" i="12"/>
  <c r="Q747" i="12"/>
  <c r="Q748" i="12"/>
  <c r="Q749" i="12"/>
  <c r="Q750" i="12"/>
  <c r="Q751" i="12"/>
  <c r="Q752" i="12"/>
  <c r="Q753" i="12"/>
  <c r="Q754" i="12"/>
  <c r="Q755" i="12"/>
  <c r="Q756" i="12"/>
  <c r="Q757" i="12"/>
  <c r="Q758" i="12"/>
  <c r="Q759" i="12"/>
  <c r="Q760" i="12"/>
  <c r="Q761" i="12"/>
  <c r="Q762" i="12"/>
  <c r="Q763" i="12"/>
  <c r="Q764" i="12"/>
  <c r="Q765" i="12"/>
  <c r="Q766" i="12"/>
  <c r="Q767" i="12"/>
  <c r="Q768" i="12"/>
  <c r="Q769" i="12"/>
  <c r="Q770" i="12"/>
  <c r="Q771" i="12"/>
  <c r="Q772" i="12"/>
  <c r="Q773" i="12"/>
  <c r="Q774" i="12"/>
  <c r="Q775" i="12"/>
  <c r="Q776" i="12"/>
  <c r="Q777" i="12"/>
  <c r="Q778" i="12"/>
  <c r="Q779" i="12"/>
  <c r="Q780" i="12"/>
  <c r="Q781" i="12"/>
  <c r="Q782" i="12"/>
  <c r="Q783" i="12"/>
  <c r="Q784" i="12"/>
  <c r="Q785" i="12"/>
  <c r="Q786" i="12"/>
  <c r="Q787" i="12"/>
  <c r="Q788" i="12"/>
  <c r="Q789" i="12"/>
  <c r="Q790" i="12"/>
  <c r="Q791" i="12"/>
  <c r="Q792" i="12"/>
  <c r="Q793" i="12"/>
  <c r="Q794" i="12"/>
  <c r="Q795" i="12"/>
  <c r="Q796" i="12"/>
  <c r="Q797" i="12"/>
  <c r="Q798" i="12"/>
  <c r="Q799" i="12"/>
  <c r="Q800" i="12"/>
  <c r="Q801" i="12"/>
  <c r="Q802" i="12"/>
  <c r="Q803" i="12"/>
  <c r="Q804" i="12"/>
  <c r="Q805" i="12"/>
  <c r="Q806" i="12"/>
  <c r="Q807" i="12"/>
  <c r="Q808" i="12"/>
  <c r="Q809" i="12"/>
  <c r="Q810" i="12"/>
  <c r="Q811" i="12"/>
  <c r="Q812" i="12"/>
  <c r="Q813" i="12"/>
  <c r="Q814" i="12"/>
  <c r="Q815" i="12"/>
  <c r="Q816" i="12"/>
  <c r="Q817" i="12"/>
  <c r="Q818" i="12"/>
  <c r="Q819" i="12"/>
  <c r="Q820" i="12"/>
  <c r="Q821" i="12"/>
  <c r="Q822" i="12"/>
  <c r="Q823" i="12"/>
  <c r="Q824" i="12"/>
  <c r="Q825" i="12"/>
  <c r="Q826" i="12"/>
  <c r="Q827" i="12"/>
  <c r="Q828" i="12"/>
  <c r="Q829" i="12"/>
  <c r="Q830" i="12"/>
  <c r="Q831" i="12"/>
  <c r="Q832" i="12"/>
  <c r="Q833" i="12"/>
  <c r="Q834" i="12"/>
  <c r="Q835" i="12"/>
  <c r="Q836" i="12"/>
  <c r="Q837" i="12"/>
  <c r="Q838" i="12"/>
  <c r="Q839" i="12"/>
  <c r="Q840" i="12"/>
  <c r="Q841" i="12"/>
  <c r="Q842" i="12"/>
  <c r="Q843" i="12"/>
  <c r="Q844" i="12"/>
  <c r="Q845" i="12"/>
  <c r="Q846" i="12"/>
  <c r="Q847" i="12"/>
  <c r="Q848" i="12"/>
  <c r="Q849" i="12"/>
  <c r="Q850" i="12"/>
  <c r="Q851" i="12"/>
  <c r="Q852" i="12"/>
  <c r="Q853" i="12"/>
  <c r="Q854" i="12"/>
  <c r="Q855" i="12"/>
  <c r="Q856" i="12"/>
  <c r="Q857" i="12"/>
  <c r="Q858" i="12"/>
  <c r="Q859" i="12"/>
  <c r="Q860" i="12"/>
  <c r="Q861" i="12"/>
  <c r="Q862" i="12"/>
  <c r="Q863" i="12"/>
  <c r="Q864" i="12"/>
  <c r="Q865" i="12"/>
  <c r="Q866" i="12"/>
  <c r="Q867" i="12"/>
  <c r="Q868" i="12"/>
  <c r="Q869" i="12"/>
  <c r="Q870" i="12"/>
  <c r="Q871" i="12"/>
  <c r="Q872" i="12"/>
  <c r="Q873" i="12"/>
  <c r="Q874" i="12"/>
  <c r="Q875" i="12"/>
  <c r="Q876" i="12"/>
  <c r="Q877" i="12"/>
  <c r="Q878" i="12"/>
  <c r="Q879" i="12"/>
  <c r="Q880" i="12"/>
  <c r="Q881" i="12"/>
  <c r="Q882" i="12"/>
  <c r="Q883" i="12"/>
  <c r="Q884" i="12"/>
  <c r="Q885" i="12"/>
  <c r="Q886" i="12"/>
  <c r="Q887" i="12"/>
  <c r="Q888" i="12"/>
  <c r="Q889" i="12"/>
  <c r="Q890" i="12"/>
  <c r="Q891" i="12"/>
  <c r="Q892" i="12"/>
  <c r="Q893" i="12"/>
  <c r="Q894" i="12"/>
  <c r="Q895" i="12"/>
  <c r="Q896" i="12"/>
  <c r="Q897" i="12"/>
  <c r="Q898" i="12"/>
  <c r="Q899" i="12"/>
  <c r="Q900" i="12"/>
  <c r="Q901" i="12"/>
  <c r="Q902" i="12"/>
  <c r="Q903" i="12"/>
  <c r="Q904" i="12"/>
  <c r="Q905" i="12"/>
  <c r="Q906" i="12"/>
  <c r="Q907" i="12"/>
  <c r="Q908" i="12"/>
  <c r="Q909" i="12"/>
  <c r="Q910" i="12"/>
  <c r="Q911" i="12"/>
  <c r="Q912" i="12"/>
  <c r="Q913" i="12"/>
  <c r="Q914" i="12"/>
  <c r="Q915" i="12"/>
  <c r="Q916" i="12"/>
  <c r="Q917" i="12"/>
  <c r="Q918" i="12"/>
  <c r="Q919" i="12"/>
  <c r="Q920" i="12"/>
  <c r="Q921" i="12"/>
  <c r="Q922" i="12"/>
  <c r="Q923" i="12"/>
  <c r="Q924" i="12"/>
  <c r="Q925" i="12"/>
  <c r="Q926" i="12"/>
  <c r="Q927" i="12"/>
  <c r="Q928" i="12"/>
  <c r="Q929" i="12"/>
  <c r="Q930" i="12"/>
  <c r="Q931" i="12"/>
  <c r="Q932" i="12"/>
  <c r="Q933" i="12"/>
  <c r="Q934" i="12"/>
  <c r="Q935" i="12"/>
  <c r="Q936" i="12"/>
  <c r="Q937" i="12"/>
  <c r="Q938" i="12"/>
  <c r="Q939" i="12"/>
  <c r="Q940" i="12"/>
  <c r="Q941" i="12"/>
  <c r="Q942" i="12"/>
  <c r="Q943" i="12"/>
  <c r="Q944" i="12"/>
  <c r="Q945" i="12"/>
  <c r="Q946" i="12"/>
  <c r="Q947" i="12"/>
  <c r="Q948" i="12"/>
  <c r="Q949" i="12"/>
  <c r="Q950" i="12"/>
  <c r="Q951" i="12"/>
  <c r="Q952" i="12"/>
  <c r="Q953" i="12"/>
  <c r="Q954" i="12"/>
  <c r="Q955" i="12"/>
  <c r="Q956" i="12"/>
  <c r="Q957" i="12"/>
  <c r="Q958" i="12"/>
  <c r="Q959" i="12"/>
  <c r="Q960" i="12"/>
  <c r="Q961" i="12"/>
  <c r="Q962" i="12"/>
  <c r="Q963" i="12"/>
  <c r="Q964" i="12"/>
  <c r="Q965" i="12"/>
  <c r="Q966" i="12"/>
  <c r="Q967" i="12"/>
  <c r="Q968" i="12"/>
  <c r="Q969" i="12"/>
  <c r="Q970" i="12"/>
  <c r="Q971" i="12"/>
  <c r="Q972" i="12"/>
  <c r="Q973" i="12"/>
  <c r="Q974" i="12"/>
  <c r="Q975" i="12"/>
  <c r="Q976" i="12"/>
  <c r="Q977" i="12"/>
  <c r="Q978" i="12"/>
  <c r="Q979" i="12"/>
  <c r="Q980" i="12"/>
  <c r="Q981" i="12"/>
  <c r="Q982" i="12"/>
  <c r="Q983" i="12"/>
  <c r="Q984" i="12"/>
  <c r="Q985" i="12"/>
  <c r="Q986" i="12"/>
  <c r="Q987" i="12"/>
  <c r="Q988" i="12"/>
  <c r="Q989" i="12"/>
  <c r="Q990" i="12"/>
  <c r="Q991" i="12"/>
  <c r="Q992" i="12"/>
  <c r="Q993" i="12"/>
  <c r="Q994" i="12"/>
  <c r="Q995" i="12"/>
  <c r="Q996" i="12"/>
  <c r="Q997" i="12"/>
  <c r="Q998" i="12"/>
  <c r="Q999" i="12"/>
  <c r="Q1000" i="12"/>
  <c r="Q1001" i="12"/>
  <c r="Q1002" i="12"/>
  <c r="Q1003" i="12"/>
  <c r="Q1004" i="12"/>
  <c r="Q1005" i="12"/>
  <c r="Q1006" i="12"/>
  <c r="Q1007" i="12"/>
  <c r="Q1008" i="12"/>
  <c r="Q1009" i="12"/>
  <c r="Q1010" i="12"/>
  <c r="Q1011" i="12"/>
  <c r="Q1012" i="12"/>
  <c r="Q1013" i="12"/>
  <c r="Q1014" i="12"/>
  <c r="Q1015" i="12"/>
  <c r="Q1016" i="12"/>
  <c r="Q1017" i="12"/>
  <c r="Q1018" i="12"/>
  <c r="Q1019" i="12"/>
  <c r="Q1020" i="12"/>
  <c r="Q1021" i="12"/>
  <c r="Q1022" i="12"/>
  <c r="Q1023" i="12"/>
  <c r="Q1024" i="12"/>
  <c r="Q1025" i="12"/>
  <c r="Q1026" i="12"/>
  <c r="Q1027" i="12"/>
  <c r="Q1028" i="12"/>
  <c r="Q1029" i="12"/>
  <c r="Q1030" i="12"/>
  <c r="Q1031" i="12"/>
  <c r="Q1032" i="12"/>
  <c r="Q1033" i="12"/>
  <c r="Q1034" i="12"/>
  <c r="Q1035" i="12"/>
  <c r="Q1036" i="12"/>
  <c r="Q1037" i="12"/>
  <c r="Q1038" i="12"/>
  <c r="Q1039" i="12"/>
  <c r="Q1040" i="12"/>
  <c r="Q1041" i="12"/>
  <c r="Q1042" i="12"/>
  <c r="Q1043" i="12"/>
  <c r="Q1044" i="12"/>
  <c r="Q1045" i="12"/>
  <c r="Q1046" i="12"/>
  <c r="Q1047" i="12"/>
  <c r="Q1048" i="12"/>
  <c r="Q1049" i="12"/>
  <c r="Q1050" i="12"/>
  <c r="Q1051" i="12"/>
  <c r="Q1052" i="12"/>
  <c r="Q1053" i="12"/>
  <c r="Q1054" i="12"/>
  <c r="Q1055" i="12"/>
  <c r="Q1056" i="12"/>
  <c r="Q1057" i="12"/>
  <c r="Q1058" i="12"/>
  <c r="Q1059" i="12"/>
  <c r="Q1060" i="12"/>
  <c r="Q1061" i="12"/>
  <c r="Q1062" i="12"/>
  <c r="Q1063" i="12"/>
  <c r="Q1064" i="12"/>
  <c r="Q1065" i="12"/>
  <c r="Q1066" i="12"/>
  <c r="Q1067" i="12"/>
  <c r="Q1068" i="12"/>
  <c r="Q1069" i="12"/>
  <c r="Q1070" i="12"/>
  <c r="Q1071" i="12"/>
  <c r="Q1072" i="12"/>
  <c r="Q1073" i="12"/>
  <c r="Q1074" i="12"/>
  <c r="Q1075" i="12"/>
  <c r="Q1076" i="12"/>
  <c r="Q1077" i="12"/>
  <c r="Q1078" i="12"/>
  <c r="Q1079" i="12"/>
  <c r="Q1080" i="12"/>
  <c r="Q1081" i="12"/>
  <c r="Q1082" i="12"/>
  <c r="Q1083" i="12"/>
  <c r="Q1084" i="12"/>
  <c r="Q1085" i="12"/>
  <c r="Q1086" i="12"/>
  <c r="Q1087" i="12"/>
  <c r="Q1088" i="12"/>
  <c r="Q1089" i="12"/>
  <c r="Q1090" i="12"/>
  <c r="Q1091" i="12"/>
  <c r="Q1092" i="12"/>
  <c r="Q1093" i="12"/>
  <c r="Q1094" i="12"/>
  <c r="Q1095" i="12"/>
  <c r="Q1096" i="12"/>
  <c r="Q1097" i="12"/>
  <c r="Q1098" i="12"/>
  <c r="Q1099" i="12"/>
  <c r="Q1100" i="12"/>
  <c r="Q1101" i="12"/>
  <c r="Q1102" i="12"/>
  <c r="Q1103" i="12"/>
  <c r="Q1104" i="12"/>
  <c r="Q1105" i="12"/>
  <c r="Q1106" i="12"/>
  <c r="Q1107" i="12"/>
  <c r="Q1108" i="12"/>
  <c r="Q1109" i="12"/>
  <c r="Q1110" i="12"/>
  <c r="Q1111" i="12"/>
  <c r="Q1112" i="12"/>
  <c r="Q1113" i="12"/>
  <c r="Q1114" i="12"/>
  <c r="Q1115" i="12"/>
  <c r="Q1116" i="12"/>
  <c r="Q1117" i="12"/>
  <c r="Q1118" i="12"/>
  <c r="Q1119" i="12"/>
  <c r="Q1120" i="12"/>
  <c r="Q1121" i="12"/>
  <c r="Q1122" i="12"/>
  <c r="Q1123" i="12"/>
  <c r="Q1124" i="12"/>
  <c r="Q1125" i="12"/>
  <c r="Q1126" i="12"/>
  <c r="Q1127" i="12"/>
  <c r="Q1128" i="12"/>
  <c r="Q1129" i="12"/>
  <c r="Q1130" i="12"/>
  <c r="Q1131" i="12"/>
  <c r="Q1132" i="12"/>
  <c r="Q1133" i="12"/>
  <c r="Q1134" i="12"/>
  <c r="Q1135" i="12"/>
  <c r="Q1136" i="12"/>
  <c r="Q1137" i="12"/>
  <c r="Q1138" i="12"/>
  <c r="Q1139" i="12"/>
  <c r="Q1140" i="12"/>
  <c r="Q1141" i="12"/>
  <c r="Q1142" i="12"/>
  <c r="Q1143" i="12"/>
  <c r="Q1144" i="12"/>
  <c r="Q1145" i="12"/>
  <c r="Q1146" i="12"/>
  <c r="Q1147" i="12"/>
  <c r="Q1148" i="12"/>
  <c r="Q1149" i="12"/>
  <c r="Q1150" i="12"/>
  <c r="Q1151" i="12"/>
  <c r="Q1152" i="12"/>
  <c r="Q1153" i="12"/>
  <c r="Q1154" i="12"/>
  <c r="Q1155" i="12"/>
  <c r="Q1156" i="12"/>
  <c r="Q1157" i="12"/>
  <c r="Q1158" i="12"/>
  <c r="Q1159" i="12"/>
  <c r="Q1160" i="12"/>
  <c r="Q1161" i="12"/>
  <c r="Q1162" i="12"/>
  <c r="Q1163" i="12"/>
  <c r="Q1164" i="12"/>
  <c r="Q1165" i="12"/>
  <c r="Q1166" i="12"/>
  <c r="Q1167" i="12"/>
  <c r="Q1168" i="12"/>
  <c r="Q1169" i="12"/>
  <c r="Q1170" i="12"/>
  <c r="Q1171" i="12"/>
  <c r="Q1172" i="12"/>
  <c r="Q1173" i="12"/>
  <c r="Q1174" i="12"/>
  <c r="Q1175" i="12"/>
  <c r="Q1176" i="12"/>
  <c r="Q1177" i="12"/>
  <c r="Q1178" i="12"/>
  <c r="Q1179" i="12"/>
  <c r="Q1180" i="12"/>
  <c r="Q1181" i="12"/>
  <c r="Q1182" i="12"/>
  <c r="Q1183" i="12"/>
  <c r="Q1184" i="12"/>
  <c r="Q1185" i="12"/>
  <c r="Q1186" i="12"/>
  <c r="Q1187" i="12"/>
  <c r="Q1188" i="12"/>
  <c r="Q1189" i="12"/>
  <c r="Q1190" i="12"/>
  <c r="Q1191" i="12"/>
  <c r="Q1192" i="12"/>
  <c r="Q1193" i="12"/>
  <c r="Q1194" i="12"/>
  <c r="Q1195" i="12"/>
  <c r="Q1196" i="12"/>
  <c r="Q1197" i="12"/>
  <c r="Q1198" i="12"/>
  <c r="Q1199" i="12"/>
  <c r="Q1200" i="12"/>
  <c r="Q1201" i="12"/>
  <c r="Q1202" i="12"/>
  <c r="Q1203" i="12"/>
  <c r="Q1204" i="12"/>
  <c r="Q1205" i="12"/>
  <c r="Q1206" i="12"/>
  <c r="Q1207" i="12"/>
  <c r="Q1208" i="12"/>
  <c r="Q1209" i="12"/>
  <c r="Q1210" i="12"/>
  <c r="Q1211" i="12"/>
  <c r="Q1212" i="12"/>
  <c r="Q1213" i="12"/>
  <c r="Q1214" i="12"/>
  <c r="Q1215" i="12"/>
  <c r="Q1216" i="12"/>
  <c r="Q1217" i="12"/>
  <c r="Q1218" i="12"/>
  <c r="Q1219" i="12"/>
  <c r="Q1220" i="12"/>
  <c r="Q1221" i="12"/>
  <c r="Q1222" i="12"/>
  <c r="Q1223" i="12"/>
  <c r="Q1224" i="12"/>
  <c r="Q1225" i="12"/>
  <c r="Q1226" i="12"/>
  <c r="Q1227" i="12"/>
  <c r="Q1228" i="12"/>
  <c r="Q1229" i="12"/>
  <c r="Q1230" i="12"/>
  <c r="Q1231" i="12"/>
  <c r="Q1232" i="12"/>
  <c r="Q1233" i="12"/>
  <c r="Q1234" i="12"/>
  <c r="Q1235" i="12"/>
  <c r="Q1236" i="12"/>
  <c r="Q1237" i="12"/>
  <c r="Q1238" i="12"/>
  <c r="Q1239" i="12"/>
  <c r="Q1240" i="12"/>
  <c r="Q1241" i="12"/>
  <c r="Q1242" i="12"/>
  <c r="Q1243" i="12"/>
  <c r="Q1244" i="12"/>
  <c r="Q1245" i="12"/>
  <c r="Q1246" i="12"/>
  <c r="Q1247" i="12"/>
  <c r="Q1248" i="12"/>
  <c r="Q1249" i="12"/>
  <c r="Q1250" i="12"/>
  <c r="Q1251" i="12"/>
  <c r="Q1252" i="12"/>
  <c r="Q1253" i="12"/>
  <c r="Q1254" i="12"/>
  <c r="Q1255" i="12"/>
  <c r="Q1256" i="12"/>
  <c r="Q1257" i="12"/>
  <c r="Q1258" i="12"/>
  <c r="Q1259" i="12"/>
  <c r="Q1260" i="12"/>
  <c r="Q1261" i="12"/>
  <c r="Q1262" i="12"/>
  <c r="Q1263" i="12"/>
  <c r="Q1264" i="12"/>
  <c r="Q1265" i="12"/>
  <c r="Q1266" i="12"/>
  <c r="Q1267" i="12"/>
  <c r="Q1268" i="12"/>
  <c r="Q1269" i="12"/>
  <c r="Q1270" i="12"/>
  <c r="Q1271" i="12"/>
  <c r="Q1272" i="12"/>
  <c r="Q1273" i="12"/>
  <c r="Q1274" i="12"/>
  <c r="Q1275" i="12"/>
  <c r="Q1276" i="12"/>
  <c r="Q1277" i="12"/>
  <c r="Q1278" i="12"/>
  <c r="Q1279" i="12"/>
  <c r="Q1280" i="12"/>
  <c r="Q1281" i="12"/>
  <c r="Q1282" i="12"/>
  <c r="Q1283" i="12"/>
  <c r="Q1284" i="12"/>
  <c r="Q1285" i="12"/>
  <c r="Q1286" i="12"/>
  <c r="Q1287" i="12"/>
  <c r="Q1288" i="12"/>
  <c r="Q1289" i="12"/>
  <c r="Q1290" i="12"/>
  <c r="Q1291" i="12"/>
  <c r="Q1292" i="12"/>
  <c r="Q1293" i="12"/>
  <c r="Q1294" i="12"/>
  <c r="Q1295" i="12"/>
  <c r="Q1296" i="12"/>
  <c r="Q1297" i="12"/>
  <c r="Q1298" i="12"/>
  <c r="Q1299" i="12"/>
  <c r="Q1300" i="12"/>
  <c r="Q1301" i="12"/>
  <c r="Q1302" i="12"/>
  <c r="Q1303" i="12"/>
  <c r="Q1304" i="12"/>
  <c r="Q1305" i="12"/>
  <c r="Q1306" i="12"/>
  <c r="Q1307" i="12"/>
  <c r="Q1308" i="12"/>
  <c r="Q1309" i="12"/>
  <c r="Q1310" i="12"/>
  <c r="Q1311" i="12"/>
  <c r="Q1312" i="12"/>
  <c r="Q1313" i="12"/>
  <c r="Q1314" i="12"/>
  <c r="Q1315" i="12"/>
  <c r="Q1316" i="12"/>
  <c r="Q1317" i="12"/>
  <c r="Q1318" i="12"/>
  <c r="Q1319" i="12"/>
  <c r="Q1320" i="12"/>
  <c r="Q1321" i="12"/>
  <c r="Q1322" i="12"/>
  <c r="Q1323" i="12"/>
  <c r="Q1324" i="12"/>
  <c r="Q1325" i="12"/>
  <c r="Q1326" i="12"/>
  <c r="Q1327" i="12"/>
  <c r="Q1328" i="12"/>
  <c r="Q1329" i="12"/>
  <c r="Q1330" i="12"/>
  <c r="Q1331" i="12"/>
  <c r="Q1332" i="12"/>
  <c r="Q1333" i="12"/>
  <c r="Q1334" i="12"/>
  <c r="Q1335" i="12"/>
  <c r="Q1336" i="12"/>
  <c r="Q1337" i="12"/>
  <c r="Q1338" i="12"/>
  <c r="Q1339" i="12"/>
  <c r="Q1340" i="12"/>
  <c r="Q1341" i="12"/>
  <c r="Q1342" i="12"/>
  <c r="Q1343" i="12"/>
  <c r="Q1344" i="12"/>
  <c r="Q1345" i="12"/>
  <c r="Q1346" i="12"/>
  <c r="Q1347" i="12"/>
  <c r="Q1348" i="12"/>
  <c r="Q1349" i="12"/>
  <c r="Q1350" i="12"/>
  <c r="Q1351" i="12"/>
  <c r="Q1352" i="12"/>
  <c r="Q1353" i="12"/>
  <c r="Q1354" i="12"/>
  <c r="Q1355" i="12"/>
  <c r="Q1356" i="12"/>
  <c r="Q1357" i="12"/>
  <c r="Q1358" i="12"/>
  <c r="Q1359" i="12"/>
  <c r="Q1360" i="12"/>
  <c r="Q1361" i="12"/>
  <c r="Q1362" i="12"/>
  <c r="Q1363" i="12"/>
  <c r="Q1364" i="12"/>
  <c r="Q1365" i="12"/>
  <c r="Q1366" i="12"/>
  <c r="Q1367" i="12"/>
  <c r="Q1368" i="12"/>
  <c r="Q1369" i="12"/>
  <c r="Q1370" i="12"/>
  <c r="Q1371" i="12"/>
  <c r="Q1372" i="12"/>
  <c r="Q1373" i="12"/>
  <c r="Q1374" i="12"/>
  <c r="Q1375" i="12"/>
  <c r="Q1376" i="12"/>
  <c r="Q1377" i="12"/>
  <c r="Q1378" i="12"/>
  <c r="Q1379" i="12"/>
  <c r="Q1380" i="12"/>
  <c r="Q1381" i="12"/>
  <c r="Q1382" i="12"/>
  <c r="Q1383" i="12"/>
  <c r="Q1384" i="12"/>
  <c r="Q1385" i="12"/>
  <c r="Q1386" i="12"/>
  <c r="Q1387" i="12"/>
  <c r="Q1388" i="12"/>
  <c r="Q1389" i="12"/>
  <c r="Q1390" i="12"/>
  <c r="Q1391" i="12"/>
  <c r="Q1392" i="12"/>
  <c r="Q1393" i="12"/>
  <c r="Q1394" i="12"/>
  <c r="Q1395" i="12"/>
  <c r="Q1396" i="12"/>
  <c r="Q1397" i="12"/>
  <c r="Q1398" i="12"/>
  <c r="Q1399" i="12"/>
  <c r="Q1400" i="12"/>
  <c r="Q1401" i="12"/>
  <c r="Q1402" i="12"/>
  <c r="Q1403" i="12"/>
  <c r="Q1404" i="12"/>
  <c r="Q1405" i="12"/>
  <c r="Q1406" i="12"/>
  <c r="Q1407" i="12"/>
  <c r="Q1408" i="12"/>
  <c r="Q1409" i="12"/>
  <c r="Q1410" i="12"/>
  <c r="Q1411" i="12"/>
  <c r="Q1412" i="12"/>
  <c r="Q1413" i="12"/>
  <c r="Q1414" i="12"/>
  <c r="Q1415" i="12"/>
  <c r="Q1416" i="12"/>
  <c r="Q1417" i="12"/>
  <c r="Q1418" i="12"/>
  <c r="Q1419" i="12"/>
  <c r="Q1420" i="12"/>
  <c r="Q1421" i="12"/>
  <c r="Q1422" i="12"/>
  <c r="Q1423" i="12"/>
  <c r="Q1424" i="12"/>
  <c r="Q1425" i="12"/>
  <c r="Q1426" i="12"/>
  <c r="Q1427" i="12"/>
  <c r="Q1428" i="12"/>
  <c r="Q1429" i="12"/>
  <c r="Q1430" i="12"/>
  <c r="Q1431" i="12"/>
  <c r="Q1432" i="12"/>
  <c r="Q1433" i="12"/>
  <c r="Q1434" i="12"/>
  <c r="Q1435" i="12"/>
  <c r="Q1436" i="12"/>
  <c r="Q1437" i="12"/>
  <c r="Q1438" i="12"/>
  <c r="Q1439" i="12"/>
  <c r="Q1440" i="12"/>
  <c r="Q1441" i="12"/>
  <c r="Q1442" i="12"/>
  <c r="Q1443" i="12"/>
  <c r="Q1444" i="12"/>
  <c r="Q1445" i="12"/>
  <c r="Q1446" i="12"/>
  <c r="Q1447" i="12"/>
  <c r="Q1448" i="12"/>
  <c r="Q1449" i="12"/>
  <c r="Q1450" i="12"/>
  <c r="Q1451" i="12"/>
  <c r="Q1452" i="12"/>
  <c r="Q1453" i="12"/>
  <c r="Q1454" i="12"/>
  <c r="Q1455" i="12"/>
  <c r="Q1456" i="12"/>
  <c r="Q1457" i="12"/>
  <c r="Q1458" i="12"/>
  <c r="Q1459" i="12"/>
  <c r="Q1460" i="12"/>
  <c r="Q1461" i="12"/>
  <c r="Q1462" i="12"/>
  <c r="Q1463" i="12"/>
  <c r="Q1464" i="12"/>
  <c r="Q1465" i="12"/>
  <c r="Q1466" i="12"/>
  <c r="Q1467" i="12"/>
  <c r="Q1468" i="12"/>
  <c r="Q1469" i="12"/>
  <c r="Q1470" i="12"/>
  <c r="Q1471" i="12"/>
  <c r="Q1472" i="12"/>
  <c r="Q1473" i="12"/>
  <c r="Q1474" i="12"/>
  <c r="Q1475" i="12"/>
  <c r="Q1476" i="12"/>
  <c r="Q1477" i="12"/>
  <c r="Q1478" i="12"/>
  <c r="Q1479" i="12"/>
  <c r="Q1480" i="12"/>
  <c r="Q1481" i="12"/>
  <c r="Q1482" i="12"/>
  <c r="Q1483" i="12"/>
  <c r="Q1484" i="12"/>
  <c r="Q1485" i="12"/>
  <c r="Q1486" i="12"/>
  <c r="Q1487" i="12"/>
  <c r="Q1488" i="12"/>
  <c r="Q1489" i="12"/>
  <c r="Q1490" i="12"/>
  <c r="Q1491" i="12"/>
  <c r="Q1492" i="12"/>
  <c r="Q1493" i="12"/>
  <c r="Q1494" i="12"/>
  <c r="Q1495" i="12"/>
  <c r="Q1496" i="12"/>
  <c r="Q1497" i="12"/>
  <c r="Q1498" i="12"/>
  <c r="Q1499" i="12"/>
  <c r="Q1500" i="12"/>
  <c r="Q1501" i="12"/>
  <c r="Q3" i="12"/>
  <c r="Q2" i="12"/>
  <c r="T19" i="9"/>
  <c r="T18" i="9"/>
  <c r="T14" i="9"/>
  <c r="T15" i="9"/>
  <c r="L8" i="11"/>
  <c r="B5" i="6"/>
  <c r="U95" i="11" l="1"/>
  <c r="U103" i="11"/>
  <c r="U100" i="11"/>
  <c r="U92" i="11"/>
  <c r="W93" i="11" a="1"/>
  <c r="W93" i="11" s="1"/>
  <c r="W95" i="11" a="1"/>
  <c r="W95" i="11" s="1"/>
  <c r="U97" i="11"/>
  <c r="U89" i="11"/>
  <c r="U102" i="11"/>
  <c r="U94" i="11"/>
  <c r="U99" i="11"/>
  <c r="U91" i="11"/>
  <c r="U104" i="11"/>
  <c r="U96" i="11"/>
  <c r="U101" i="11"/>
  <c r="U98" i="11"/>
  <c r="U90" i="11"/>
  <c r="W104" i="11" a="1"/>
  <c r="W104" i="11" s="1"/>
  <c r="W96" i="11" a="1"/>
  <c r="W96" i="11" s="1"/>
  <c r="W100" i="11" a="1"/>
  <c r="W100" i="11" s="1"/>
  <c r="W92" i="11" a="1"/>
  <c r="W92" i="11" s="1"/>
  <c r="W97" i="11" a="1"/>
  <c r="W97" i="11" s="1"/>
  <c r="W89" i="11" a="1"/>
  <c r="W89" i="11" s="1"/>
  <c r="O15" i="3" a="1"/>
  <c r="O15" i="3" s="1"/>
  <c r="L11" i="8"/>
  <c r="C11" i="7" a="1"/>
  <c r="C11" i="7" s="1"/>
  <c r="U88" i="11"/>
  <c r="J61" i="13"/>
  <c r="J62" i="13"/>
  <c r="J17" i="13"/>
  <c r="W88" i="11" a="1"/>
  <c r="W88" i="11" s="1"/>
  <c r="AC10" i="6"/>
  <c r="AF10" i="6"/>
  <c r="W10" i="6"/>
  <c r="Z10" i="6"/>
  <c r="B17" i="6"/>
  <c r="B22" i="6" s="1"/>
  <c r="B27" i="6" s="1"/>
  <c r="B32" i="6" s="1"/>
  <c r="U87" i="11"/>
  <c r="W87" i="11" s="1" a="1"/>
  <c r="W87" i="11" s="1"/>
  <c r="U86" i="11"/>
  <c r="W86" i="11" s="1" a="1"/>
  <c r="W86" i="11" s="1"/>
  <c r="U85" i="11"/>
  <c r="W85" i="11" s="1" a="1"/>
  <c r="W85" i="11" s="1"/>
  <c r="U84" i="11"/>
  <c r="W84" i="11" s="1" a="1"/>
  <c r="W84" i="11" s="1"/>
  <c r="U83" i="11"/>
  <c r="W83" i="11" s="1" a="1"/>
  <c r="W83" i="11" s="1"/>
  <c r="U82" i="11"/>
  <c r="W82" i="11" s="1" a="1"/>
  <c r="W82" i="11" s="1"/>
  <c r="U81" i="11"/>
  <c r="W81" i="11" s="1" a="1"/>
  <c r="W81" i="11" s="1"/>
  <c r="U80" i="11"/>
  <c r="W80" i="11" s="1" a="1"/>
  <c r="W80" i="11" s="1"/>
  <c r="U79" i="11"/>
  <c r="W79" i="11" s="1" a="1"/>
  <c r="W79" i="11" s="1"/>
  <c r="U78" i="11"/>
  <c r="W78" i="11" s="1" a="1"/>
  <c r="W78" i="11" s="1"/>
  <c r="U77" i="11"/>
  <c r="W77" i="11" s="1" a="1"/>
  <c r="W77" i="11" s="1"/>
  <c r="U76" i="11"/>
  <c r="W76" i="11" s="1" a="1"/>
  <c r="W76" i="11" s="1"/>
  <c r="L10" i="8"/>
  <c r="H10" i="6"/>
  <c r="K10" i="6"/>
  <c r="N10" i="6"/>
  <c r="Q10" i="6"/>
  <c r="T10" i="6"/>
  <c r="J8" i="13"/>
  <c r="F2" i="12" a="1"/>
  <c r="F2" i="12" s="1"/>
  <c r="C6" i="12" s="1"/>
  <c r="C7" i="12" s="1"/>
  <c r="B8" i="13" a="1"/>
  <c r="B8" i="13" s="1"/>
  <c r="E17" i="6" s="1" a="1"/>
  <c r="E17" i="6" s="1"/>
  <c r="J11" i="7"/>
  <c r="I11" i="7"/>
  <c r="L223" i="13"/>
  <c r="J223" i="13"/>
  <c r="I223" i="13"/>
  <c r="L222" i="13"/>
  <c r="J222" i="13"/>
  <c r="I222" i="13"/>
  <c r="L221" i="13"/>
  <c r="J221" i="13"/>
  <c r="I221" i="13"/>
  <c r="L220" i="13"/>
  <c r="J220" i="13"/>
  <c r="I220" i="13"/>
  <c r="L219" i="13"/>
  <c r="J219" i="13"/>
  <c r="I219" i="13"/>
  <c r="L218" i="13"/>
  <c r="J218" i="13"/>
  <c r="I218" i="13"/>
  <c r="L217" i="13"/>
  <c r="J217" i="13"/>
  <c r="I217" i="13"/>
  <c r="L216" i="13"/>
  <c r="J216" i="13"/>
  <c r="I216" i="13"/>
  <c r="L215" i="13"/>
  <c r="J215" i="13"/>
  <c r="I215" i="13"/>
  <c r="L214" i="13"/>
  <c r="J214" i="13"/>
  <c r="I214" i="13"/>
  <c r="L213" i="13"/>
  <c r="J213" i="13"/>
  <c r="I213" i="13"/>
  <c r="L212" i="13"/>
  <c r="J212" i="13"/>
  <c r="I212" i="13"/>
  <c r="L211" i="13"/>
  <c r="J211" i="13"/>
  <c r="I211" i="13"/>
  <c r="L210" i="13"/>
  <c r="J210" i="13"/>
  <c r="I210" i="13"/>
  <c r="L209" i="13"/>
  <c r="J209" i="13"/>
  <c r="I209" i="13"/>
  <c r="L208" i="13"/>
  <c r="J208" i="13"/>
  <c r="I208" i="13"/>
  <c r="L207" i="13"/>
  <c r="J207" i="13"/>
  <c r="I207" i="13"/>
  <c r="L206" i="13"/>
  <c r="J206" i="13"/>
  <c r="I206" i="13"/>
  <c r="L205" i="13"/>
  <c r="J205" i="13"/>
  <c r="I205" i="13"/>
  <c r="L204" i="13"/>
  <c r="J204" i="13"/>
  <c r="I204" i="13"/>
  <c r="L203" i="13"/>
  <c r="J203" i="13"/>
  <c r="I203" i="13"/>
  <c r="L202" i="13"/>
  <c r="J202" i="13"/>
  <c r="I202" i="13"/>
  <c r="L201" i="13"/>
  <c r="J201" i="13"/>
  <c r="I201" i="13"/>
  <c r="L200" i="13"/>
  <c r="J200" i="13"/>
  <c r="I200" i="13"/>
  <c r="L199" i="13"/>
  <c r="J199" i="13"/>
  <c r="I199" i="13"/>
  <c r="L198" i="13"/>
  <c r="J198" i="13"/>
  <c r="I198" i="13"/>
  <c r="L197" i="13"/>
  <c r="J197" i="13"/>
  <c r="I197" i="13"/>
  <c r="L196" i="13"/>
  <c r="J196" i="13"/>
  <c r="I196" i="13"/>
  <c r="L195" i="13"/>
  <c r="J195" i="13"/>
  <c r="I195" i="13"/>
  <c r="L194" i="13"/>
  <c r="J194" i="13"/>
  <c r="I194" i="13"/>
  <c r="L193" i="13"/>
  <c r="J193" i="13"/>
  <c r="I193" i="13"/>
  <c r="L192" i="13"/>
  <c r="J192" i="13"/>
  <c r="I192" i="13"/>
  <c r="L191" i="13"/>
  <c r="J191" i="13"/>
  <c r="I191" i="13"/>
  <c r="L190" i="13"/>
  <c r="J190" i="13"/>
  <c r="I190" i="13"/>
  <c r="L189" i="13"/>
  <c r="J189" i="13"/>
  <c r="I189" i="13"/>
  <c r="L188" i="13"/>
  <c r="J188" i="13"/>
  <c r="I188" i="13"/>
  <c r="L187" i="13"/>
  <c r="J187" i="13"/>
  <c r="I187" i="13"/>
  <c r="L186" i="13"/>
  <c r="J186" i="13"/>
  <c r="I186" i="13"/>
  <c r="L185" i="13"/>
  <c r="J185" i="13"/>
  <c r="I185" i="13"/>
  <c r="L184" i="13"/>
  <c r="J184" i="13"/>
  <c r="I184" i="13"/>
  <c r="L183" i="13"/>
  <c r="J183" i="13"/>
  <c r="I183" i="13"/>
  <c r="L182" i="13"/>
  <c r="J182" i="13"/>
  <c r="I182" i="13"/>
  <c r="L181" i="13"/>
  <c r="J181" i="13"/>
  <c r="I181" i="13"/>
  <c r="L180" i="13"/>
  <c r="J180" i="13"/>
  <c r="I180" i="13"/>
  <c r="L179" i="13"/>
  <c r="J179" i="13"/>
  <c r="I179" i="13"/>
  <c r="L178" i="13"/>
  <c r="J178" i="13"/>
  <c r="I178" i="13"/>
  <c r="L177" i="13"/>
  <c r="J177" i="13"/>
  <c r="I177" i="13"/>
  <c r="L176" i="13"/>
  <c r="J176" i="13"/>
  <c r="I176" i="13"/>
  <c r="L175" i="13"/>
  <c r="J175" i="13"/>
  <c r="I175" i="13"/>
  <c r="L174" i="13"/>
  <c r="J174" i="13"/>
  <c r="I174" i="13"/>
  <c r="L173" i="13"/>
  <c r="J173" i="13"/>
  <c r="I173" i="13"/>
  <c r="L172" i="13"/>
  <c r="J172" i="13"/>
  <c r="I172" i="13"/>
  <c r="L171" i="13"/>
  <c r="J171" i="13"/>
  <c r="I171" i="13"/>
  <c r="L170" i="13"/>
  <c r="J170" i="13"/>
  <c r="I170" i="13"/>
  <c r="L169" i="13"/>
  <c r="J169" i="13"/>
  <c r="I169" i="13"/>
  <c r="L168" i="13"/>
  <c r="J168" i="13"/>
  <c r="I168" i="13"/>
  <c r="L167" i="13"/>
  <c r="J167" i="13"/>
  <c r="I167" i="13"/>
  <c r="L166" i="13"/>
  <c r="J166" i="13"/>
  <c r="I166" i="13"/>
  <c r="L165" i="13"/>
  <c r="J165" i="13"/>
  <c r="I165" i="13"/>
  <c r="L164" i="13"/>
  <c r="J164" i="13"/>
  <c r="I164" i="13"/>
  <c r="L163" i="13"/>
  <c r="J163" i="13"/>
  <c r="I163" i="13"/>
  <c r="L162" i="13"/>
  <c r="J162" i="13"/>
  <c r="I162" i="13"/>
  <c r="L161" i="13"/>
  <c r="J161" i="13"/>
  <c r="I161" i="13"/>
  <c r="L160" i="13"/>
  <c r="J160" i="13"/>
  <c r="I160" i="13"/>
  <c r="L159" i="13"/>
  <c r="J159" i="13"/>
  <c r="I159" i="13"/>
  <c r="L158" i="13"/>
  <c r="J158" i="13"/>
  <c r="I158" i="13"/>
  <c r="L157" i="13"/>
  <c r="J157" i="13"/>
  <c r="I157" i="13"/>
  <c r="L156" i="13"/>
  <c r="J156" i="13"/>
  <c r="I156" i="13"/>
  <c r="L155" i="13"/>
  <c r="J155" i="13"/>
  <c r="I155" i="13"/>
  <c r="L154" i="13"/>
  <c r="J154" i="13"/>
  <c r="I154" i="13"/>
  <c r="L153" i="13"/>
  <c r="J153" i="13"/>
  <c r="I153" i="13"/>
  <c r="L152" i="13"/>
  <c r="J152" i="13"/>
  <c r="I152" i="13"/>
  <c r="L151" i="13"/>
  <c r="J151" i="13"/>
  <c r="I151" i="13"/>
  <c r="L150" i="13"/>
  <c r="J150" i="13"/>
  <c r="I150" i="13"/>
  <c r="L149" i="13"/>
  <c r="J149" i="13"/>
  <c r="I149" i="13"/>
  <c r="L148" i="13"/>
  <c r="J148" i="13"/>
  <c r="I148" i="13"/>
  <c r="L147" i="13"/>
  <c r="J147" i="13"/>
  <c r="I147" i="13"/>
  <c r="L146" i="13"/>
  <c r="J146" i="13"/>
  <c r="I146" i="13"/>
  <c r="L145" i="13"/>
  <c r="J145" i="13"/>
  <c r="I145" i="13"/>
  <c r="L144" i="13"/>
  <c r="J144" i="13"/>
  <c r="I144" i="13"/>
  <c r="L143" i="13"/>
  <c r="J143" i="13"/>
  <c r="I143" i="13"/>
  <c r="L142" i="13"/>
  <c r="J142" i="13"/>
  <c r="I142" i="13"/>
  <c r="L141" i="13"/>
  <c r="J141" i="13"/>
  <c r="I141" i="13"/>
  <c r="L140" i="13"/>
  <c r="J140" i="13"/>
  <c r="I140" i="13"/>
  <c r="L139" i="13"/>
  <c r="J139" i="13"/>
  <c r="I139" i="13"/>
  <c r="L138" i="13"/>
  <c r="J138" i="13"/>
  <c r="I138" i="13"/>
  <c r="L137" i="13"/>
  <c r="J137" i="13"/>
  <c r="I137" i="13"/>
  <c r="L136" i="13"/>
  <c r="J136" i="13"/>
  <c r="I136" i="13"/>
  <c r="L135" i="13"/>
  <c r="J135" i="13"/>
  <c r="I135" i="13"/>
  <c r="L134" i="13"/>
  <c r="J134" i="13"/>
  <c r="I134" i="13"/>
  <c r="L133" i="13"/>
  <c r="J133" i="13"/>
  <c r="I133" i="13"/>
  <c r="L132" i="13"/>
  <c r="J132" i="13"/>
  <c r="I132" i="13"/>
  <c r="L131" i="13"/>
  <c r="J131" i="13"/>
  <c r="I131" i="13"/>
  <c r="L130" i="13"/>
  <c r="J130" i="13"/>
  <c r="I130" i="13"/>
  <c r="L129" i="13"/>
  <c r="J129" i="13"/>
  <c r="I129" i="13"/>
  <c r="L128" i="13"/>
  <c r="J128" i="13"/>
  <c r="I128" i="13"/>
  <c r="L127" i="13"/>
  <c r="J127" i="13"/>
  <c r="I127" i="13"/>
  <c r="L126" i="13"/>
  <c r="J126" i="13"/>
  <c r="I126" i="13"/>
  <c r="L125" i="13"/>
  <c r="J125" i="13"/>
  <c r="I125" i="13"/>
  <c r="L124" i="13"/>
  <c r="J124" i="13"/>
  <c r="I124" i="13"/>
  <c r="L123" i="13"/>
  <c r="J123" i="13"/>
  <c r="I123" i="13"/>
  <c r="L122" i="13"/>
  <c r="J122" i="13"/>
  <c r="I122" i="13"/>
  <c r="L121" i="13"/>
  <c r="J121" i="13"/>
  <c r="I121" i="13"/>
  <c r="L120" i="13"/>
  <c r="J120" i="13"/>
  <c r="I120" i="13"/>
  <c r="L119" i="13"/>
  <c r="J119" i="13"/>
  <c r="I119" i="13"/>
  <c r="L118" i="13"/>
  <c r="J118" i="13"/>
  <c r="I118" i="13"/>
  <c r="L117" i="13"/>
  <c r="J117" i="13"/>
  <c r="I117" i="13"/>
  <c r="L116" i="13"/>
  <c r="J116" i="13"/>
  <c r="I116" i="13"/>
  <c r="L115" i="13"/>
  <c r="J115" i="13"/>
  <c r="I115" i="13"/>
  <c r="L114" i="13"/>
  <c r="J114" i="13"/>
  <c r="I114" i="13"/>
  <c r="L113" i="13"/>
  <c r="J113" i="13"/>
  <c r="I113" i="13"/>
  <c r="L112" i="13"/>
  <c r="J112" i="13"/>
  <c r="I112" i="13"/>
  <c r="L111" i="13"/>
  <c r="J111" i="13"/>
  <c r="I111" i="13"/>
  <c r="L110" i="13"/>
  <c r="J110" i="13"/>
  <c r="I110" i="13"/>
  <c r="L109" i="13"/>
  <c r="J109" i="13"/>
  <c r="I109" i="13"/>
  <c r="L108" i="13"/>
  <c r="J108" i="13"/>
  <c r="I108" i="13"/>
  <c r="L107" i="13"/>
  <c r="J107" i="13"/>
  <c r="I107" i="13"/>
  <c r="L106" i="13"/>
  <c r="J106" i="13"/>
  <c r="I106" i="13"/>
  <c r="L105" i="13"/>
  <c r="J105" i="13"/>
  <c r="I105" i="13"/>
  <c r="L104" i="13"/>
  <c r="J104" i="13"/>
  <c r="I104" i="13"/>
  <c r="L103" i="13"/>
  <c r="J103" i="13"/>
  <c r="I103" i="13"/>
  <c r="L102" i="13"/>
  <c r="J102" i="13"/>
  <c r="I102" i="13"/>
  <c r="L101" i="13"/>
  <c r="J101" i="13"/>
  <c r="I101" i="13"/>
  <c r="L100" i="13"/>
  <c r="J100" i="13"/>
  <c r="I100" i="13"/>
  <c r="L99" i="13"/>
  <c r="J99" i="13"/>
  <c r="I99" i="13"/>
  <c r="L98" i="13"/>
  <c r="J98" i="13"/>
  <c r="I98" i="13"/>
  <c r="L97" i="13"/>
  <c r="J97" i="13"/>
  <c r="I97" i="13"/>
  <c r="L96" i="13"/>
  <c r="J96" i="13"/>
  <c r="I96" i="13"/>
  <c r="L95" i="13"/>
  <c r="J95" i="13"/>
  <c r="I95" i="13"/>
  <c r="L94" i="13"/>
  <c r="J94" i="13"/>
  <c r="I94" i="13"/>
  <c r="L93" i="13"/>
  <c r="J93" i="13"/>
  <c r="I93" i="13"/>
  <c r="L92" i="13"/>
  <c r="J92" i="13"/>
  <c r="I92" i="13"/>
  <c r="L91" i="13"/>
  <c r="J91" i="13"/>
  <c r="I91" i="13"/>
  <c r="L90" i="13"/>
  <c r="J90" i="13"/>
  <c r="I90" i="13"/>
  <c r="L89" i="13"/>
  <c r="J89" i="13"/>
  <c r="I89" i="13"/>
  <c r="L88" i="13"/>
  <c r="J88" i="13"/>
  <c r="I88" i="13"/>
  <c r="L87" i="13"/>
  <c r="J87" i="13"/>
  <c r="I87" i="13"/>
  <c r="L86" i="13"/>
  <c r="J86" i="13"/>
  <c r="I86" i="13"/>
  <c r="L85" i="13"/>
  <c r="J85" i="13"/>
  <c r="I85" i="13"/>
  <c r="L84" i="13"/>
  <c r="J84" i="13"/>
  <c r="I84" i="13"/>
  <c r="L83" i="13"/>
  <c r="J83" i="13"/>
  <c r="I83" i="13"/>
  <c r="L82" i="13"/>
  <c r="J82" i="13"/>
  <c r="I82" i="13"/>
  <c r="L81" i="13"/>
  <c r="J81" i="13"/>
  <c r="I81" i="13"/>
  <c r="L80" i="13"/>
  <c r="J80" i="13"/>
  <c r="I80" i="13"/>
  <c r="L79" i="13"/>
  <c r="J79" i="13"/>
  <c r="I79" i="13"/>
  <c r="L78" i="13"/>
  <c r="J78" i="13"/>
  <c r="I78" i="13"/>
  <c r="L77" i="13"/>
  <c r="J77" i="13"/>
  <c r="I77" i="13"/>
  <c r="L76" i="13"/>
  <c r="J76" i="13"/>
  <c r="I76" i="13"/>
  <c r="L75" i="13"/>
  <c r="J75" i="13"/>
  <c r="I75" i="13"/>
  <c r="L74" i="13"/>
  <c r="J74" i="13"/>
  <c r="I74" i="13"/>
  <c r="L73" i="13"/>
  <c r="J73" i="13"/>
  <c r="I73" i="13"/>
  <c r="L72" i="13"/>
  <c r="J72" i="13"/>
  <c r="I72" i="13"/>
  <c r="L71" i="13"/>
  <c r="J71" i="13"/>
  <c r="I71" i="13"/>
  <c r="L70" i="13"/>
  <c r="J70" i="13"/>
  <c r="I70" i="13"/>
  <c r="L69" i="13"/>
  <c r="J69" i="13"/>
  <c r="I69" i="13"/>
  <c r="L68" i="13"/>
  <c r="J68" i="13"/>
  <c r="I68" i="13"/>
  <c r="L67" i="13"/>
  <c r="J67" i="13"/>
  <c r="I67" i="13"/>
  <c r="L66" i="13"/>
  <c r="J66" i="13"/>
  <c r="I66" i="13"/>
  <c r="L65" i="13"/>
  <c r="J65" i="13"/>
  <c r="I65" i="13"/>
  <c r="L64" i="13"/>
  <c r="J64" i="13"/>
  <c r="I64" i="13"/>
  <c r="L63" i="13"/>
  <c r="J63" i="13"/>
  <c r="I63" i="13"/>
  <c r="L62" i="13"/>
  <c r="I62" i="13"/>
  <c r="L61" i="13"/>
  <c r="I61" i="13"/>
  <c r="L60" i="13"/>
  <c r="J60" i="13"/>
  <c r="I60" i="13"/>
  <c r="L59" i="13"/>
  <c r="J59" i="13"/>
  <c r="I59" i="13"/>
  <c r="L58" i="13"/>
  <c r="J58" i="13"/>
  <c r="I58" i="13"/>
  <c r="L57" i="13"/>
  <c r="J57" i="13"/>
  <c r="I57" i="13"/>
  <c r="L56" i="13"/>
  <c r="J56" i="13"/>
  <c r="I56" i="13"/>
  <c r="L55" i="13"/>
  <c r="J55" i="13"/>
  <c r="I55" i="13"/>
  <c r="L54" i="13"/>
  <c r="J54" i="13"/>
  <c r="I54" i="13"/>
  <c r="L53" i="13"/>
  <c r="J53" i="13"/>
  <c r="I53" i="13"/>
  <c r="L52" i="13"/>
  <c r="J52" i="13"/>
  <c r="I52" i="13"/>
  <c r="L51" i="13"/>
  <c r="J51" i="13"/>
  <c r="I51" i="13"/>
  <c r="L50" i="13"/>
  <c r="J50" i="13"/>
  <c r="I50" i="13"/>
  <c r="L49" i="13"/>
  <c r="J49" i="13"/>
  <c r="I49" i="13"/>
  <c r="L48" i="13"/>
  <c r="J48" i="13"/>
  <c r="I48" i="13"/>
  <c r="L47" i="13"/>
  <c r="J47" i="13"/>
  <c r="I47" i="13"/>
  <c r="L46" i="13"/>
  <c r="J46" i="13"/>
  <c r="I46" i="13"/>
  <c r="L45" i="13"/>
  <c r="J45" i="13"/>
  <c r="I45" i="13"/>
  <c r="L44" i="13"/>
  <c r="J44" i="13"/>
  <c r="I44" i="13"/>
  <c r="L43" i="13"/>
  <c r="J43" i="13"/>
  <c r="I43" i="13"/>
  <c r="L42" i="13"/>
  <c r="J42" i="13"/>
  <c r="I42" i="13"/>
  <c r="L41" i="13"/>
  <c r="J41" i="13"/>
  <c r="I41" i="13"/>
  <c r="L40" i="13"/>
  <c r="J40" i="13"/>
  <c r="I40" i="13"/>
  <c r="L39" i="13"/>
  <c r="J39" i="13"/>
  <c r="I39" i="13"/>
  <c r="L38" i="13"/>
  <c r="J38" i="13"/>
  <c r="I38" i="13"/>
  <c r="L37" i="13"/>
  <c r="J37" i="13"/>
  <c r="I37" i="13"/>
  <c r="L36" i="13"/>
  <c r="J36" i="13"/>
  <c r="I36" i="13"/>
  <c r="L35" i="13"/>
  <c r="J35" i="13"/>
  <c r="I35" i="13"/>
  <c r="L34" i="13"/>
  <c r="J34" i="13"/>
  <c r="I34" i="13"/>
  <c r="L33" i="13"/>
  <c r="J33" i="13"/>
  <c r="I33" i="13"/>
  <c r="L32" i="13"/>
  <c r="J32" i="13"/>
  <c r="I32" i="13"/>
  <c r="L31" i="13"/>
  <c r="J31" i="13"/>
  <c r="I31" i="13"/>
  <c r="L30" i="13"/>
  <c r="J30" i="13"/>
  <c r="I30" i="13"/>
  <c r="L29" i="13"/>
  <c r="J29" i="13"/>
  <c r="I29" i="13"/>
  <c r="L28" i="13"/>
  <c r="J28" i="13"/>
  <c r="I28" i="13"/>
  <c r="L27" i="13"/>
  <c r="J27" i="13"/>
  <c r="I27" i="13"/>
  <c r="L26" i="13"/>
  <c r="J26" i="13"/>
  <c r="I26" i="13"/>
  <c r="L25" i="13"/>
  <c r="J25" i="13"/>
  <c r="I25" i="13"/>
  <c r="L24" i="13"/>
  <c r="J24" i="13"/>
  <c r="I24" i="13"/>
  <c r="L23" i="13"/>
  <c r="J23" i="13"/>
  <c r="I23" i="13"/>
  <c r="L22" i="13"/>
  <c r="J22" i="13"/>
  <c r="I22" i="13"/>
  <c r="L21" i="13"/>
  <c r="J21" i="13"/>
  <c r="I21" i="13"/>
  <c r="L20" i="13"/>
  <c r="J20" i="13"/>
  <c r="I20" i="13"/>
  <c r="L19" i="13"/>
  <c r="J19" i="13"/>
  <c r="I19" i="13"/>
  <c r="L18" i="13"/>
  <c r="J18" i="13"/>
  <c r="I18" i="13"/>
  <c r="L17" i="13"/>
  <c r="I17" i="13"/>
  <c r="L16" i="13"/>
  <c r="J16" i="13"/>
  <c r="I16" i="13"/>
  <c r="L15" i="13"/>
  <c r="J15" i="13"/>
  <c r="I15" i="13"/>
  <c r="L14" i="13"/>
  <c r="J14" i="13"/>
  <c r="I14" i="13"/>
  <c r="L13" i="13"/>
  <c r="J13" i="13"/>
  <c r="I13" i="13"/>
  <c r="L12" i="13"/>
  <c r="J12" i="13"/>
  <c r="I12" i="13"/>
  <c r="L11" i="13"/>
  <c r="J11" i="13"/>
  <c r="I11" i="13"/>
  <c r="L10" i="13"/>
  <c r="J10" i="13"/>
  <c r="I10" i="13"/>
  <c r="L9" i="13"/>
  <c r="J9" i="13"/>
  <c r="I9" i="13"/>
  <c r="L8" i="13"/>
  <c r="E5" i="13"/>
  <c r="E4" i="13"/>
  <c r="E3" i="13"/>
  <c r="AZ2" i="12"/>
  <c r="C2" i="12"/>
  <c r="B2" i="12"/>
  <c r="AZ1" i="12"/>
  <c r="C87" i="11"/>
  <c r="BA1" i="12" s="1"/>
  <c r="C59" i="11"/>
  <c r="AR1" i="12" s="1"/>
  <c r="AO2" i="12"/>
  <c r="Q33" i="11"/>
  <c r="W33" i="11"/>
  <c r="U33" i="11"/>
  <c r="U18" i="11"/>
  <c r="D8" i="11"/>
  <c r="L7" i="11"/>
  <c r="D7" i="11"/>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T398" i="9"/>
  <c r="T397" i="9"/>
  <c r="T396" i="9"/>
  <c r="T395" i="9"/>
  <c r="T394" i="9"/>
  <c r="T393" i="9"/>
  <c r="T392" i="9"/>
  <c r="T391" i="9"/>
  <c r="T390" i="9"/>
  <c r="T389" i="9"/>
  <c r="T388" i="9"/>
  <c r="T387" i="9"/>
  <c r="T386" i="9"/>
  <c r="T385" i="9"/>
  <c r="T384" i="9"/>
  <c r="T383" i="9"/>
  <c r="T382" i="9"/>
  <c r="T381" i="9"/>
  <c r="T380" i="9"/>
  <c r="T379" i="9"/>
  <c r="T378" i="9"/>
  <c r="T377" i="9"/>
  <c r="T376" i="9"/>
  <c r="T375" i="9"/>
  <c r="T374" i="9"/>
  <c r="T373" i="9"/>
  <c r="T372" i="9"/>
  <c r="T371" i="9"/>
  <c r="T370" i="9"/>
  <c r="T369" i="9"/>
  <c r="T368" i="9"/>
  <c r="T367" i="9"/>
  <c r="T366" i="9"/>
  <c r="T365" i="9"/>
  <c r="T364" i="9"/>
  <c r="T363" i="9"/>
  <c r="T362" i="9"/>
  <c r="T361" i="9"/>
  <c r="T360" i="9"/>
  <c r="T359" i="9"/>
  <c r="T358" i="9"/>
  <c r="T357" i="9"/>
  <c r="T356" i="9"/>
  <c r="T355" i="9"/>
  <c r="T354" i="9"/>
  <c r="T353" i="9"/>
  <c r="T352" i="9"/>
  <c r="T351" i="9"/>
  <c r="T350" i="9"/>
  <c r="T349" i="9"/>
  <c r="T348" i="9"/>
  <c r="T347" i="9"/>
  <c r="T346" i="9"/>
  <c r="T345" i="9"/>
  <c r="T344" i="9"/>
  <c r="T343" i="9"/>
  <c r="T342" i="9"/>
  <c r="T341" i="9"/>
  <c r="T340" i="9"/>
  <c r="T339" i="9"/>
  <c r="T338" i="9"/>
  <c r="T337" i="9"/>
  <c r="T336" i="9"/>
  <c r="T335" i="9"/>
  <c r="T334" i="9"/>
  <c r="T333" i="9"/>
  <c r="T332" i="9"/>
  <c r="T331" i="9"/>
  <c r="T330" i="9"/>
  <c r="T329" i="9"/>
  <c r="T328" i="9"/>
  <c r="T327" i="9"/>
  <c r="T326" i="9"/>
  <c r="T325" i="9"/>
  <c r="T324" i="9"/>
  <c r="T323" i="9"/>
  <c r="T322" i="9"/>
  <c r="T321" i="9"/>
  <c r="T320" i="9"/>
  <c r="T319" i="9"/>
  <c r="T318" i="9"/>
  <c r="T317" i="9"/>
  <c r="T316" i="9"/>
  <c r="T315" i="9"/>
  <c r="T314" i="9"/>
  <c r="T313" i="9"/>
  <c r="T312" i="9"/>
  <c r="T311" i="9"/>
  <c r="T310" i="9"/>
  <c r="T309" i="9"/>
  <c r="T308" i="9"/>
  <c r="T307" i="9"/>
  <c r="T306" i="9"/>
  <c r="T305" i="9"/>
  <c r="T304" i="9"/>
  <c r="T303" i="9"/>
  <c r="T302" i="9"/>
  <c r="T301" i="9"/>
  <c r="T300" i="9"/>
  <c r="T299" i="9"/>
  <c r="T298" i="9"/>
  <c r="T297" i="9"/>
  <c r="T296" i="9"/>
  <c r="T295" i="9"/>
  <c r="T294" i="9"/>
  <c r="T293" i="9"/>
  <c r="T292" i="9"/>
  <c r="T291" i="9"/>
  <c r="T290" i="9"/>
  <c r="T289" i="9"/>
  <c r="T288" i="9"/>
  <c r="T287" i="9"/>
  <c r="T286" i="9"/>
  <c r="T285" i="9"/>
  <c r="T284" i="9"/>
  <c r="T283" i="9"/>
  <c r="T282" i="9"/>
  <c r="T281" i="9"/>
  <c r="T280" i="9"/>
  <c r="T279" i="9"/>
  <c r="T278" i="9"/>
  <c r="T277" i="9"/>
  <c r="T276" i="9"/>
  <c r="T275" i="9"/>
  <c r="T274" i="9"/>
  <c r="T273" i="9"/>
  <c r="T272" i="9"/>
  <c r="T271" i="9"/>
  <c r="T270" i="9"/>
  <c r="T269" i="9"/>
  <c r="T268" i="9"/>
  <c r="T267" i="9"/>
  <c r="T266" i="9"/>
  <c r="T265" i="9"/>
  <c r="T264" i="9"/>
  <c r="T263" i="9"/>
  <c r="T262" i="9"/>
  <c r="T261" i="9"/>
  <c r="T260" i="9"/>
  <c r="T259" i="9"/>
  <c r="T258" i="9"/>
  <c r="T257" i="9"/>
  <c r="T256" i="9"/>
  <c r="T255" i="9"/>
  <c r="T254" i="9"/>
  <c r="T253" i="9"/>
  <c r="T252" i="9"/>
  <c r="T251" i="9"/>
  <c r="T250" i="9"/>
  <c r="T249" i="9"/>
  <c r="T248" i="9"/>
  <c r="T247" i="9"/>
  <c r="T246" i="9"/>
  <c r="T245" i="9"/>
  <c r="T244" i="9"/>
  <c r="T243" i="9"/>
  <c r="T242" i="9"/>
  <c r="T241" i="9"/>
  <c r="T240" i="9"/>
  <c r="T239" i="9"/>
  <c r="T238" i="9"/>
  <c r="T237" i="9"/>
  <c r="T236" i="9"/>
  <c r="T235" i="9"/>
  <c r="T234" i="9"/>
  <c r="T233" i="9"/>
  <c r="T232" i="9"/>
  <c r="T231" i="9"/>
  <c r="T230" i="9"/>
  <c r="T229" i="9"/>
  <c r="T228" i="9"/>
  <c r="T227" i="9"/>
  <c r="T226" i="9"/>
  <c r="T225" i="9"/>
  <c r="T224" i="9"/>
  <c r="T223" i="9"/>
  <c r="T222" i="9"/>
  <c r="T221" i="9"/>
  <c r="T220" i="9"/>
  <c r="T219" i="9"/>
  <c r="T218" i="9"/>
  <c r="T217" i="9"/>
  <c r="T216" i="9"/>
  <c r="T215" i="9"/>
  <c r="T214" i="9"/>
  <c r="T213" i="9"/>
  <c r="T212" i="9"/>
  <c r="T211" i="9"/>
  <c r="T210" i="9"/>
  <c r="T209" i="9"/>
  <c r="T208" i="9"/>
  <c r="T207" i="9"/>
  <c r="T206" i="9"/>
  <c r="T205" i="9"/>
  <c r="T204" i="9"/>
  <c r="T203" i="9"/>
  <c r="T202" i="9"/>
  <c r="T201" i="9"/>
  <c r="T200" i="9"/>
  <c r="T199" i="9"/>
  <c r="T198" i="9"/>
  <c r="T197" i="9"/>
  <c r="T196" i="9"/>
  <c r="T195" i="9"/>
  <c r="T194" i="9"/>
  <c r="T193" i="9"/>
  <c r="T192" i="9"/>
  <c r="T191" i="9"/>
  <c r="T190" i="9"/>
  <c r="T189" i="9"/>
  <c r="T188" i="9"/>
  <c r="T187" i="9"/>
  <c r="T186" i="9"/>
  <c r="T185" i="9"/>
  <c r="T184" i="9"/>
  <c r="T183" i="9"/>
  <c r="T182" i="9"/>
  <c r="T181" i="9"/>
  <c r="T180" i="9"/>
  <c r="T179" i="9"/>
  <c r="T178" i="9"/>
  <c r="T177" i="9"/>
  <c r="T176" i="9"/>
  <c r="T175" i="9"/>
  <c r="T174" i="9"/>
  <c r="T173" i="9"/>
  <c r="T172" i="9"/>
  <c r="T171" i="9"/>
  <c r="T170" i="9"/>
  <c r="T169" i="9"/>
  <c r="T168" i="9"/>
  <c r="T167" i="9"/>
  <c r="T166" i="9"/>
  <c r="T165" i="9"/>
  <c r="T164" i="9"/>
  <c r="T163" i="9"/>
  <c r="T162" i="9"/>
  <c r="T161" i="9"/>
  <c r="T160" i="9"/>
  <c r="T159" i="9"/>
  <c r="T158" i="9"/>
  <c r="T157" i="9"/>
  <c r="T156" i="9"/>
  <c r="T155" i="9"/>
  <c r="T154" i="9"/>
  <c r="T153" i="9"/>
  <c r="T152" i="9"/>
  <c r="T151" i="9"/>
  <c r="T150" i="9"/>
  <c r="T149" i="9"/>
  <c r="T148" i="9"/>
  <c r="T147" i="9"/>
  <c r="T146" i="9"/>
  <c r="T145" i="9"/>
  <c r="T144" i="9"/>
  <c r="T143" i="9"/>
  <c r="T142" i="9"/>
  <c r="T141" i="9"/>
  <c r="T140" i="9"/>
  <c r="T139" i="9"/>
  <c r="T138" i="9"/>
  <c r="T137" i="9"/>
  <c r="T136" i="9"/>
  <c r="T135" i="9"/>
  <c r="T134" i="9"/>
  <c r="T133" i="9"/>
  <c r="T132" i="9"/>
  <c r="T131" i="9"/>
  <c r="T130" i="9"/>
  <c r="T129" i="9"/>
  <c r="T128" i="9"/>
  <c r="T127" i="9"/>
  <c r="T126" i="9"/>
  <c r="T125" i="9"/>
  <c r="T124" i="9"/>
  <c r="T123" i="9"/>
  <c r="T122" i="9"/>
  <c r="T121" i="9"/>
  <c r="T120" i="9"/>
  <c r="T119" i="9"/>
  <c r="T118" i="9"/>
  <c r="T117" i="9"/>
  <c r="T116" i="9"/>
  <c r="T115" i="9"/>
  <c r="T114" i="9"/>
  <c r="T113" i="9"/>
  <c r="T112" i="9"/>
  <c r="T111" i="9"/>
  <c r="T110" i="9"/>
  <c r="T109" i="9"/>
  <c r="T108" i="9"/>
  <c r="T107" i="9"/>
  <c r="T106" i="9"/>
  <c r="T105" i="9"/>
  <c r="T104" i="9"/>
  <c r="T103" i="9"/>
  <c r="T102" i="9"/>
  <c r="T101" i="9"/>
  <c r="T100" i="9"/>
  <c r="T99" i="9"/>
  <c r="T98" i="9"/>
  <c r="T97" i="9"/>
  <c r="T96" i="9"/>
  <c r="T95" i="9"/>
  <c r="T94" i="9"/>
  <c r="T93" i="9"/>
  <c r="T92" i="9"/>
  <c r="T91" i="9"/>
  <c r="T90" i="9"/>
  <c r="T89" i="9"/>
  <c r="T88" i="9"/>
  <c r="T87" i="9"/>
  <c r="T86" i="9"/>
  <c r="T85" i="9"/>
  <c r="T84" i="9"/>
  <c r="T83" i="9"/>
  <c r="T82" i="9"/>
  <c r="T81" i="9"/>
  <c r="T80" i="9"/>
  <c r="T79" i="9"/>
  <c r="T78" i="9"/>
  <c r="T77" i="9"/>
  <c r="T76" i="9"/>
  <c r="T75" i="9"/>
  <c r="T74" i="9"/>
  <c r="T73" i="9"/>
  <c r="T72" i="9"/>
  <c r="T71" i="9"/>
  <c r="T70" i="9"/>
  <c r="T69" i="9"/>
  <c r="T68" i="9"/>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3" i="9"/>
  <c r="L226" i="7"/>
  <c r="J226" i="7"/>
  <c r="I226" i="7"/>
  <c r="L225" i="7"/>
  <c r="J225" i="7"/>
  <c r="I225" i="7"/>
  <c r="L224" i="7"/>
  <c r="J224" i="7"/>
  <c r="I224" i="7"/>
  <c r="L223" i="7"/>
  <c r="J223" i="7"/>
  <c r="I223" i="7"/>
  <c r="L222" i="7"/>
  <c r="J222" i="7"/>
  <c r="I222" i="7"/>
  <c r="L221" i="7"/>
  <c r="J221" i="7"/>
  <c r="I221" i="7"/>
  <c r="L220" i="7"/>
  <c r="J220" i="7"/>
  <c r="I220" i="7"/>
  <c r="L219" i="7"/>
  <c r="J219" i="7"/>
  <c r="I219" i="7"/>
  <c r="L218" i="7"/>
  <c r="J218" i="7"/>
  <c r="I218" i="7"/>
  <c r="L217" i="7"/>
  <c r="J217" i="7"/>
  <c r="I217" i="7"/>
  <c r="L216" i="7"/>
  <c r="J216" i="7"/>
  <c r="I216" i="7"/>
  <c r="L215" i="7"/>
  <c r="J215" i="7"/>
  <c r="I215" i="7"/>
  <c r="L214" i="7"/>
  <c r="J214" i="7"/>
  <c r="I214" i="7"/>
  <c r="L213" i="7"/>
  <c r="J213" i="7"/>
  <c r="I213" i="7"/>
  <c r="L212" i="7"/>
  <c r="J212" i="7"/>
  <c r="I212" i="7"/>
  <c r="L211" i="7"/>
  <c r="J211" i="7"/>
  <c r="I211" i="7"/>
  <c r="L210" i="7"/>
  <c r="J210" i="7"/>
  <c r="I210" i="7"/>
  <c r="L209" i="7"/>
  <c r="J209" i="7"/>
  <c r="I209" i="7"/>
  <c r="L208" i="7"/>
  <c r="J208" i="7"/>
  <c r="I208" i="7"/>
  <c r="L207" i="7"/>
  <c r="J207" i="7"/>
  <c r="I207" i="7"/>
  <c r="L206" i="7"/>
  <c r="J206" i="7"/>
  <c r="I206" i="7"/>
  <c r="L205" i="7"/>
  <c r="J205" i="7"/>
  <c r="I205" i="7"/>
  <c r="L204" i="7"/>
  <c r="J204" i="7"/>
  <c r="I204" i="7"/>
  <c r="L203" i="7"/>
  <c r="J203" i="7"/>
  <c r="I203" i="7"/>
  <c r="L202" i="7"/>
  <c r="J202" i="7"/>
  <c r="I202" i="7"/>
  <c r="L201" i="7"/>
  <c r="J201" i="7"/>
  <c r="I201" i="7"/>
  <c r="L200" i="7"/>
  <c r="J200" i="7"/>
  <c r="I200" i="7"/>
  <c r="L199" i="7"/>
  <c r="J199" i="7"/>
  <c r="I199" i="7"/>
  <c r="L198" i="7"/>
  <c r="J198" i="7"/>
  <c r="I198" i="7"/>
  <c r="L197" i="7"/>
  <c r="J197" i="7"/>
  <c r="I197" i="7"/>
  <c r="L196" i="7"/>
  <c r="J196" i="7"/>
  <c r="I196" i="7"/>
  <c r="L195" i="7"/>
  <c r="J195" i="7"/>
  <c r="I195" i="7"/>
  <c r="L194" i="7"/>
  <c r="J194" i="7"/>
  <c r="I194" i="7"/>
  <c r="L193" i="7"/>
  <c r="J193" i="7"/>
  <c r="I193" i="7"/>
  <c r="L192" i="7"/>
  <c r="J192" i="7"/>
  <c r="I192" i="7"/>
  <c r="L191" i="7"/>
  <c r="J191" i="7"/>
  <c r="I191" i="7"/>
  <c r="L190" i="7"/>
  <c r="J190" i="7"/>
  <c r="I190" i="7"/>
  <c r="L189" i="7"/>
  <c r="J189" i="7"/>
  <c r="I189" i="7"/>
  <c r="L188" i="7"/>
  <c r="J188" i="7"/>
  <c r="I188" i="7"/>
  <c r="L187" i="7"/>
  <c r="J187" i="7"/>
  <c r="I187" i="7"/>
  <c r="L186" i="7"/>
  <c r="J186" i="7"/>
  <c r="I186" i="7"/>
  <c r="L185" i="7"/>
  <c r="J185" i="7"/>
  <c r="I185" i="7"/>
  <c r="L184" i="7"/>
  <c r="J184" i="7"/>
  <c r="I184" i="7"/>
  <c r="L183" i="7"/>
  <c r="J183" i="7"/>
  <c r="I183" i="7"/>
  <c r="L182" i="7"/>
  <c r="J182" i="7"/>
  <c r="I182" i="7"/>
  <c r="L181" i="7"/>
  <c r="J181" i="7"/>
  <c r="I181" i="7"/>
  <c r="L180" i="7"/>
  <c r="J180" i="7"/>
  <c r="I180" i="7"/>
  <c r="L179" i="7"/>
  <c r="J179" i="7"/>
  <c r="I179" i="7"/>
  <c r="L178" i="7"/>
  <c r="J178" i="7"/>
  <c r="I178" i="7"/>
  <c r="L177" i="7"/>
  <c r="J177" i="7"/>
  <c r="I177" i="7"/>
  <c r="L176" i="7"/>
  <c r="J176" i="7"/>
  <c r="I176" i="7"/>
  <c r="L175" i="7"/>
  <c r="J175" i="7"/>
  <c r="I175" i="7"/>
  <c r="L174" i="7"/>
  <c r="J174" i="7"/>
  <c r="I174" i="7"/>
  <c r="L173" i="7"/>
  <c r="J173" i="7"/>
  <c r="I173" i="7"/>
  <c r="L172" i="7"/>
  <c r="J172" i="7"/>
  <c r="I172" i="7"/>
  <c r="L171" i="7"/>
  <c r="J171" i="7"/>
  <c r="I171" i="7"/>
  <c r="L170" i="7"/>
  <c r="J170" i="7"/>
  <c r="I170" i="7"/>
  <c r="L169" i="7"/>
  <c r="J169" i="7"/>
  <c r="I169" i="7"/>
  <c r="L168" i="7"/>
  <c r="J168" i="7"/>
  <c r="I168" i="7"/>
  <c r="L167" i="7"/>
  <c r="J167" i="7"/>
  <c r="I167" i="7"/>
  <c r="L166" i="7"/>
  <c r="J166" i="7"/>
  <c r="I166" i="7"/>
  <c r="L165" i="7"/>
  <c r="J165" i="7"/>
  <c r="I165" i="7"/>
  <c r="L164" i="7"/>
  <c r="J164" i="7"/>
  <c r="I164" i="7"/>
  <c r="L163" i="7"/>
  <c r="J163" i="7"/>
  <c r="I163" i="7"/>
  <c r="L162" i="7"/>
  <c r="J162" i="7"/>
  <c r="I162" i="7"/>
  <c r="L161" i="7"/>
  <c r="J161" i="7"/>
  <c r="I161" i="7"/>
  <c r="L160" i="7"/>
  <c r="J160" i="7"/>
  <c r="I160" i="7"/>
  <c r="L159" i="7"/>
  <c r="J159" i="7"/>
  <c r="I159" i="7"/>
  <c r="L158" i="7"/>
  <c r="J158" i="7"/>
  <c r="I158" i="7"/>
  <c r="L157" i="7"/>
  <c r="J157" i="7"/>
  <c r="I157" i="7"/>
  <c r="L156" i="7"/>
  <c r="J156" i="7"/>
  <c r="I156" i="7"/>
  <c r="L155" i="7"/>
  <c r="J155" i="7"/>
  <c r="I155" i="7"/>
  <c r="L154" i="7"/>
  <c r="J154" i="7"/>
  <c r="I154" i="7"/>
  <c r="L153" i="7"/>
  <c r="J153" i="7"/>
  <c r="I153" i="7"/>
  <c r="L152" i="7"/>
  <c r="J152" i="7"/>
  <c r="I152" i="7"/>
  <c r="L151" i="7"/>
  <c r="J151" i="7"/>
  <c r="I151" i="7"/>
  <c r="L150" i="7"/>
  <c r="J150" i="7"/>
  <c r="I150" i="7"/>
  <c r="L149" i="7"/>
  <c r="J149" i="7"/>
  <c r="I149" i="7"/>
  <c r="L148" i="7"/>
  <c r="J148" i="7"/>
  <c r="I148" i="7"/>
  <c r="L147" i="7"/>
  <c r="J147" i="7"/>
  <c r="I147" i="7"/>
  <c r="L146" i="7"/>
  <c r="J146" i="7"/>
  <c r="I146" i="7"/>
  <c r="L145" i="7"/>
  <c r="J145" i="7"/>
  <c r="I145" i="7"/>
  <c r="L144" i="7"/>
  <c r="J144" i="7"/>
  <c r="I144" i="7"/>
  <c r="L143" i="7"/>
  <c r="J143" i="7"/>
  <c r="I143" i="7"/>
  <c r="L142" i="7"/>
  <c r="J142" i="7"/>
  <c r="I142" i="7"/>
  <c r="L141" i="7"/>
  <c r="J141" i="7"/>
  <c r="I141" i="7"/>
  <c r="L140" i="7"/>
  <c r="J140" i="7"/>
  <c r="I140" i="7"/>
  <c r="L139" i="7"/>
  <c r="J139" i="7"/>
  <c r="I139" i="7"/>
  <c r="L138" i="7"/>
  <c r="J138" i="7"/>
  <c r="I138" i="7"/>
  <c r="L137" i="7"/>
  <c r="J137" i="7"/>
  <c r="I137" i="7"/>
  <c r="L136" i="7"/>
  <c r="J136" i="7"/>
  <c r="I136" i="7"/>
  <c r="L135" i="7"/>
  <c r="J135" i="7"/>
  <c r="I135" i="7"/>
  <c r="L134" i="7"/>
  <c r="J134" i="7"/>
  <c r="I134" i="7"/>
  <c r="L133" i="7"/>
  <c r="J133" i="7"/>
  <c r="I133" i="7"/>
  <c r="L132" i="7"/>
  <c r="J132" i="7"/>
  <c r="I132" i="7"/>
  <c r="L131" i="7"/>
  <c r="J131" i="7"/>
  <c r="I131" i="7"/>
  <c r="L130" i="7"/>
  <c r="J130" i="7"/>
  <c r="I130" i="7"/>
  <c r="L129" i="7"/>
  <c r="J129" i="7"/>
  <c r="I129" i="7"/>
  <c r="L128" i="7"/>
  <c r="J128" i="7"/>
  <c r="I128" i="7"/>
  <c r="L127" i="7"/>
  <c r="J127" i="7"/>
  <c r="I127" i="7"/>
  <c r="L126" i="7"/>
  <c r="J126" i="7"/>
  <c r="I126" i="7"/>
  <c r="L125" i="7"/>
  <c r="J125" i="7"/>
  <c r="I125" i="7"/>
  <c r="L124" i="7"/>
  <c r="J124" i="7"/>
  <c r="I124" i="7"/>
  <c r="L123" i="7"/>
  <c r="J123" i="7"/>
  <c r="I123" i="7"/>
  <c r="L122" i="7"/>
  <c r="J122" i="7"/>
  <c r="I122" i="7"/>
  <c r="L121" i="7"/>
  <c r="J121" i="7"/>
  <c r="I121" i="7"/>
  <c r="L120" i="7"/>
  <c r="J120" i="7"/>
  <c r="I120" i="7"/>
  <c r="L119" i="7"/>
  <c r="J119" i="7"/>
  <c r="I119" i="7"/>
  <c r="L118" i="7"/>
  <c r="J118" i="7"/>
  <c r="I118" i="7"/>
  <c r="L117" i="7"/>
  <c r="J117" i="7"/>
  <c r="I117" i="7"/>
  <c r="L116" i="7"/>
  <c r="J116" i="7"/>
  <c r="I116" i="7"/>
  <c r="L115" i="7"/>
  <c r="J115" i="7"/>
  <c r="I115" i="7"/>
  <c r="L114" i="7"/>
  <c r="J114" i="7"/>
  <c r="I114" i="7"/>
  <c r="L113" i="7"/>
  <c r="J113" i="7"/>
  <c r="I113" i="7"/>
  <c r="L112" i="7"/>
  <c r="J112" i="7"/>
  <c r="I112" i="7"/>
  <c r="L111" i="7"/>
  <c r="J111" i="7"/>
  <c r="I111" i="7"/>
  <c r="L110" i="7"/>
  <c r="J110" i="7"/>
  <c r="I110" i="7"/>
  <c r="L109" i="7"/>
  <c r="J109" i="7"/>
  <c r="I109" i="7"/>
  <c r="L108" i="7"/>
  <c r="J108" i="7"/>
  <c r="I108" i="7"/>
  <c r="L107" i="7"/>
  <c r="J107" i="7"/>
  <c r="I107" i="7"/>
  <c r="L106" i="7"/>
  <c r="J106" i="7"/>
  <c r="I106" i="7"/>
  <c r="L105" i="7"/>
  <c r="J105" i="7"/>
  <c r="I105" i="7"/>
  <c r="L104" i="7"/>
  <c r="J104" i="7"/>
  <c r="I104" i="7"/>
  <c r="L103" i="7"/>
  <c r="J103" i="7"/>
  <c r="I103" i="7"/>
  <c r="L102" i="7"/>
  <c r="J102" i="7"/>
  <c r="I102" i="7"/>
  <c r="L101" i="7"/>
  <c r="J101" i="7"/>
  <c r="I101" i="7"/>
  <c r="L100" i="7"/>
  <c r="J100" i="7"/>
  <c r="I100" i="7"/>
  <c r="L99" i="7"/>
  <c r="J99" i="7"/>
  <c r="I99" i="7"/>
  <c r="L98" i="7"/>
  <c r="J98" i="7"/>
  <c r="I98" i="7"/>
  <c r="L97" i="7"/>
  <c r="J97" i="7"/>
  <c r="I97" i="7"/>
  <c r="L96" i="7"/>
  <c r="J96" i="7"/>
  <c r="I96" i="7"/>
  <c r="L95" i="7"/>
  <c r="J95" i="7"/>
  <c r="I95" i="7"/>
  <c r="L94" i="7"/>
  <c r="J94" i="7"/>
  <c r="I94" i="7"/>
  <c r="L93" i="7"/>
  <c r="J93" i="7"/>
  <c r="I93" i="7"/>
  <c r="L92" i="7"/>
  <c r="J92" i="7"/>
  <c r="I92" i="7"/>
  <c r="L91" i="7"/>
  <c r="J91" i="7"/>
  <c r="I91" i="7"/>
  <c r="L90" i="7"/>
  <c r="J90" i="7"/>
  <c r="I90" i="7"/>
  <c r="L89" i="7"/>
  <c r="J89" i="7"/>
  <c r="I89" i="7"/>
  <c r="L88" i="7"/>
  <c r="J88" i="7"/>
  <c r="I88" i="7"/>
  <c r="L87" i="7"/>
  <c r="J87" i="7"/>
  <c r="I87" i="7"/>
  <c r="L86" i="7"/>
  <c r="J86" i="7"/>
  <c r="I86" i="7"/>
  <c r="L85" i="7"/>
  <c r="J85" i="7"/>
  <c r="I85" i="7"/>
  <c r="L84" i="7"/>
  <c r="J84" i="7"/>
  <c r="I84" i="7"/>
  <c r="L83" i="7"/>
  <c r="J83" i="7"/>
  <c r="I83" i="7"/>
  <c r="L82" i="7"/>
  <c r="J82" i="7"/>
  <c r="I82" i="7"/>
  <c r="L81" i="7"/>
  <c r="J81" i="7"/>
  <c r="I81" i="7"/>
  <c r="L80" i="7"/>
  <c r="J80" i="7"/>
  <c r="I80" i="7"/>
  <c r="L79" i="7"/>
  <c r="J79" i="7"/>
  <c r="I79" i="7"/>
  <c r="L78" i="7"/>
  <c r="J78" i="7"/>
  <c r="I78" i="7"/>
  <c r="L77" i="7"/>
  <c r="J77" i="7"/>
  <c r="I77" i="7"/>
  <c r="L76" i="7"/>
  <c r="J76" i="7"/>
  <c r="I76" i="7"/>
  <c r="L75" i="7"/>
  <c r="J75" i="7"/>
  <c r="I75" i="7"/>
  <c r="L74" i="7"/>
  <c r="J74" i="7"/>
  <c r="I74" i="7"/>
  <c r="L73" i="7"/>
  <c r="J73" i="7"/>
  <c r="I73" i="7"/>
  <c r="L72" i="7"/>
  <c r="J72" i="7"/>
  <c r="I72" i="7"/>
  <c r="L71" i="7"/>
  <c r="J71" i="7"/>
  <c r="I71" i="7"/>
  <c r="L70" i="7"/>
  <c r="J70" i="7"/>
  <c r="I70" i="7"/>
  <c r="L69" i="7"/>
  <c r="J69" i="7"/>
  <c r="I69" i="7"/>
  <c r="L68" i="7"/>
  <c r="J68" i="7"/>
  <c r="I68" i="7"/>
  <c r="L67" i="7"/>
  <c r="J67" i="7"/>
  <c r="I67" i="7"/>
  <c r="L66" i="7"/>
  <c r="J66" i="7"/>
  <c r="I66" i="7"/>
  <c r="L65" i="7"/>
  <c r="J65" i="7"/>
  <c r="I65" i="7"/>
  <c r="L64" i="7"/>
  <c r="J64" i="7"/>
  <c r="I64" i="7"/>
  <c r="L63" i="7"/>
  <c r="J63" i="7"/>
  <c r="I63" i="7"/>
  <c r="L62" i="7"/>
  <c r="J62" i="7"/>
  <c r="I62" i="7"/>
  <c r="L61" i="7"/>
  <c r="J61" i="7"/>
  <c r="I61" i="7"/>
  <c r="L60" i="7"/>
  <c r="J60" i="7"/>
  <c r="I60" i="7"/>
  <c r="L59" i="7"/>
  <c r="J59" i="7"/>
  <c r="I59" i="7"/>
  <c r="L58" i="7"/>
  <c r="J58" i="7"/>
  <c r="I58" i="7"/>
  <c r="L57" i="7"/>
  <c r="J57" i="7"/>
  <c r="I57" i="7"/>
  <c r="L56" i="7"/>
  <c r="J56" i="7"/>
  <c r="I56" i="7"/>
  <c r="L55" i="7"/>
  <c r="J55" i="7"/>
  <c r="I55" i="7"/>
  <c r="L54" i="7"/>
  <c r="J54" i="7"/>
  <c r="I54" i="7"/>
  <c r="L53" i="7"/>
  <c r="J53" i="7"/>
  <c r="I53" i="7"/>
  <c r="L52" i="7"/>
  <c r="J52" i="7"/>
  <c r="I52" i="7"/>
  <c r="L51" i="7"/>
  <c r="J51" i="7"/>
  <c r="I51" i="7"/>
  <c r="L50" i="7"/>
  <c r="J50" i="7"/>
  <c r="I50" i="7"/>
  <c r="L49" i="7"/>
  <c r="J49" i="7"/>
  <c r="I49" i="7"/>
  <c r="L48" i="7"/>
  <c r="J48" i="7"/>
  <c r="I48" i="7"/>
  <c r="L47" i="7"/>
  <c r="J47" i="7"/>
  <c r="I47" i="7"/>
  <c r="L46" i="7"/>
  <c r="J46" i="7"/>
  <c r="I46" i="7"/>
  <c r="L45" i="7"/>
  <c r="J45" i="7"/>
  <c r="I45" i="7"/>
  <c r="L44" i="7"/>
  <c r="J44" i="7"/>
  <c r="I44" i="7"/>
  <c r="L43" i="7"/>
  <c r="J43" i="7"/>
  <c r="I43" i="7"/>
  <c r="L42" i="7"/>
  <c r="J42" i="7"/>
  <c r="I42" i="7"/>
  <c r="L41" i="7"/>
  <c r="J41" i="7"/>
  <c r="I41" i="7"/>
  <c r="L40" i="7"/>
  <c r="J40" i="7"/>
  <c r="I40" i="7"/>
  <c r="L39" i="7"/>
  <c r="J39" i="7"/>
  <c r="I39" i="7"/>
  <c r="L38" i="7"/>
  <c r="J38" i="7"/>
  <c r="I38" i="7"/>
  <c r="L37" i="7"/>
  <c r="J37" i="7"/>
  <c r="I37" i="7"/>
  <c r="L36" i="7"/>
  <c r="J36" i="7"/>
  <c r="I36" i="7"/>
  <c r="L35" i="7"/>
  <c r="J35" i="7"/>
  <c r="I35" i="7"/>
  <c r="L34" i="7"/>
  <c r="J34" i="7"/>
  <c r="I34" i="7"/>
  <c r="L33" i="7"/>
  <c r="J33" i="7"/>
  <c r="I33" i="7"/>
  <c r="L32" i="7"/>
  <c r="J32" i="7"/>
  <c r="I32" i="7"/>
  <c r="L31" i="7"/>
  <c r="J31" i="7"/>
  <c r="I31" i="7"/>
  <c r="L30" i="7"/>
  <c r="J30" i="7"/>
  <c r="I30" i="7"/>
  <c r="L29" i="7"/>
  <c r="J29" i="7"/>
  <c r="I29" i="7"/>
  <c r="L28" i="7"/>
  <c r="J28" i="7"/>
  <c r="I28" i="7"/>
  <c r="L27" i="7"/>
  <c r="J27" i="7"/>
  <c r="I27" i="7"/>
  <c r="L26" i="7"/>
  <c r="J26" i="7"/>
  <c r="I26" i="7"/>
  <c r="L25" i="7"/>
  <c r="J25" i="7"/>
  <c r="I25" i="7"/>
  <c r="L24" i="7"/>
  <c r="J24" i="7"/>
  <c r="I24" i="7"/>
  <c r="L23" i="7"/>
  <c r="J23" i="7"/>
  <c r="I23" i="7"/>
  <c r="L22" i="7"/>
  <c r="J22" i="7"/>
  <c r="I22" i="7"/>
  <c r="L21" i="7"/>
  <c r="J21" i="7"/>
  <c r="I21" i="7"/>
  <c r="L20" i="7"/>
  <c r="J20" i="7"/>
  <c r="I20" i="7"/>
  <c r="L19" i="7"/>
  <c r="J19" i="7"/>
  <c r="I19" i="7"/>
  <c r="L18" i="7"/>
  <c r="J18" i="7"/>
  <c r="I18" i="7"/>
  <c r="L17" i="7"/>
  <c r="J17" i="7"/>
  <c r="I17" i="7"/>
  <c r="L16" i="7"/>
  <c r="J16" i="7"/>
  <c r="I16" i="7"/>
  <c r="L15" i="7"/>
  <c r="J15" i="7"/>
  <c r="I15" i="7"/>
  <c r="L14" i="7"/>
  <c r="J14" i="7"/>
  <c r="I14" i="7"/>
  <c r="L13" i="7"/>
  <c r="J13" i="7"/>
  <c r="I13" i="7"/>
  <c r="L12" i="7"/>
  <c r="J12" i="7"/>
  <c r="I12" i="7"/>
  <c r="E8" i="7"/>
  <c r="E7" i="7"/>
  <c r="E6" i="7"/>
  <c r="J7" i="6"/>
  <c r="J6" i="6"/>
  <c r="J185" i="4"/>
  <c r="O13" i="3" a="1"/>
  <c r="O13" i="3" s="1"/>
  <c r="D8" i="3"/>
  <c r="D7" i="3"/>
  <c r="D6" i="3"/>
  <c r="S18" i="11" l="1"/>
  <c r="O53" i="11"/>
  <c r="S53" i="11" s="1"/>
  <c r="S51" i="11" s="1"/>
  <c r="E59" i="11"/>
  <c r="P12" i="6" a="1"/>
  <c r="P12" i="6" s="1"/>
  <c r="P13" i="6" s="1"/>
  <c r="P17" i="6" a="1"/>
  <c r="P17" i="6" s="1"/>
  <c r="P18" i="6" s="1"/>
  <c r="Q12" i="6" a="1"/>
  <c r="Q12" i="6" s="1"/>
  <c r="Q17" i="6" a="1"/>
  <c r="Q17" i="6" s="1"/>
  <c r="S17" i="6" a="1"/>
  <c r="S17" i="6" s="1"/>
  <c r="S18" i="6" s="1"/>
  <c r="Y17" i="6" a="1"/>
  <c r="Y17" i="6" s="1"/>
  <c r="Y18" i="6" s="1"/>
  <c r="AE17" i="6" a="1"/>
  <c r="AE17" i="6" s="1"/>
  <c r="AE18" i="6" s="1"/>
  <c r="B37" i="6"/>
  <c r="B42" i="6" s="1"/>
  <c r="B47" i="6" s="1"/>
  <c r="B52" i="6" s="1"/>
  <c r="B57" i="6" s="1"/>
  <c r="B62" i="6" s="1"/>
  <c r="B67" i="6" s="1"/>
  <c r="B72" i="6" s="1"/>
  <c r="B77" i="6" s="1"/>
  <c r="B82" i="6" s="1"/>
  <c r="B87" i="6" s="1"/>
  <c r="M87" i="6" s="1" a="1"/>
  <c r="M87" i="6" s="1"/>
  <c r="M88" i="6" s="1"/>
  <c r="N88" i="6" s="1" a="1"/>
  <c r="N88" i="6" s="1"/>
  <c r="T17" i="6" a="1"/>
  <c r="T17" i="6" s="1"/>
  <c r="Z17" i="6" a="1"/>
  <c r="Z17" i="6" s="1"/>
  <c r="AF17" i="6" a="1"/>
  <c r="AF17" i="6" s="1"/>
  <c r="V17" i="6" a="1"/>
  <c r="V17" i="6" s="1"/>
  <c r="V18" i="6" s="1"/>
  <c r="AB17" i="6" a="1"/>
  <c r="AB17" i="6" s="1"/>
  <c r="AB18" i="6" s="1"/>
  <c r="W17" i="6" a="1"/>
  <c r="W17" i="6" s="1"/>
  <c r="AC17" i="6" a="1"/>
  <c r="AC17" i="6" s="1"/>
  <c r="D17" i="6" a="1"/>
  <c r="D17" i="6" s="1"/>
  <c r="D18" i="6" s="1"/>
  <c r="E18" i="6" s="1" a="1"/>
  <c r="E18" i="6" s="1"/>
  <c r="AC12" i="6" a="1"/>
  <c r="AC12" i="6" s="1"/>
  <c r="S12" i="6" a="1"/>
  <c r="S12" i="6" s="1"/>
  <c r="S13" i="6" s="1"/>
  <c r="W12" i="6" a="1"/>
  <c r="W12" i="6" s="1"/>
  <c r="D12" i="6" a="1"/>
  <c r="D12" i="6" s="1"/>
  <c r="AE12" i="6" a="1"/>
  <c r="AE12" i="6" s="1"/>
  <c r="AE13" i="6" s="1"/>
  <c r="Y12" i="6" a="1"/>
  <c r="Y12" i="6" s="1"/>
  <c r="Y13" i="6" s="1"/>
  <c r="M17" i="6" a="1"/>
  <c r="M17" i="6" s="1"/>
  <c r="M18" i="6" s="1"/>
  <c r="N12" i="6" a="1"/>
  <c r="N12" i="6" s="1"/>
  <c r="N17" i="6" a="1"/>
  <c r="N17" i="6" s="1"/>
  <c r="M12" i="6" a="1"/>
  <c r="M12" i="6" s="1"/>
  <c r="M13" i="6" s="1"/>
  <c r="N87" i="6" a="1"/>
  <c r="N87" i="6" s="1"/>
  <c r="V12" i="6" a="1"/>
  <c r="V12" i="6" s="1"/>
  <c r="V13" i="6" s="1"/>
  <c r="J12" i="6" a="1"/>
  <c r="J12" i="6" s="1"/>
  <c r="J13" i="6" s="1"/>
  <c r="K12" i="6" a="1"/>
  <c r="K12" i="6" s="1"/>
  <c r="J17" i="6" a="1"/>
  <c r="J17" i="6" s="1"/>
  <c r="J18" i="6" s="1"/>
  <c r="K17" i="6" a="1"/>
  <c r="K17" i="6" s="1"/>
  <c r="J87" i="6" a="1"/>
  <c r="J87" i="6" s="1"/>
  <c r="J88" i="6" s="1"/>
  <c r="K88" i="6" s="1" a="1"/>
  <c r="K88" i="6" s="1"/>
  <c r="Z12" i="6" a="1"/>
  <c r="Z12" i="6" s="1"/>
  <c r="AB12" i="6" a="1"/>
  <c r="AB12" i="6" s="1"/>
  <c r="AB13" i="6" s="1"/>
  <c r="T12" i="6" a="1"/>
  <c r="T12" i="6" s="1"/>
  <c r="G17" i="6" a="1"/>
  <c r="G17" i="6" s="1"/>
  <c r="G18" i="6" s="1"/>
  <c r="H12" i="6" a="1"/>
  <c r="H12" i="6" s="1"/>
  <c r="H17" i="6" a="1"/>
  <c r="H17" i="6" s="1"/>
  <c r="H87" i="6" a="1"/>
  <c r="H87" i="6" s="1"/>
  <c r="G12" i="6" a="1"/>
  <c r="G12" i="6" s="1"/>
  <c r="G13" i="6" s="1"/>
  <c r="AF12" i="6" a="1"/>
  <c r="AF12" i="6" s="1"/>
  <c r="E12" i="6" a="1"/>
  <c r="E12" i="6" s="1"/>
  <c r="E7" i="6" a="1"/>
  <c r="E7" i="6" s="1"/>
  <c r="E87" i="11"/>
  <c r="T10" i="9"/>
  <c r="E26" i="11" s="1"/>
  <c r="I8" i="13"/>
  <c r="AO1" i="12"/>
  <c r="AO3" i="12" s="1"/>
  <c r="AR2" i="12"/>
  <c r="AR3" i="12" s="1"/>
  <c r="G87" i="6" l="1" a="1"/>
  <c r="G87" i="6" s="1"/>
  <c r="G88" i="6" s="1"/>
  <c r="H88" i="6" s="1" a="1"/>
  <c r="H88" i="6" s="1"/>
  <c r="K87" i="6" a="1"/>
  <c r="K87" i="6" s="1"/>
  <c r="AC13" i="6" a="1"/>
  <c r="AC13" i="6" s="1"/>
  <c r="AB14" i="6"/>
  <c r="K18" i="6" a="1"/>
  <c r="K18" i="6" s="1"/>
  <c r="J19" i="6"/>
  <c r="Z13" i="6" a="1"/>
  <c r="Z13" i="6" s="1"/>
  <c r="Y14" i="6"/>
  <c r="T13" i="6" a="1"/>
  <c r="T13" i="6" s="1"/>
  <c r="S14" i="6"/>
  <c r="Y19" i="6"/>
  <c r="Z18" i="6" a="1"/>
  <c r="Z18" i="6" s="1"/>
  <c r="H13" i="6" a="1"/>
  <c r="H13" i="6" s="1"/>
  <c r="G14" i="6"/>
  <c r="W13" i="6" a="1"/>
  <c r="W13" i="6" s="1"/>
  <c r="V14" i="6"/>
  <c r="AF13" i="6" a="1"/>
  <c r="AF13" i="6" s="1"/>
  <c r="AE14" i="6"/>
  <c r="AC18" i="6" a="1"/>
  <c r="AC18" i="6" s="1"/>
  <c r="AB19" i="6"/>
  <c r="S19" i="6"/>
  <c r="T18" i="6" a="1"/>
  <c r="T18" i="6" s="1"/>
  <c r="Q18" i="6" a="1"/>
  <c r="Q18" i="6" s="1"/>
  <c r="P19" i="6"/>
  <c r="G19" i="6"/>
  <c r="H18" i="6" a="1"/>
  <c r="H18" i="6" s="1"/>
  <c r="K13" i="6" a="1"/>
  <c r="K13" i="6" s="1"/>
  <c r="J14" i="6"/>
  <c r="D19" i="6"/>
  <c r="W18" i="6" a="1"/>
  <c r="W18" i="6" s="1"/>
  <c r="V19" i="6"/>
  <c r="W87" i="6" a="1"/>
  <c r="W87" i="6" s="1"/>
  <c r="AC87" i="6" a="1"/>
  <c r="AC87" i="6" s="1"/>
  <c r="AF87" i="6" a="1"/>
  <c r="AF87" i="6" s="1"/>
  <c r="S87" i="6" a="1"/>
  <c r="S87" i="6" s="1"/>
  <c r="S88" i="6" s="1"/>
  <c r="T88" i="6" s="1" a="1"/>
  <c r="T88" i="6" s="1"/>
  <c r="Y87" i="6" a="1"/>
  <c r="Y87" i="6" s="1"/>
  <c r="Y88" i="6" s="1"/>
  <c r="Z88" i="6" s="1" a="1"/>
  <c r="Z88" i="6" s="1"/>
  <c r="AE87" i="6" a="1"/>
  <c r="AE87" i="6" s="1"/>
  <c r="AE88" i="6" s="1"/>
  <c r="AF88" i="6" s="1" a="1"/>
  <c r="AF88" i="6" s="1"/>
  <c r="T87" i="6" a="1"/>
  <c r="T87" i="6" s="1"/>
  <c r="Z87" i="6" a="1"/>
  <c r="Z87" i="6" s="1"/>
  <c r="D87" i="6" a="1"/>
  <c r="D87" i="6" s="1"/>
  <c r="D88" i="6" s="1"/>
  <c r="E88" i="6" s="1" a="1"/>
  <c r="E88" i="6" s="1"/>
  <c r="V87" i="6" a="1"/>
  <c r="V87" i="6" s="1"/>
  <c r="V88" i="6" s="1"/>
  <c r="W88" i="6" s="1" a="1"/>
  <c r="W88" i="6" s="1"/>
  <c r="AB87" i="6" a="1"/>
  <c r="AB87" i="6" s="1"/>
  <c r="AB88" i="6" s="1"/>
  <c r="AC88" i="6" s="1" a="1"/>
  <c r="AC88" i="6" s="1"/>
  <c r="E87" i="6" a="1"/>
  <c r="E87" i="6" s="1"/>
  <c r="P87" i="6" a="1"/>
  <c r="P87" i="6" s="1"/>
  <c r="P88" i="6" s="1"/>
  <c r="Q88" i="6" s="1" a="1"/>
  <c r="Q88" i="6" s="1"/>
  <c r="Q13" i="6" a="1"/>
  <c r="Q13" i="6" s="1"/>
  <c r="P14" i="6"/>
  <c r="N13" i="6" a="1"/>
  <c r="N13" i="6" s="1"/>
  <c r="M14" i="6"/>
  <c r="N18" i="6" a="1"/>
  <c r="N18" i="6" s="1"/>
  <c r="M19" i="6"/>
  <c r="AE19" i="6"/>
  <c r="AF18" i="6" a="1"/>
  <c r="AF18" i="6" s="1"/>
  <c r="Q87" i="6" a="1"/>
  <c r="Q87" i="6" s="1"/>
  <c r="W18" i="11"/>
  <c r="O18" i="11" s="1"/>
  <c r="BA2" i="12"/>
  <c r="BA3" i="12" s="1"/>
  <c r="S33" i="11"/>
  <c r="O33" i="11" s="1"/>
  <c r="D13" i="6"/>
  <c r="E13" i="6" s="1" a="1"/>
  <c r="E13" i="6" s="1"/>
  <c r="E19" i="6" l="1" a="1"/>
  <c r="E19" i="6" s="1"/>
  <c r="D20" i="6"/>
  <c r="E20" i="6" s="1" a="1"/>
  <c r="E20" i="6" s="1"/>
  <c r="AE15" i="6"/>
  <c r="AF15" i="6" s="1" a="1"/>
  <c r="AF15" i="6" s="1"/>
  <c r="AF14" i="6" a="1"/>
  <c r="AF14" i="6" s="1"/>
  <c r="G15" i="6"/>
  <c r="H15" i="6" s="1" a="1"/>
  <c r="H15" i="6" s="1"/>
  <c r="H14" i="6" a="1"/>
  <c r="H14" i="6" s="1"/>
  <c r="S15" i="6"/>
  <c r="T15" i="6" s="1" a="1"/>
  <c r="T15" i="6" s="1"/>
  <c r="T14" i="6" a="1"/>
  <c r="T14" i="6" s="1"/>
  <c r="K19" i="6" a="1"/>
  <c r="K19" i="6" s="1"/>
  <c r="J20" i="6"/>
  <c r="K20" i="6" s="1" a="1"/>
  <c r="K20" i="6" s="1"/>
  <c r="AF19" i="6" a="1"/>
  <c r="AF19" i="6" s="1"/>
  <c r="AE20" i="6"/>
  <c r="AF20" i="6" s="1" a="1"/>
  <c r="AF20" i="6" s="1"/>
  <c r="N14" i="6" a="1"/>
  <c r="N14" i="6" s="1"/>
  <c r="M15" i="6"/>
  <c r="N15" i="6" s="1" a="1"/>
  <c r="N15" i="6" s="1"/>
  <c r="H19" i="6" a="1"/>
  <c r="H19" i="6" s="1"/>
  <c r="G20" i="6"/>
  <c r="H20" i="6" s="1" a="1"/>
  <c r="H20" i="6" s="1"/>
  <c r="S20" i="6"/>
  <c r="T20" i="6" s="1" a="1"/>
  <c r="T20" i="6" s="1"/>
  <c r="T19" i="6" a="1"/>
  <c r="T19" i="6" s="1"/>
  <c r="W19" i="6" a="1"/>
  <c r="W19" i="6" s="1"/>
  <c r="V20" i="6"/>
  <c r="W20" i="6" s="1" a="1"/>
  <c r="W20" i="6" s="1"/>
  <c r="J15" i="6"/>
  <c r="K15" i="6" s="1" a="1"/>
  <c r="K15" i="6" s="1"/>
  <c r="K14" i="6" a="1"/>
  <c r="K14" i="6" s="1"/>
  <c r="P20" i="6"/>
  <c r="Q20" i="6" s="1" a="1"/>
  <c r="Q20" i="6" s="1"/>
  <c r="Q19" i="6" a="1"/>
  <c r="Q19" i="6" s="1"/>
  <c r="AB20" i="6"/>
  <c r="AC20" i="6" s="1" a="1"/>
  <c r="AC20" i="6" s="1"/>
  <c r="AC19" i="6" a="1"/>
  <c r="AC19" i="6" s="1"/>
  <c r="V15" i="6"/>
  <c r="W15" i="6" s="1" a="1"/>
  <c r="W15" i="6" s="1"/>
  <c r="W14" i="6" a="1"/>
  <c r="W14" i="6" s="1"/>
  <c r="Z14" i="6" a="1"/>
  <c r="Z14" i="6" s="1"/>
  <c r="Y15" i="6"/>
  <c r="Z15" i="6" s="1" a="1"/>
  <c r="Z15" i="6" s="1"/>
  <c r="AC14" i="6" a="1"/>
  <c r="AC14" i="6" s="1"/>
  <c r="AB15" i="6"/>
  <c r="AC15" i="6" s="1" a="1"/>
  <c r="AC15" i="6" s="1"/>
  <c r="M20" i="6"/>
  <c r="N20" i="6" s="1" a="1"/>
  <c r="N20" i="6" s="1"/>
  <c r="N19" i="6" a="1"/>
  <c r="N19" i="6" s="1"/>
  <c r="Q14" i="6" a="1"/>
  <c r="Q14" i="6" s="1"/>
  <c r="P15" i="6"/>
  <c r="Q15" i="6" s="1" a="1"/>
  <c r="Q15" i="6" s="1"/>
  <c r="Y20" i="6"/>
  <c r="Z20" i="6" s="1" a="1"/>
  <c r="Z20" i="6" s="1"/>
  <c r="Z19" i="6" a="1"/>
  <c r="Z19" i="6" s="1"/>
  <c r="G22" i="6" a="1"/>
  <c r="G22" i="6" s="1"/>
  <c r="G23" i="6" s="1"/>
  <c r="M22" i="6" a="1"/>
  <c r="M22" i="6" s="1"/>
  <c r="M23" i="6" s="1"/>
  <c r="V22" i="6" a="1"/>
  <c r="V22" i="6" s="1"/>
  <c r="V23" i="6" s="1"/>
  <c r="Z22" i="6" a="1"/>
  <c r="Z22" i="6" s="1"/>
  <c r="AE22" i="6" a="1"/>
  <c r="AE22" i="6" s="1"/>
  <c r="AE23" i="6" s="1"/>
  <c r="D22" i="6" a="1"/>
  <c r="D22" i="6" s="1"/>
  <c r="D23" i="6" s="1"/>
  <c r="H22" i="6" a="1"/>
  <c r="H22" i="6" s="1"/>
  <c r="Q22" i="6" a="1"/>
  <c r="Q22" i="6" s="1"/>
  <c r="W22" i="6" a="1"/>
  <c r="W22" i="6" s="1"/>
  <c r="AB22" i="6" a="1"/>
  <c r="AB22" i="6" s="1"/>
  <c r="AB23" i="6" s="1"/>
  <c r="AF22" i="6" a="1"/>
  <c r="AF22" i="6" s="1"/>
  <c r="J22" i="6" a="1"/>
  <c r="J22" i="6" s="1"/>
  <c r="J23" i="6" s="1"/>
  <c r="N22" i="6" a="1"/>
  <c r="N22" i="6" s="1"/>
  <c r="S22" i="6" a="1"/>
  <c r="S22" i="6" s="1"/>
  <c r="S23" i="6" s="1"/>
  <c r="Y22" i="6" a="1"/>
  <c r="Y22" i="6" s="1"/>
  <c r="Y23" i="6" s="1"/>
  <c r="E22" i="6" a="1"/>
  <c r="E22" i="6" s="1"/>
  <c r="K22" i="6" a="1"/>
  <c r="K22" i="6" s="1"/>
  <c r="P22" i="6" a="1"/>
  <c r="P22" i="6" s="1"/>
  <c r="P23" i="6" s="1"/>
  <c r="T22" i="6" a="1"/>
  <c r="T22" i="6" s="1"/>
  <c r="AC22" i="6" a="1"/>
  <c r="AC22" i="6" s="1"/>
  <c r="D14" i="6"/>
  <c r="E14" i="6" s="1" a="1"/>
  <c r="E14" i="6" s="1"/>
  <c r="H27" i="6" l="1" a="1"/>
  <c r="H27" i="6" s="1"/>
  <c r="M27" i="6" a="1"/>
  <c r="M27" i="6" s="1"/>
  <c r="M28" i="6" s="1"/>
  <c r="Q27" i="6" a="1"/>
  <c r="Q27" i="6" s="1"/>
  <c r="W27" i="6" a="1"/>
  <c r="W27" i="6" s="1"/>
  <c r="AF27" i="6" a="1"/>
  <c r="AF27" i="6" s="1"/>
  <c r="D27" i="6" a="1"/>
  <c r="D27" i="6" s="1"/>
  <c r="D28" i="6" s="1"/>
  <c r="J27" i="6" a="1"/>
  <c r="J27" i="6" s="1"/>
  <c r="J28" i="6" s="1"/>
  <c r="N27" i="6" a="1"/>
  <c r="N27" i="6" s="1"/>
  <c r="S27" i="6" a="1"/>
  <c r="S27" i="6" s="1"/>
  <c r="S28" i="6" s="1"/>
  <c r="AB27" i="6" a="1"/>
  <c r="AB27" i="6" s="1"/>
  <c r="AB28" i="6" s="1"/>
  <c r="E27" i="6" a="1"/>
  <c r="E27" i="6" s="1"/>
  <c r="K27" i="6" a="1"/>
  <c r="K27" i="6" s="1"/>
  <c r="T27" i="6" a="1"/>
  <c r="T27" i="6" s="1"/>
  <c r="Y27" i="6" a="1"/>
  <c r="Y27" i="6" s="1"/>
  <c r="Y28" i="6" s="1"/>
  <c r="AC27" i="6" a="1"/>
  <c r="AC27" i="6" s="1"/>
  <c r="G27" i="6" a="1"/>
  <c r="G27" i="6" s="1"/>
  <c r="G28" i="6" s="1"/>
  <c r="P27" i="6" a="1"/>
  <c r="P27" i="6" s="1"/>
  <c r="P28" i="6" s="1"/>
  <c r="V27" i="6" a="1"/>
  <c r="V27" i="6" s="1"/>
  <c r="V28" i="6" s="1"/>
  <c r="Z27" i="6" a="1"/>
  <c r="Z27" i="6" s="1"/>
  <c r="AE27" i="6" a="1"/>
  <c r="AE27" i="6" s="1"/>
  <c r="AE28" i="6" s="1"/>
  <c r="K23" i="6" a="1"/>
  <c r="K23" i="6" s="1"/>
  <c r="J24" i="6"/>
  <c r="Y24" i="6"/>
  <c r="Z23" i="6" a="1"/>
  <c r="Z23" i="6" s="1"/>
  <c r="W23" i="6" a="1"/>
  <c r="W23" i="6" s="1"/>
  <c r="V24" i="6"/>
  <c r="Q23" i="6" a="1"/>
  <c r="Q23" i="6" s="1"/>
  <c r="P24" i="6"/>
  <c r="T23" i="6" a="1"/>
  <c r="T23" i="6" s="1"/>
  <c r="S24" i="6"/>
  <c r="AB24" i="6"/>
  <c r="AC23" i="6" a="1"/>
  <c r="AC23" i="6" s="1"/>
  <c r="E23" i="6" a="1"/>
  <c r="E23" i="6" s="1"/>
  <c r="D24" i="6"/>
  <c r="M24" i="6"/>
  <c r="N23" i="6" a="1"/>
  <c r="N23" i="6" s="1"/>
  <c r="AF23" i="6" a="1"/>
  <c r="AF23" i="6" s="1"/>
  <c r="AE24" i="6"/>
  <c r="G24" i="6"/>
  <c r="H23" i="6" a="1"/>
  <c r="H23" i="6" s="1"/>
  <c r="D15" i="6"/>
  <c r="E15" i="6" s="1" a="1"/>
  <c r="E15" i="6" s="1"/>
  <c r="G29" i="6" l="1"/>
  <c r="H28" i="6" a="1"/>
  <c r="H28" i="6" s="1"/>
  <c r="AE29" i="6"/>
  <c r="AF28" i="6" a="1"/>
  <c r="AF28" i="6" s="1"/>
  <c r="G25" i="6"/>
  <c r="H25" i="6" s="1" a="1"/>
  <c r="H25" i="6" s="1"/>
  <c r="H24" i="6" a="1"/>
  <c r="H24" i="6" s="1"/>
  <c r="N24" i="6" a="1"/>
  <c r="N24" i="6" s="1"/>
  <c r="M25" i="6"/>
  <c r="N25" i="6" s="1" a="1"/>
  <c r="N25" i="6" s="1"/>
  <c r="AC24" i="6" a="1"/>
  <c r="AC24" i="6" s="1"/>
  <c r="AB25" i="6"/>
  <c r="AC25" i="6" s="1" a="1"/>
  <c r="AC25" i="6" s="1"/>
  <c r="Y25" i="6"/>
  <c r="Z25" i="6" s="1" a="1"/>
  <c r="Z25" i="6" s="1"/>
  <c r="Z24" i="6" a="1"/>
  <c r="Z24" i="6" s="1"/>
  <c r="K28" i="6" a="1"/>
  <c r="K28" i="6" s="1"/>
  <c r="J29" i="6"/>
  <c r="G32" i="6" a="1"/>
  <c r="G32" i="6" s="1"/>
  <c r="G33" i="6" s="1"/>
  <c r="K32" i="6" a="1"/>
  <c r="K32" i="6" s="1"/>
  <c r="Q32" i="6" a="1"/>
  <c r="Q32" i="6" s="1"/>
  <c r="V32" i="6" a="1"/>
  <c r="V32" i="6" s="1"/>
  <c r="V33" i="6" s="1"/>
  <c r="AB32" i="6" a="1"/>
  <c r="AB32" i="6" s="1"/>
  <c r="AB33" i="6" s="1"/>
  <c r="AF32" i="6" a="1"/>
  <c r="AF32" i="6" s="1"/>
  <c r="D32" i="6" a="1"/>
  <c r="D32" i="6" s="1"/>
  <c r="D33" i="6" s="1"/>
  <c r="M32" i="6" a="1"/>
  <c r="M32" i="6" s="1"/>
  <c r="M33" i="6" s="1"/>
  <c r="S32" i="6" a="1"/>
  <c r="S32" i="6" s="1"/>
  <c r="S33" i="6" s="1"/>
  <c r="W32" i="6" a="1"/>
  <c r="W32" i="6" s="1"/>
  <c r="AC32" i="6" a="1"/>
  <c r="AC32" i="6" s="1"/>
  <c r="H32" i="6" a="1"/>
  <c r="H32" i="6" s="1"/>
  <c r="N32" i="6" a="1"/>
  <c r="N32" i="6" s="1"/>
  <c r="Y32" i="6" a="1"/>
  <c r="Y32" i="6" s="1"/>
  <c r="Y33" i="6" s="1"/>
  <c r="AE32" i="6" a="1"/>
  <c r="AE32" i="6" s="1"/>
  <c r="AE33" i="6" s="1"/>
  <c r="E32" i="6" a="1"/>
  <c r="E32" i="6" s="1"/>
  <c r="J32" i="6" a="1"/>
  <c r="J32" i="6" s="1"/>
  <c r="J33" i="6" s="1"/>
  <c r="P32" i="6" a="1"/>
  <c r="P32" i="6" s="1"/>
  <c r="P33" i="6" s="1"/>
  <c r="T32" i="6" a="1"/>
  <c r="T32" i="6" s="1"/>
  <c r="Z32" i="6" a="1"/>
  <c r="Z32" i="6" s="1"/>
  <c r="Q24" i="6" a="1"/>
  <c r="Q24" i="6" s="1"/>
  <c r="P25" i="6"/>
  <c r="Q25" i="6" s="1" a="1"/>
  <c r="Q25" i="6" s="1"/>
  <c r="AE25" i="6"/>
  <c r="AF25" i="6" s="1" a="1"/>
  <c r="AF25" i="6" s="1"/>
  <c r="AF24" i="6" a="1"/>
  <c r="AF24" i="6" s="1"/>
  <c r="E24" i="6" a="1"/>
  <c r="E24" i="6" s="1"/>
  <c r="D25" i="6"/>
  <c r="E25" i="6" s="1" a="1"/>
  <c r="E25" i="6" s="1"/>
  <c r="S25" i="6"/>
  <c r="T25" i="6" s="1" a="1"/>
  <c r="T25" i="6" s="1"/>
  <c r="T24" i="6" a="1"/>
  <c r="T24" i="6" s="1"/>
  <c r="W24" i="6" a="1"/>
  <c r="W24" i="6" s="1"/>
  <c r="V25" i="6"/>
  <c r="W25" i="6" s="1" a="1"/>
  <c r="W25" i="6" s="1"/>
  <c r="J25" i="6"/>
  <c r="K25" i="6" s="1" a="1"/>
  <c r="K25" i="6" s="1"/>
  <c r="K24" i="6" a="1"/>
  <c r="K24" i="6" s="1"/>
  <c r="W28" i="6" a="1"/>
  <c r="W28" i="6" s="1"/>
  <c r="V29" i="6"/>
  <c r="Z28" i="6" a="1"/>
  <c r="Z28" i="6" s="1"/>
  <c r="Y29" i="6"/>
  <c r="AC28" i="6" a="1"/>
  <c r="AC28" i="6" s="1"/>
  <c r="AB29" i="6"/>
  <c r="E28" i="6" a="1"/>
  <c r="E28" i="6" s="1"/>
  <c r="D29" i="6"/>
  <c r="M29" i="6"/>
  <c r="N28" i="6" a="1"/>
  <c r="N28" i="6" s="1"/>
  <c r="Q28" i="6" a="1"/>
  <c r="Q28" i="6" s="1"/>
  <c r="P29" i="6"/>
  <c r="T28" i="6" a="1"/>
  <c r="T28" i="6" s="1"/>
  <c r="S29" i="6"/>
  <c r="T29" i="6" l="1" a="1"/>
  <c r="T29" i="6" s="1"/>
  <c r="S30" i="6"/>
  <c r="T30" i="6" s="1" a="1"/>
  <c r="T30" i="6" s="1"/>
  <c r="AB30" i="6"/>
  <c r="AC30" i="6" s="1" a="1"/>
  <c r="AC30" i="6" s="1"/>
  <c r="AC29" i="6" a="1"/>
  <c r="AC29" i="6" s="1"/>
  <c r="V30" i="6"/>
  <c r="W30" i="6" s="1" a="1"/>
  <c r="W30" i="6" s="1"/>
  <c r="W29" i="6" a="1"/>
  <c r="W29" i="6" s="1"/>
  <c r="T33" i="6" a="1"/>
  <c r="T33" i="6" s="1"/>
  <c r="S34" i="6"/>
  <c r="AB34" i="6"/>
  <c r="AC33" i="6" a="1"/>
  <c r="AC33" i="6" s="1"/>
  <c r="G34" i="6"/>
  <c r="H33" i="6" a="1"/>
  <c r="H33" i="6" s="1"/>
  <c r="AF29" i="6" a="1"/>
  <c r="AF29" i="6" s="1"/>
  <c r="AE30" i="6"/>
  <c r="AF30" i="6" s="1" a="1"/>
  <c r="AF30" i="6" s="1"/>
  <c r="Z33" i="6" a="1"/>
  <c r="Z33" i="6" s="1"/>
  <c r="Y34" i="6"/>
  <c r="K33" i="6" a="1"/>
  <c r="K33" i="6" s="1"/>
  <c r="J34" i="6"/>
  <c r="P30" i="6"/>
  <c r="Q30" i="6" s="1" a="1"/>
  <c r="Q30" i="6" s="1"/>
  <c r="Q29" i="6" a="1"/>
  <c r="Q29" i="6" s="1"/>
  <c r="E29" i="6" a="1"/>
  <c r="E29" i="6" s="1"/>
  <c r="D30" i="6"/>
  <c r="E30" i="6" s="1" a="1"/>
  <c r="E30" i="6" s="1"/>
  <c r="Y30" i="6"/>
  <c r="Z30" i="6" s="1" a="1"/>
  <c r="Z30" i="6" s="1"/>
  <c r="Z29" i="6" a="1"/>
  <c r="Z29" i="6" s="1"/>
  <c r="M34" i="6"/>
  <c r="N33" i="6" a="1"/>
  <c r="N33" i="6" s="1"/>
  <c r="W33" i="6" a="1"/>
  <c r="W33" i="6" s="1"/>
  <c r="V34" i="6"/>
  <c r="K29" i="6" a="1"/>
  <c r="K29" i="6" s="1"/>
  <c r="J30" i="6"/>
  <c r="K30" i="6" s="1" a="1"/>
  <c r="K30" i="6" s="1"/>
  <c r="P34" i="6"/>
  <c r="Q33" i="6" a="1"/>
  <c r="Q33" i="6" s="1"/>
  <c r="M30" i="6"/>
  <c r="N30" i="6" s="1" a="1"/>
  <c r="N30" i="6" s="1"/>
  <c r="N29" i="6" a="1"/>
  <c r="N29" i="6" s="1"/>
  <c r="E37" i="6" a="1"/>
  <c r="E37" i="6" s="1"/>
  <c r="J37" i="6" a="1"/>
  <c r="J37" i="6" s="1"/>
  <c r="J38" i="6" s="1"/>
  <c r="P37" i="6" a="1"/>
  <c r="P37" i="6" s="1"/>
  <c r="P38" i="6" s="1"/>
  <c r="T37" i="6" a="1"/>
  <c r="T37" i="6" s="1"/>
  <c r="Z37" i="6" a="1"/>
  <c r="Z37" i="6" s="1"/>
  <c r="AE37" i="6" a="1"/>
  <c r="AE37" i="6" s="1"/>
  <c r="AE38" i="6" s="1"/>
  <c r="K37" i="6" a="1"/>
  <c r="K37" i="6" s="1"/>
  <c r="Q37" i="6" a="1"/>
  <c r="Q37" i="6" s="1"/>
  <c r="V37" i="6" a="1"/>
  <c r="V37" i="6" s="1"/>
  <c r="V38" i="6" s="1"/>
  <c r="AB37" i="6" a="1"/>
  <c r="AB37" i="6" s="1"/>
  <c r="AB38" i="6" s="1"/>
  <c r="AF37" i="6" a="1"/>
  <c r="AF37" i="6" s="1"/>
  <c r="G37" i="6" a="1"/>
  <c r="G37" i="6" s="1"/>
  <c r="G38" i="6" s="1"/>
  <c r="M37" i="6" a="1"/>
  <c r="M37" i="6" s="1"/>
  <c r="M38" i="6" s="1"/>
  <c r="W37" i="6" a="1"/>
  <c r="W37" i="6" s="1"/>
  <c r="AC37" i="6" a="1"/>
  <c r="AC37" i="6" s="1"/>
  <c r="D37" i="6" a="1"/>
  <c r="D37" i="6" s="1"/>
  <c r="D38" i="6" s="1"/>
  <c r="H37" i="6" a="1"/>
  <c r="H37" i="6" s="1"/>
  <c r="N37" i="6" a="1"/>
  <c r="N37" i="6" s="1"/>
  <c r="S37" i="6" a="1"/>
  <c r="S37" i="6" s="1"/>
  <c r="S38" i="6" s="1"/>
  <c r="Y37" i="6" a="1"/>
  <c r="Y37" i="6" s="1"/>
  <c r="Y38" i="6" s="1"/>
  <c r="AF33" i="6" a="1"/>
  <c r="AF33" i="6" s="1"/>
  <c r="AE34" i="6"/>
  <c r="E33" i="6" a="1"/>
  <c r="E33" i="6" s="1"/>
  <c r="D34" i="6"/>
  <c r="H29" i="6" a="1"/>
  <c r="H29" i="6" s="1"/>
  <c r="G30" i="6"/>
  <c r="H30" i="6" s="1" a="1"/>
  <c r="H30" i="6" s="1"/>
  <c r="AB39" i="6" l="1"/>
  <c r="AC38" i="6" a="1"/>
  <c r="AC38" i="6" s="1"/>
  <c r="AE39" i="6"/>
  <c r="AF38" i="6" a="1"/>
  <c r="AF38" i="6" s="1"/>
  <c r="K38" i="6" a="1"/>
  <c r="K38" i="6" s="1"/>
  <c r="J39" i="6"/>
  <c r="V35" i="6"/>
  <c r="W35" i="6" s="1" a="1"/>
  <c r="W35" i="6" s="1"/>
  <c r="W34" i="6" a="1"/>
  <c r="W34" i="6" s="1"/>
  <c r="Z34" i="6" a="1"/>
  <c r="Z34" i="6" s="1"/>
  <c r="Y35" i="6"/>
  <c r="Z35" i="6" s="1" a="1"/>
  <c r="Z35" i="6" s="1"/>
  <c r="S35" i="6"/>
  <c r="T35" i="6" s="1" a="1"/>
  <c r="T35" i="6" s="1"/>
  <c r="T34" i="6" a="1"/>
  <c r="T34" i="6" s="1"/>
  <c r="M39" i="6"/>
  <c r="N38" i="6" a="1"/>
  <c r="N38" i="6" s="1"/>
  <c r="V39" i="6"/>
  <c r="W38" i="6" a="1"/>
  <c r="W38" i="6" s="1"/>
  <c r="Q34" i="6" a="1"/>
  <c r="Q34" i="6" s="1"/>
  <c r="P35" i="6"/>
  <c r="Q35" i="6" s="1" a="1"/>
  <c r="Q35" i="6" s="1"/>
  <c r="G35" i="6"/>
  <c r="H35" i="6" s="1" a="1"/>
  <c r="H35" i="6" s="1"/>
  <c r="H34" i="6" a="1"/>
  <c r="H34" i="6" s="1"/>
  <c r="D42" i="6" a="1"/>
  <c r="D42" i="6" s="1"/>
  <c r="D43" i="6" s="1"/>
  <c r="H42" i="6" a="1"/>
  <c r="H42" i="6" s="1"/>
  <c r="S42" i="6" a="1"/>
  <c r="S42" i="6" s="1"/>
  <c r="S43" i="6" s="1"/>
  <c r="W42" i="6" a="1"/>
  <c r="W42" i="6" s="1"/>
  <c r="AB42" i="6" a="1"/>
  <c r="AB42" i="6" s="1"/>
  <c r="AB43" i="6" s="1"/>
  <c r="AF42" i="6" a="1"/>
  <c r="AF42" i="6" s="1"/>
  <c r="E42" i="6" a="1"/>
  <c r="E42" i="6" s="1"/>
  <c r="J42" i="6" a="1"/>
  <c r="J42" i="6" s="1"/>
  <c r="J43" i="6" s="1"/>
  <c r="N42" i="6" a="1"/>
  <c r="N42" i="6" s="1"/>
  <c r="Y42" i="6" a="1"/>
  <c r="Y42" i="6" s="1"/>
  <c r="Y43" i="6" s="1"/>
  <c r="AC42" i="6" a="1"/>
  <c r="AC42" i="6" s="1"/>
  <c r="G42" i="6" a="1"/>
  <c r="G42" i="6" s="1"/>
  <c r="G43" i="6" s="1"/>
  <c r="K42" i="6" a="1"/>
  <c r="K42" i="6" s="1"/>
  <c r="P42" i="6" a="1"/>
  <c r="P42" i="6" s="1"/>
  <c r="P43" i="6" s="1"/>
  <c r="T42" i="6" a="1"/>
  <c r="T42" i="6" s="1"/>
  <c r="AE42" i="6" a="1"/>
  <c r="AE42" i="6" s="1"/>
  <c r="AE43" i="6" s="1"/>
  <c r="M42" i="6" a="1"/>
  <c r="M42" i="6" s="1"/>
  <c r="M43" i="6" s="1"/>
  <c r="Q42" i="6" a="1"/>
  <c r="Q42" i="6" s="1"/>
  <c r="V42" i="6" a="1"/>
  <c r="V42" i="6" s="1"/>
  <c r="V43" i="6" s="1"/>
  <c r="Z42" i="6" a="1"/>
  <c r="Z42" i="6" s="1"/>
  <c r="AE35" i="6"/>
  <c r="AF35" i="6" s="1" a="1"/>
  <c r="AF35" i="6" s="1"/>
  <c r="AF34" i="6" a="1"/>
  <c r="AF34" i="6" s="1"/>
  <c r="E34" i="6" a="1"/>
  <c r="E34" i="6" s="1"/>
  <c r="D35" i="6"/>
  <c r="E35" i="6" s="1" a="1"/>
  <c r="E35" i="6" s="1"/>
  <c r="Z38" i="6" a="1"/>
  <c r="Z38" i="6" s="1"/>
  <c r="Y39" i="6"/>
  <c r="E38" i="6" a="1"/>
  <c r="E38" i="6" s="1"/>
  <c r="D39" i="6"/>
  <c r="G39" i="6"/>
  <c r="H38" i="6" a="1"/>
  <c r="H38" i="6" s="1"/>
  <c r="K34" i="6" a="1"/>
  <c r="K34" i="6" s="1"/>
  <c r="J35" i="6"/>
  <c r="K35" i="6" s="1" a="1"/>
  <c r="K35" i="6" s="1"/>
  <c r="S39" i="6"/>
  <c r="T38" i="6" a="1"/>
  <c r="T38" i="6" s="1"/>
  <c r="Q38" i="6" a="1"/>
  <c r="Q38" i="6" s="1"/>
  <c r="P39" i="6"/>
  <c r="M35" i="6"/>
  <c r="N35" i="6" s="1" a="1"/>
  <c r="N35" i="6" s="1"/>
  <c r="N34" i="6" a="1"/>
  <c r="N34" i="6" s="1"/>
  <c r="AC34" i="6" a="1"/>
  <c r="AC34" i="6" s="1"/>
  <c r="AB35" i="6"/>
  <c r="AC35" i="6" s="1" a="1"/>
  <c r="AC35" i="6" s="1"/>
  <c r="G44" i="6" l="1"/>
  <c r="H43" i="6" a="1"/>
  <c r="H43" i="6" s="1"/>
  <c r="J44" i="6"/>
  <c r="K43" i="6" a="1"/>
  <c r="K43" i="6" s="1"/>
  <c r="AE44" i="6"/>
  <c r="AF43" i="6" a="1"/>
  <c r="AF43" i="6" s="1"/>
  <c r="W43" i="6" a="1"/>
  <c r="W43" i="6" s="1"/>
  <c r="V44" i="6"/>
  <c r="T43" i="6" a="1"/>
  <c r="T43" i="6" s="1"/>
  <c r="S44" i="6"/>
  <c r="W39" i="6" a="1"/>
  <c r="W39" i="6" s="1"/>
  <c r="V40" i="6"/>
  <c r="W40" i="6" s="1" a="1"/>
  <c r="W40" i="6" s="1"/>
  <c r="AF39" i="6" a="1"/>
  <c r="AF39" i="6" s="1"/>
  <c r="AE40" i="6"/>
  <c r="AF40" i="6" s="1" a="1"/>
  <c r="AF40" i="6" s="1"/>
  <c r="Q39" i="6" a="1"/>
  <c r="Q39" i="6" s="1"/>
  <c r="P40" i="6"/>
  <c r="Q40" i="6" s="1" a="1"/>
  <c r="Q40" i="6" s="1"/>
  <c r="D40" i="6"/>
  <c r="E40" i="6" s="1" a="1"/>
  <c r="E40" i="6" s="1"/>
  <c r="E39" i="6" a="1"/>
  <c r="E39" i="6" s="1"/>
  <c r="Y40" i="6"/>
  <c r="Z40" i="6" s="1" a="1"/>
  <c r="Z40" i="6" s="1"/>
  <c r="Z39" i="6" a="1"/>
  <c r="Z39" i="6" s="1"/>
  <c r="P44" i="6"/>
  <c r="Q43" i="6" a="1"/>
  <c r="Q43" i="6" s="1"/>
  <c r="Y44" i="6"/>
  <c r="Z43" i="6" a="1"/>
  <c r="Z43" i="6" s="1"/>
  <c r="K39" i="6" a="1"/>
  <c r="K39" i="6" s="1"/>
  <c r="J40" i="6"/>
  <c r="K40" i="6" s="1" a="1"/>
  <c r="K40" i="6" s="1"/>
  <c r="D47" i="6" a="1"/>
  <c r="D47" i="6" s="1"/>
  <c r="D48" i="6" s="1"/>
  <c r="G47" i="6" a="1"/>
  <c r="G47" i="6" s="1"/>
  <c r="G48" i="6" s="1"/>
  <c r="K47" i="6" a="1"/>
  <c r="K47" i="6" s="1"/>
  <c r="Q47" i="6" a="1"/>
  <c r="Q47" i="6" s="1"/>
  <c r="Z47" i="6" a="1"/>
  <c r="Z47" i="6" s="1"/>
  <c r="AE47" i="6" a="1"/>
  <c r="AE47" i="6" s="1"/>
  <c r="AE48" i="6" s="1"/>
  <c r="H47" i="6" a="1"/>
  <c r="H47" i="6" s="1"/>
  <c r="M47" i="6" a="1"/>
  <c r="M47" i="6" s="1"/>
  <c r="M48" i="6" s="1"/>
  <c r="V47" i="6" a="1"/>
  <c r="V47" i="6" s="1"/>
  <c r="V48" i="6" s="1"/>
  <c r="AB47" i="6" a="1"/>
  <c r="AB47" i="6" s="1"/>
  <c r="AB48" i="6" s="1"/>
  <c r="AF47" i="6" a="1"/>
  <c r="AF47" i="6" s="1"/>
  <c r="E47" i="6" a="1"/>
  <c r="E47" i="6" s="1"/>
  <c r="N47" i="6" a="1"/>
  <c r="N47" i="6" s="1"/>
  <c r="S47" i="6" a="1"/>
  <c r="S47" i="6" s="1"/>
  <c r="S48" i="6" s="1"/>
  <c r="W47" i="6" a="1"/>
  <c r="W47" i="6" s="1"/>
  <c r="AC47" i="6" a="1"/>
  <c r="AC47" i="6" s="1"/>
  <c r="J47" i="6" a="1"/>
  <c r="J47" i="6" s="1"/>
  <c r="J48" i="6" s="1"/>
  <c r="P47" i="6" a="1"/>
  <c r="P47" i="6" s="1"/>
  <c r="P48" i="6" s="1"/>
  <c r="T47" i="6" a="1"/>
  <c r="T47" i="6" s="1"/>
  <c r="Y47" i="6" a="1"/>
  <c r="Y47" i="6" s="1"/>
  <c r="Y48" i="6" s="1"/>
  <c r="S40" i="6"/>
  <c r="T40" i="6" s="1" a="1"/>
  <c r="T40" i="6" s="1"/>
  <c r="T39" i="6" a="1"/>
  <c r="T39" i="6" s="1"/>
  <c r="G40" i="6"/>
  <c r="H40" i="6" s="1" a="1"/>
  <c r="H40" i="6" s="1"/>
  <c r="H39" i="6" a="1"/>
  <c r="H39" i="6" s="1"/>
  <c r="M44" i="6"/>
  <c r="N43" i="6" a="1"/>
  <c r="N43" i="6" s="1"/>
  <c r="AC43" i="6" a="1"/>
  <c r="AC43" i="6" s="1"/>
  <c r="AB44" i="6"/>
  <c r="D44" i="6"/>
  <c r="E43" i="6" a="1"/>
  <c r="E43" i="6" s="1"/>
  <c r="M40" i="6"/>
  <c r="N40" i="6" s="1" a="1"/>
  <c r="N40" i="6" s="1"/>
  <c r="N39" i="6" a="1"/>
  <c r="N39" i="6" s="1"/>
  <c r="AC39" i="6" a="1"/>
  <c r="AC39" i="6" s="1"/>
  <c r="AB40" i="6"/>
  <c r="AC40" i="6" s="1" a="1"/>
  <c r="AC40" i="6" s="1"/>
  <c r="Q48" i="6" l="1" a="1"/>
  <c r="Q48" i="6" s="1"/>
  <c r="P49" i="6"/>
  <c r="G49" i="6"/>
  <c r="H48" i="6" a="1"/>
  <c r="H48" i="6" s="1"/>
  <c r="W44" i="6" a="1"/>
  <c r="W44" i="6" s="1"/>
  <c r="V45" i="6"/>
  <c r="W45" i="6" s="1" a="1"/>
  <c r="W45" i="6" s="1"/>
  <c r="AC48" i="6" a="1"/>
  <c r="AC48" i="6" s="1"/>
  <c r="AB49" i="6"/>
  <c r="W48" i="6" a="1"/>
  <c r="W48" i="6" s="1"/>
  <c r="V49" i="6"/>
  <c r="E48" i="6" a="1"/>
  <c r="E48" i="6" s="1"/>
  <c r="D49" i="6"/>
  <c r="Z44" i="6" a="1"/>
  <c r="Z44" i="6" s="1"/>
  <c r="Y45" i="6"/>
  <c r="Z45" i="6" s="1" a="1"/>
  <c r="Z45" i="6" s="1"/>
  <c r="K44" i="6" a="1"/>
  <c r="K44" i="6" s="1"/>
  <c r="J45" i="6"/>
  <c r="K45" i="6" s="1" a="1"/>
  <c r="K45" i="6" s="1"/>
  <c r="AE49" i="6"/>
  <c r="AF48" i="6" a="1"/>
  <c r="AF48" i="6" s="1"/>
  <c r="E44" i="6" a="1"/>
  <c r="E44" i="6" s="1"/>
  <c r="D45" i="6"/>
  <c r="E45" i="6" s="1" a="1"/>
  <c r="E45" i="6" s="1"/>
  <c r="M45" i="6"/>
  <c r="N45" i="6" s="1" a="1"/>
  <c r="N45" i="6" s="1"/>
  <c r="N44" i="6" a="1"/>
  <c r="N44" i="6" s="1"/>
  <c r="J49" i="6"/>
  <c r="K48" i="6" a="1"/>
  <c r="K48" i="6" s="1"/>
  <c r="AC44" i="6" a="1"/>
  <c r="AC44" i="6" s="1"/>
  <c r="AB45" i="6"/>
  <c r="AC45" i="6" s="1" a="1"/>
  <c r="AC45" i="6" s="1"/>
  <c r="M49" i="6"/>
  <c r="N48" i="6" a="1"/>
  <c r="N48" i="6" s="1"/>
  <c r="S45" i="6"/>
  <c r="T45" i="6" s="1" a="1"/>
  <c r="T45" i="6" s="1"/>
  <c r="T44" i="6" a="1"/>
  <c r="T44" i="6" s="1"/>
  <c r="S49" i="6"/>
  <c r="T48" i="6" a="1"/>
  <c r="T48" i="6" s="1"/>
  <c r="Z48" i="6" a="1"/>
  <c r="Z48" i="6" s="1"/>
  <c r="Y49" i="6"/>
  <c r="G52" i="6" a="1"/>
  <c r="G52" i="6" s="1"/>
  <c r="G53" i="6" s="1"/>
  <c r="M52" i="6" a="1"/>
  <c r="M52" i="6" s="1"/>
  <c r="M53" i="6" s="1"/>
  <c r="S52" i="6" a="1"/>
  <c r="S52" i="6" s="1"/>
  <c r="S53" i="6" s="1"/>
  <c r="W52" i="6" a="1"/>
  <c r="W52" i="6" s="1"/>
  <c r="AC52" i="6" a="1"/>
  <c r="AC52" i="6" s="1"/>
  <c r="H52" i="6" a="1"/>
  <c r="H52" i="6" s="1"/>
  <c r="N52" i="6" a="1"/>
  <c r="N52" i="6" s="1"/>
  <c r="Y52" i="6" a="1"/>
  <c r="Y52" i="6" s="1"/>
  <c r="Y53" i="6" s="1"/>
  <c r="AE52" i="6" a="1"/>
  <c r="AE52" i="6" s="1"/>
  <c r="AE53" i="6" s="1"/>
  <c r="D52" i="6" a="1"/>
  <c r="D52" i="6" s="1"/>
  <c r="D53" i="6" s="1"/>
  <c r="J52" i="6" a="1"/>
  <c r="J52" i="6" s="1"/>
  <c r="J53" i="6" s="1"/>
  <c r="P52" i="6" a="1"/>
  <c r="P52" i="6" s="1"/>
  <c r="P53" i="6" s="1"/>
  <c r="T52" i="6" a="1"/>
  <c r="T52" i="6" s="1"/>
  <c r="Z52" i="6" a="1"/>
  <c r="Z52" i="6" s="1"/>
  <c r="E52" i="6" a="1"/>
  <c r="E52" i="6" s="1"/>
  <c r="K52" i="6" a="1"/>
  <c r="K52" i="6" s="1"/>
  <c r="Q52" i="6" a="1"/>
  <c r="Q52" i="6" s="1"/>
  <c r="V52" i="6" a="1"/>
  <c r="V52" i="6" s="1"/>
  <c r="V53" i="6" s="1"/>
  <c r="AB52" i="6" a="1"/>
  <c r="AB52" i="6" s="1"/>
  <c r="AB53" i="6" s="1"/>
  <c r="AF52" i="6" a="1"/>
  <c r="AF52" i="6" s="1"/>
  <c r="Q44" i="6" a="1"/>
  <c r="Q44" i="6" s="1"/>
  <c r="P45" i="6"/>
  <c r="Q45" i="6" s="1" a="1"/>
  <c r="Q45" i="6" s="1"/>
  <c r="AF44" i="6" a="1"/>
  <c r="AF44" i="6" s="1"/>
  <c r="AE45" i="6"/>
  <c r="AF45" i="6" s="1" a="1"/>
  <c r="AF45" i="6" s="1"/>
  <c r="G45" i="6"/>
  <c r="H45" i="6" s="1" a="1"/>
  <c r="H45" i="6" s="1"/>
  <c r="H44" i="6" a="1"/>
  <c r="H44" i="6" s="1"/>
  <c r="W53" i="6" l="1" a="1"/>
  <c r="W53" i="6" s="1"/>
  <c r="V54" i="6"/>
  <c r="E53" i="6" a="1"/>
  <c r="E53" i="6" s="1"/>
  <c r="D54" i="6"/>
  <c r="M54" i="6"/>
  <c r="N53" i="6" a="1"/>
  <c r="N53" i="6" s="1"/>
  <c r="E49" i="6" a="1"/>
  <c r="E49" i="6" s="1"/>
  <c r="D50" i="6"/>
  <c r="E50" i="6" s="1" a="1"/>
  <c r="E50" i="6" s="1"/>
  <c r="AB50" i="6"/>
  <c r="AC50" i="6" s="1" a="1"/>
  <c r="AC50" i="6" s="1"/>
  <c r="AC49" i="6" a="1"/>
  <c r="AC49" i="6" s="1"/>
  <c r="AB54" i="6"/>
  <c r="AC53" i="6" a="1"/>
  <c r="AC53" i="6" s="1"/>
  <c r="AF53" i="6" a="1"/>
  <c r="AF53" i="6" s="1"/>
  <c r="AE54" i="6"/>
  <c r="G54" i="6"/>
  <c r="H53" i="6" a="1"/>
  <c r="H53" i="6" s="1"/>
  <c r="S50" i="6"/>
  <c r="T50" i="6" s="1" a="1"/>
  <c r="T50" i="6" s="1"/>
  <c r="T49" i="6" a="1"/>
  <c r="T49" i="6" s="1"/>
  <c r="M50" i="6"/>
  <c r="N50" i="6" s="1" a="1"/>
  <c r="N50" i="6" s="1"/>
  <c r="N49" i="6" a="1"/>
  <c r="N49" i="6" s="1"/>
  <c r="K49" i="6" a="1"/>
  <c r="K49" i="6" s="1"/>
  <c r="J50" i="6"/>
  <c r="K50" i="6" s="1" a="1"/>
  <c r="K50" i="6" s="1"/>
  <c r="G50" i="6"/>
  <c r="H50" i="6" s="1" a="1"/>
  <c r="H50" i="6" s="1"/>
  <c r="H49" i="6" a="1"/>
  <c r="H49" i="6" s="1"/>
  <c r="Q53" i="6" a="1"/>
  <c r="Q53" i="6" s="1"/>
  <c r="P54" i="6"/>
  <c r="Z53" i="6" a="1"/>
  <c r="Z53" i="6" s="1"/>
  <c r="Y54" i="6"/>
  <c r="Y50" i="6"/>
  <c r="Z50" i="6" s="1" a="1"/>
  <c r="Z50" i="6" s="1"/>
  <c r="Z49" i="6" a="1"/>
  <c r="Z49" i="6" s="1"/>
  <c r="W49" i="6" a="1"/>
  <c r="W49" i="6" s="1"/>
  <c r="V50" i="6"/>
  <c r="W50" i="6" s="1" a="1"/>
  <c r="W50" i="6" s="1"/>
  <c r="P50" i="6"/>
  <c r="Q50" i="6" s="1" a="1"/>
  <c r="Q50" i="6" s="1"/>
  <c r="Q49" i="6" a="1"/>
  <c r="Q49" i="6" s="1"/>
  <c r="D57" i="6" a="1"/>
  <c r="D57" i="6" s="1"/>
  <c r="D58" i="6" s="1"/>
  <c r="J57" i="6" a="1"/>
  <c r="J57" i="6" s="1"/>
  <c r="J58" i="6" s="1"/>
  <c r="T57" i="6" a="1"/>
  <c r="T57" i="6" s="1"/>
  <c r="Z57" i="6" a="1"/>
  <c r="Z57" i="6" s="1"/>
  <c r="AE57" i="6" a="1"/>
  <c r="AE57" i="6" s="1"/>
  <c r="AE58" i="6" s="1"/>
  <c r="E57" i="6" a="1"/>
  <c r="E57" i="6" s="1"/>
  <c r="K57" i="6" a="1"/>
  <c r="K57" i="6" s="1"/>
  <c r="P57" i="6" a="1"/>
  <c r="P57" i="6" s="1"/>
  <c r="P58" i="6" s="1"/>
  <c r="V57" i="6" a="1"/>
  <c r="V57" i="6" s="1"/>
  <c r="V58" i="6" s="1"/>
  <c r="AF57" i="6" a="1"/>
  <c r="AF57" i="6" s="1"/>
  <c r="H57" i="6" a="1"/>
  <c r="H57" i="6" s="1"/>
  <c r="N57" i="6" a="1"/>
  <c r="N57" i="6" s="1"/>
  <c r="S57" i="6" a="1"/>
  <c r="S57" i="6" s="1"/>
  <c r="S58" i="6" s="1"/>
  <c r="Y57" i="6" a="1"/>
  <c r="Y57" i="6" s="1"/>
  <c r="Y58" i="6" s="1"/>
  <c r="AC57" i="6" a="1"/>
  <c r="AC57" i="6" s="1"/>
  <c r="G57" i="6" a="1"/>
  <c r="G57" i="6" s="1"/>
  <c r="G58" i="6" s="1"/>
  <c r="AB57" i="6" a="1"/>
  <c r="AB57" i="6" s="1"/>
  <c r="AB58" i="6" s="1"/>
  <c r="M57" i="6" a="1"/>
  <c r="M57" i="6" s="1"/>
  <c r="M58" i="6" s="1"/>
  <c r="Q57" i="6" a="1"/>
  <c r="Q57" i="6" s="1"/>
  <c r="W57" i="6" a="1"/>
  <c r="W57" i="6" s="1"/>
  <c r="K53" i="6" a="1"/>
  <c r="K53" i="6" s="1"/>
  <c r="J54" i="6"/>
  <c r="T53" i="6" a="1"/>
  <c r="T53" i="6" s="1"/>
  <c r="S54" i="6"/>
  <c r="AF49" i="6" a="1"/>
  <c r="AF49" i="6" s="1"/>
  <c r="AE50" i="6"/>
  <c r="AF50" i="6" s="1" a="1"/>
  <c r="AF50" i="6" s="1"/>
  <c r="J55" i="6" l="1"/>
  <c r="K55" i="6" s="1" a="1"/>
  <c r="K55" i="6" s="1"/>
  <c r="K54" i="6" a="1"/>
  <c r="K54" i="6" s="1"/>
  <c r="Z58" i="6" a="1"/>
  <c r="Z58" i="6" s="1"/>
  <c r="Y59" i="6"/>
  <c r="J59" i="6"/>
  <c r="K58" i="6" a="1"/>
  <c r="K58" i="6" s="1"/>
  <c r="Y55" i="6"/>
  <c r="Z55" i="6" s="1" a="1"/>
  <c r="Z55" i="6" s="1"/>
  <c r="Z54" i="6" a="1"/>
  <c r="Z54" i="6" s="1"/>
  <c r="E54" i="6" a="1"/>
  <c r="E54" i="6" s="1"/>
  <c r="D55" i="6"/>
  <c r="E55" i="6" s="1" a="1"/>
  <c r="E55" i="6" s="1"/>
  <c r="AC58" i="6" a="1"/>
  <c r="AC58" i="6" s="1"/>
  <c r="AB59" i="6"/>
  <c r="S59" i="6"/>
  <c r="T58" i="6" a="1"/>
  <c r="T58" i="6" s="1"/>
  <c r="V59" i="6"/>
  <c r="W58" i="6" a="1"/>
  <c r="W58" i="6" s="1"/>
  <c r="AE59" i="6"/>
  <c r="AF58" i="6" a="1"/>
  <c r="AF58" i="6" s="1"/>
  <c r="E58" i="6" a="1"/>
  <c r="E58" i="6" s="1"/>
  <c r="D59" i="6"/>
  <c r="G55" i="6"/>
  <c r="H55" i="6" s="1" a="1"/>
  <c r="H55" i="6" s="1"/>
  <c r="H54" i="6" a="1"/>
  <c r="H54" i="6" s="1"/>
  <c r="AC54" i="6" a="1"/>
  <c r="AC54" i="6" s="1"/>
  <c r="AB55" i="6"/>
  <c r="AC55" i="6" s="1" a="1"/>
  <c r="AC55" i="6" s="1"/>
  <c r="G59" i="6"/>
  <c r="H58" i="6" a="1"/>
  <c r="H58" i="6" s="1"/>
  <c r="Q58" i="6" a="1"/>
  <c r="Q58" i="6" s="1"/>
  <c r="P59" i="6"/>
  <c r="Q54" i="6" a="1"/>
  <c r="Q54" i="6" s="1"/>
  <c r="P55" i="6"/>
  <c r="Q55" i="6" s="1" a="1"/>
  <c r="Q55" i="6" s="1"/>
  <c r="AE55" i="6"/>
  <c r="AF55" i="6" s="1" a="1"/>
  <c r="AF55" i="6" s="1"/>
  <c r="AF54" i="6" a="1"/>
  <c r="AF54" i="6" s="1"/>
  <c r="W54" i="6" a="1"/>
  <c r="W54" i="6" s="1"/>
  <c r="V55" i="6"/>
  <c r="W55" i="6" s="1" a="1"/>
  <c r="W55" i="6" s="1"/>
  <c r="N58" i="6" a="1"/>
  <c r="N58" i="6" s="1"/>
  <c r="M59" i="6"/>
  <c r="S55" i="6"/>
  <c r="T55" i="6" s="1" a="1"/>
  <c r="T55" i="6" s="1"/>
  <c r="T54" i="6" a="1"/>
  <c r="T54" i="6" s="1"/>
  <c r="D62" i="6" a="1"/>
  <c r="D62" i="6" s="1"/>
  <c r="D63" i="6" s="1"/>
  <c r="J62" i="6" a="1"/>
  <c r="J62" i="6" s="1"/>
  <c r="J63" i="6" s="1"/>
  <c r="G62" i="6" a="1"/>
  <c r="G62" i="6" s="1"/>
  <c r="G63" i="6" s="1"/>
  <c r="M62" i="6" a="1"/>
  <c r="M62" i="6" s="1"/>
  <c r="M63" i="6" s="1"/>
  <c r="E62" i="6" a="1"/>
  <c r="E62" i="6" s="1"/>
  <c r="N62" i="6" a="1"/>
  <c r="N62" i="6" s="1"/>
  <c r="T62" i="6" a="1"/>
  <c r="T62" i="6" s="1"/>
  <c r="Y62" i="6" a="1"/>
  <c r="Y62" i="6" s="1"/>
  <c r="Y63" i="6" s="1"/>
  <c r="AC62" i="6" a="1"/>
  <c r="AC62" i="6" s="1"/>
  <c r="H62" i="6" a="1"/>
  <c r="H62" i="6" s="1"/>
  <c r="P62" i="6" a="1"/>
  <c r="P62" i="6" s="1"/>
  <c r="P63" i="6" s="1"/>
  <c r="V62" i="6" a="1"/>
  <c r="V62" i="6" s="1"/>
  <c r="V63" i="6" s="1"/>
  <c r="AE62" i="6" a="1"/>
  <c r="AE62" i="6" s="1"/>
  <c r="AE63" i="6" s="1"/>
  <c r="K62" i="6" a="1"/>
  <c r="K62" i="6" s="1"/>
  <c r="Q62" i="6" a="1"/>
  <c r="Q62" i="6" s="1"/>
  <c r="Z62" i="6" a="1"/>
  <c r="Z62" i="6" s="1"/>
  <c r="AF62" i="6" a="1"/>
  <c r="AF62" i="6" s="1"/>
  <c r="S62" i="6" a="1"/>
  <c r="S62" i="6" s="1"/>
  <c r="S63" i="6" s="1"/>
  <c r="W62" i="6" a="1"/>
  <c r="W62" i="6" s="1"/>
  <c r="AB62" i="6" a="1"/>
  <c r="AB62" i="6" s="1"/>
  <c r="AB63" i="6" s="1"/>
  <c r="N54" i="6" a="1"/>
  <c r="N54" i="6" s="1"/>
  <c r="M55" i="6"/>
  <c r="N55" i="6" s="1" a="1"/>
  <c r="N55" i="6" s="1"/>
  <c r="S64" i="6" l="1"/>
  <c r="T63" i="6" a="1"/>
  <c r="T63" i="6" s="1"/>
  <c r="J64" i="6"/>
  <c r="K63" i="6" a="1"/>
  <c r="K63" i="6" s="1"/>
  <c r="M60" i="6"/>
  <c r="N60" i="6" s="1" a="1"/>
  <c r="N60" i="6" s="1"/>
  <c r="N59" i="6" a="1"/>
  <c r="N59" i="6" s="1"/>
  <c r="Q59" i="6" a="1"/>
  <c r="Q59" i="6" s="1"/>
  <c r="P60" i="6"/>
  <c r="Q60" i="6" s="1" a="1"/>
  <c r="Q60" i="6" s="1"/>
  <c r="E59" i="6" a="1"/>
  <c r="E59" i="6" s="1"/>
  <c r="D60" i="6"/>
  <c r="E60" i="6" s="1" a="1"/>
  <c r="E60" i="6" s="1"/>
  <c r="AB60" i="6"/>
  <c r="AC60" i="6" s="1" a="1"/>
  <c r="AC60" i="6" s="1"/>
  <c r="AC59" i="6" a="1"/>
  <c r="AC59" i="6" s="1"/>
  <c r="Y60" i="6"/>
  <c r="Z60" i="6" s="1" a="1"/>
  <c r="Z60" i="6" s="1"/>
  <c r="Z59" i="6" a="1"/>
  <c r="Z59" i="6" s="1"/>
  <c r="AE64" i="6"/>
  <c r="AF63" i="6" a="1"/>
  <c r="AF63" i="6" s="1"/>
  <c r="D64" i="6"/>
  <c r="E63" i="6" a="1"/>
  <c r="E63" i="6" s="1"/>
  <c r="W59" i="6" a="1"/>
  <c r="W59" i="6" s="1"/>
  <c r="V60" i="6"/>
  <c r="W60" i="6" s="1" a="1"/>
  <c r="W60" i="6" s="1"/>
  <c r="AC63" i="6" a="1"/>
  <c r="AC63" i="6" s="1"/>
  <c r="AB64" i="6"/>
  <c r="W63" i="6" a="1"/>
  <c r="W63" i="6" s="1"/>
  <c r="V64" i="6"/>
  <c r="Y64" i="6"/>
  <c r="Z63" i="6" a="1"/>
  <c r="Z63" i="6" s="1"/>
  <c r="M64" i="6"/>
  <c r="N63" i="6" a="1"/>
  <c r="N63" i="6" s="1"/>
  <c r="G67" i="6" a="1"/>
  <c r="G67" i="6" s="1"/>
  <c r="G68" i="6" s="1"/>
  <c r="K67" i="6" a="1"/>
  <c r="K67" i="6" s="1"/>
  <c r="P67" i="6" a="1"/>
  <c r="P67" i="6" s="1"/>
  <c r="P68" i="6" s="1"/>
  <c r="Y67" i="6" a="1"/>
  <c r="Y67" i="6" s="1"/>
  <c r="Y68" i="6" s="1"/>
  <c r="AE67" i="6" a="1"/>
  <c r="AE67" i="6" s="1"/>
  <c r="AE68" i="6" s="1"/>
  <c r="H67" i="6" a="1"/>
  <c r="H67" i="6" s="1"/>
  <c r="Q67" i="6" a="1"/>
  <c r="Q67" i="6" s="1"/>
  <c r="V67" i="6" a="1"/>
  <c r="V67" i="6" s="1"/>
  <c r="V68" i="6" s="1"/>
  <c r="Z67" i="6" a="1"/>
  <c r="Z67" i="6" s="1"/>
  <c r="AF67" i="6" a="1"/>
  <c r="AF67" i="6" s="1"/>
  <c r="D67" i="6" a="1"/>
  <c r="D67" i="6" s="1"/>
  <c r="D68" i="6" s="1"/>
  <c r="M67" i="6" a="1"/>
  <c r="M67" i="6" s="1"/>
  <c r="M68" i="6" s="1"/>
  <c r="S67" i="6" a="1"/>
  <c r="S67" i="6" s="1"/>
  <c r="S68" i="6" s="1"/>
  <c r="W67" i="6" a="1"/>
  <c r="W67" i="6" s="1"/>
  <c r="AB67" i="6" a="1"/>
  <c r="AB67" i="6" s="1"/>
  <c r="AB68" i="6" s="1"/>
  <c r="E67" i="6" a="1"/>
  <c r="E67" i="6" s="1"/>
  <c r="J67" i="6" a="1"/>
  <c r="J67" i="6" s="1"/>
  <c r="J68" i="6" s="1"/>
  <c r="N67" i="6" a="1"/>
  <c r="N67" i="6" s="1"/>
  <c r="T67" i="6" a="1"/>
  <c r="T67" i="6" s="1"/>
  <c r="AC67" i="6" a="1"/>
  <c r="AC67" i="6" s="1"/>
  <c r="Q63" i="6" a="1"/>
  <c r="Q63" i="6" s="1"/>
  <c r="P64" i="6"/>
  <c r="H63" i="6" a="1"/>
  <c r="H63" i="6" s="1"/>
  <c r="G64" i="6"/>
  <c r="G60" i="6"/>
  <c r="H60" i="6" s="1" a="1"/>
  <c r="H60" i="6" s="1"/>
  <c r="H59" i="6" a="1"/>
  <c r="H59" i="6" s="1"/>
  <c r="AF59" i="6" a="1"/>
  <c r="AF59" i="6" s="1"/>
  <c r="AE60" i="6"/>
  <c r="AF60" i="6" s="1" a="1"/>
  <c r="AF60" i="6" s="1"/>
  <c r="S60" i="6"/>
  <c r="T60" i="6" s="1" a="1"/>
  <c r="T60" i="6" s="1"/>
  <c r="T59" i="6" a="1"/>
  <c r="T59" i="6" s="1"/>
  <c r="K59" i="6" a="1"/>
  <c r="K59" i="6" s="1"/>
  <c r="J60" i="6"/>
  <c r="K60" i="6" s="1" a="1"/>
  <c r="K60" i="6" s="1"/>
  <c r="M69" i="6" l="1"/>
  <c r="N68" i="6" a="1"/>
  <c r="N68" i="6" s="1"/>
  <c r="W68" i="6" a="1"/>
  <c r="W68" i="6" s="1"/>
  <c r="V69" i="6"/>
  <c r="Z68" i="6" a="1"/>
  <c r="Z68" i="6" s="1"/>
  <c r="Y69" i="6"/>
  <c r="V65" i="6"/>
  <c r="W65" i="6" s="1" a="1"/>
  <c r="W65" i="6" s="1"/>
  <c r="W64" i="6" a="1"/>
  <c r="W64" i="6" s="1"/>
  <c r="AC68" i="6" a="1"/>
  <c r="AC68" i="6" s="1"/>
  <c r="AB69" i="6"/>
  <c r="E68" i="6" a="1"/>
  <c r="E68" i="6" s="1"/>
  <c r="D69" i="6"/>
  <c r="Q68" i="6" a="1"/>
  <c r="Q68" i="6" s="1"/>
  <c r="P69" i="6"/>
  <c r="N64" i="6" a="1"/>
  <c r="N64" i="6" s="1"/>
  <c r="M65" i="6"/>
  <c r="N65" i="6" s="1" a="1"/>
  <c r="N65" i="6" s="1"/>
  <c r="AE65" i="6"/>
  <c r="AF65" i="6" s="1" a="1"/>
  <c r="AF65" i="6" s="1"/>
  <c r="AF64" i="6" a="1"/>
  <c r="AF64" i="6" s="1"/>
  <c r="J65" i="6"/>
  <c r="K65" i="6" s="1" a="1"/>
  <c r="K65" i="6" s="1"/>
  <c r="K64" i="6" a="1"/>
  <c r="K64" i="6" s="1"/>
  <c r="G65" i="6"/>
  <c r="H65" i="6" s="1" a="1"/>
  <c r="H65" i="6" s="1"/>
  <c r="H64" i="6" a="1"/>
  <c r="H64" i="6" s="1"/>
  <c r="AC64" i="6" a="1"/>
  <c r="AC64" i="6" s="1"/>
  <c r="AB65" i="6"/>
  <c r="AC65" i="6" s="1" a="1"/>
  <c r="AC65" i="6" s="1"/>
  <c r="Q64" i="6" a="1"/>
  <c r="Q64" i="6" s="1"/>
  <c r="P65" i="6"/>
  <c r="Q65" i="6" s="1" a="1"/>
  <c r="Q65" i="6" s="1"/>
  <c r="K72" i="6" a="1"/>
  <c r="K72" i="6" s="1"/>
  <c r="Q72" i="6" a="1"/>
  <c r="Q72" i="6" s="1"/>
  <c r="V72" i="6" a="1"/>
  <c r="V72" i="6" s="1"/>
  <c r="V73" i="6" s="1"/>
  <c r="AB72" i="6" a="1"/>
  <c r="AB72" i="6" s="1"/>
  <c r="AB73" i="6" s="1"/>
  <c r="AF72" i="6" a="1"/>
  <c r="AF72" i="6" s="1"/>
  <c r="G72" i="6" a="1"/>
  <c r="G72" i="6" s="1"/>
  <c r="G73" i="6" s="1"/>
  <c r="M72" i="6" a="1"/>
  <c r="M72" i="6" s="1"/>
  <c r="M73" i="6" s="1"/>
  <c r="W72" i="6" a="1"/>
  <c r="W72" i="6" s="1"/>
  <c r="AC72" i="6" a="1"/>
  <c r="AC72" i="6" s="1"/>
  <c r="D72" i="6" a="1"/>
  <c r="D72" i="6" s="1"/>
  <c r="D73" i="6" s="1"/>
  <c r="H72" i="6" a="1"/>
  <c r="H72" i="6" s="1"/>
  <c r="N72" i="6" a="1"/>
  <c r="N72" i="6" s="1"/>
  <c r="S72" i="6" a="1"/>
  <c r="S72" i="6" s="1"/>
  <c r="S73" i="6" s="1"/>
  <c r="Y72" i="6" a="1"/>
  <c r="Y72" i="6" s="1"/>
  <c r="Y73" i="6" s="1"/>
  <c r="E72" i="6" a="1"/>
  <c r="E72" i="6" s="1"/>
  <c r="J72" i="6" a="1"/>
  <c r="J72" i="6" s="1"/>
  <c r="J73" i="6" s="1"/>
  <c r="P72" i="6" a="1"/>
  <c r="P72" i="6" s="1"/>
  <c r="P73" i="6" s="1"/>
  <c r="T72" i="6" a="1"/>
  <c r="T72" i="6" s="1"/>
  <c r="Z72" i="6" a="1"/>
  <c r="Z72" i="6" s="1"/>
  <c r="AE72" i="6" a="1"/>
  <c r="AE72" i="6" s="1"/>
  <c r="AE73" i="6" s="1"/>
  <c r="J69" i="6"/>
  <c r="K68" i="6" a="1"/>
  <c r="K68" i="6" s="1"/>
  <c r="T68" i="6" a="1"/>
  <c r="T68" i="6" s="1"/>
  <c r="S69" i="6"/>
  <c r="AE69" i="6"/>
  <c r="AF68" i="6" a="1"/>
  <c r="AF68" i="6" s="1"/>
  <c r="G69" i="6"/>
  <c r="H68" i="6" a="1"/>
  <c r="H68" i="6" s="1"/>
  <c r="Z64" i="6" a="1"/>
  <c r="Z64" i="6" s="1"/>
  <c r="Y65" i="6"/>
  <c r="Z65" i="6" s="1" a="1"/>
  <c r="Z65" i="6" s="1"/>
  <c r="E64" i="6" a="1"/>
  <c r="E64" i="6" s="1"/>
  <c r="D65" i="6"/>
  <c r="E65" i="6" s="1" a="1"/>
  <c r="E65" i="6" s="1"/>
  <c r="S65" i="6"/>
  <c r="T65" i="6" s="1" a="1"/>
  <c r="T65" i="6" s="1"/>
  <c r="T64" i="6" a="1"/>
  <c r="T64" i="6" s="1"/>
  <c r="Z73" i="6" l="1" a="1"/>
  <c r="Z73" i="6" s="1"/>
  <c r="Y74" i="6"/>
  <c r="E73" i="6" a="1"/>
  <c r="E73" i="6" s="1"/>
  <c r="D74" i="6"/>
  <c r="G74" i="6"/>
  <c r="H73" i="6" a="1"/>
  <c r="H73" i="6" s="1"/>
  <c r="E69" i="6" a="1"/>
  <c r="E69" i="6" s="1"/>
  <c r="D70" i="6"/>
  <c r="E70" i="6" s="1" a="1"/>
  <c r="E70" i="6" s="1"/>
  <c r="W69" i="6" a="1"/>
  <c r="W69" i="6" s="1"/>
  <c r="V70" i="6"/>
  <c r="W70" i="6" s="1" a="1"/>
  <c r="W70" i="6" s="1"/>
  <c r="AE70" i="6"/>
  <c r="AF70" i="6" s="1" a="1"/>
  <c r="AF70" i="6" s="1"/>
  <c r="AF69" i="6" a="1"/>
  <c r="AF69" i="6" s="1"/>
  <c r="K69" i="6" a="1"/>
  <c r="K69" i="6" s="1"/>
  <c r="J70" i="6"/>
  <c r="K70" i="6" s="1" a="1"/>
  <c r="K70" i="6" s="1"/>
  <c r="Q73" i="6" a="1"/>
  <c r="Q73" i="6" s="1"/>
  <c r="P74" i="6"/>
  <c r="S74" i="6"/>
  <c r="T73" i="6" a="1"/>
  <c r="T73" i="6" s="1"/>
  <c r="D77" i="6" a="1"/>
  <c r="D77" i="6" s="1"/>
  <c r="D78" i="6" s="1"/>
  <c r="J77" i="6" a="1"/>
  <c r="J77" i="6" s="1"/>
  <c r="J78" i="6" s="1"/>
  <c r="N77" i="6" a="1"/>
  <c r="N77" i="6" s="1"/>
  <c r="T77" i="6" a="1"/>
  <c r="T77" i="6" s="1"/>
  <c r="Y77" i="6" a="1"/>
  <c r="Y77" i="6" s="1"/>
  <c r="Y78" i="6" s="1"/>
  <c r="AC77" i="6" a="1"/>
  <c r="AC77" i="6" s="1"/>
  <c r="E77" i="6" a="1"/>
  <c r="E77" i="6" s="1"/>
  <c r="P77" i="6" a="1"/>
  <c r="P77" i="6" s="1"/>
  <c r="P78" i="6" s="1"/>
  <c r="V77" i="6" a="1"/>
  <c r="V77" i="6" s="1"/>
  <c r="V78" i="6" s="1"/>
  <c r="AE77" i="6" a="1"/>
  <c r="AE77" i="6" s="1"/>
  <c r="AE78" i="6" s="1"/>
  <c r="G77" i="6" a="1"/>
  <c r="G77" i="6" s="1"/>
  <c r="G78" i="6" s="1"/>
  <c r="K77" i="6" a="1"/>
  <c r="K77" i="6" s="1"/>
  <c r="Q77" i="6" a="1"/>
  <c r="Q77" i="6" s="1"/>
  <c r="Z77" i="6" a="1"/>
  <c r="Z77" i="6" s="1"/>
  <c r="AF77" i="6" a="1"/>
  <c r="AF77" i="6" s="1"/>
  <c r="H77" i="6" a="1"/>
  <c r="H77" i="6" s="1"/>
  <c r="M77" i="6" a="1"/>
  <c r="M77" i="6" s="1"/>
  <c r="M78" i="6" s="1"/>
  <c r="S77" i="6" a="1"/>
  <c r="S77" i="6" s="1"/>
  <c r="S78" i="6" s="1"/>
  <c r="W77" i="6" a="1"/>
  <c r="W77" i="6" s="1"/>
  <c r="AB77" i="6" a="1"/>
  <c r="AB77" i="6" s="1"/>
  <c r="AB78" i="6" s="1"/>
  <c r="G70" i="6"/>
  <c r="H70" i="6" s="1" a="1"/>
  <c r="H70" i="6" s="1"/>
  <c r="H69" i="6" a="1"/>
  <c r="H69" i="6" s="1"/>
  <c r="S70" i="6"/>
  <c r="T70" i="6" s="1" a="1"/>
  <c r="T70" i="6" s="1"/>
  <c r="T69" i="6" a="1"/>
  <c r="T69" i="6" s="1"/>
  <c r="AE74" i="6"/>
  <c r="AF73" i="6" a="1"/>
  <c r="AF73" i="6" s="1"/>
  <c r="J74" i="6"/>
  <c r="K73" i="6" a="1"/>
  <c r="K73" i="6" s="1"/>
  <c r="AC73" i="6" a="1"/>
  <c r="AC73" i="6" s="1"/>
  <c r="AB74" i="6"/>
  <c r="Q69" i="6" a="1"/>
  <c r="Q69" i="6" s="1"/>
  <c r="P70" i="6"/>
  <c r="Q70" i="6" s="1" a="1"/>
  <c r="Q70" i="6" s="1"/>
  <c r="AC69" i="6" a="1"/>
  <c r="AC69" i="6" s="1"/>
  <c r="AB70" i="6"/>
  <c r="AC70" i="6" s="1" a="1"/>
  <c r="AC70" i="6" s="1"/>
  <c r="Y70" i="6"/>
  <c r="Z70" i="6" s="1" a="1"/>
  <c r="Z70" i="6" s="1"/>
  <c r="Z69" i="6" a="1"/>
  <c r="Z69" i="6" s="1"/>
  <c r="N73" i="6" a="1"/>
  <c r="N73" i="6" s="1"/>
  <c r="M74" i="6"/>
  <c r="W73" i="6" a="1"/>
  <c r="W73" i="6" s="1"/>
  <c r="V74" i="6"/>
  <c r="N69" i="6" a="1"/>
  <c r="N69" i="6" s="1"/>
  <c r="M70" i="6"/>
  <c r="N70" i="6" s="1" a="1"/>
  <c r="N70" i="6" s="1"/>
  <c r="D82" i="6" l="1" a="1"/>
  <c r="D82" i="6" s="1"/>
  <c r="D83" i="6" s="1"/>
  <c r="M82" i="6" a="1"/>
  <c r="M82" i="6" s="1"/>
  <c r="M83" i="6" s="1"/>
  <c r="S82" i="6" a="1"/>
  <c r="S82" i="6" s="1"/>
  <c r="S83" i="6" s="1"/>
  <c r="E82" i="6" a="1"/>
  <c r="E82" i="6" s="1"/>
  <c r="J82" i="6" a="1"/>
  <c r="J82" i="6" s="1"/>
  <c r="J83" i="6" s="1"/>
  <c r="N82" i="6" a="1"/>
  <c r="N82" i="6" s="1"/>
  <c r="T82" i="6" a="1"/>
  <c r="T82" i="6" s="1"/>
  <c r="AC82" i="6" a="1"/>
  <c r="AC82" i="6" s="1"/>
  <c r="AF82" i="6" a="1"/>
  <c r="AF82" i="6" s="1"/>
  <c r="G82" i="6" a="1"/>
  <c r="G82" i="6" s="1"/>
  <c r="G83" i="6" s="1"/>
  <c r="K82" i="6" a="1"/>
  <c r="K82" i="6" s="1"/>
  <c r="P82" i="6" a="1"/>
  <c r="P82" i="6" s="1"/>
  <c r="P83" i="6" s="1"/>
  <c r="Y82" i="6" a="1"/>
  <c r="Y82" i="6" s="1"/>
  <c r="Y83" i="6" s="1"/>
  <c r="AE82" i="6" a="1"/>
  <c r="AE82" i="6" s="1"/>
  <c r="AE83" i="6" s="1"/>
  <c r="W82" i="6" a="1"/>
  <c r="W82" i="6" s="1"/>
  <c r="H82" i="6" a="1"/>
  <c r="H82" i="6" s="1"/>
  <c r="Q82" i="6" a="1"/>
  <c r="Q82" i="6" s="1"/>
  <c r="V82" i="6" a="1"/>
  <c r="V82" i="6" s="1"/>
  <c r="V83" i="6" s="1"/>
  <c r="Z82" i="6" a="1"/>
  <c r="Z82" i="6" s="1"/>
  <c r="AB82" i="6" a="1"/>
  <c r="AB82" i="6" s="1"/>
  <c r="AB83" i="6" s="1"/>
  <c r="K74" i="6" a="1"/>
  <c r="K74" i="6" s="1"/>
  <c r="J75" i="6"/>
  <c r="K75" i="6" s="1" a="1"/>
  <c r="K75" i="6" s="1"/>
  <c r="M75" i="6"/>
  <c r="N75" i="6" s="1" a="1"/>
  <c r="N75" i="6" s="1"/>
  <c r="N74" i="6" a="1"/>
  <c r="N74" i="6" s="1"/>
  <c r="AB75" i="6"/>
  <c r="AC75" i="6" s="1" a="1"/>
  <c r="AC75" i="6" s="1"/>
  <c r="AC74" i="6" a="1"/>
  <c r="AC74" i="6" s="1"/>
  <c r="S79" i="6"/>
  <c r="T78" i="6" a="1"/>
  <c r="T78" i="6" s="1"/>
  <c r="AE79" i="6"/>
  <c r="AF78" i="6" a="1"/>
  <c r="AF78" i="6" s="1"/>
  <c r="K78" i="6" a="1"/>
  <c r="K78" i="6" s="1"/>
  <c r="J79" i="6"/>
  <c r="Q74" i="6" a="1"/>
  <c r="Q74" i="6" s="1"/>
  <c r="P75" i="6"/>
  <c r="Q75" i="6" s="1" a="1"/>
  <c r="Q75" i="6" s="1"/>
  <c r="E74" i="6" a="1"/>
  <c r="E74" i="6" s="1"/>
  <c r="D75" i="6"/>
  <c r="E75" i="6" s="1" a="1"/>
  <c r="E75" i="6" s="1"/>
  <c r="M79" i="6"/>
  <c r="N78" i="6" a="1"/>
  <c r="N78" i="6" s="1"/>
  <c r="W78" i="6" a="1"/>
  <c r="W78" i="6" s="1"/>
  <c r="V79" i="6"/>
  <c r="Y79" i="6"/>
  <c r="Z78" i="6" a="1"/>
  <c r="Z78" i="6" s="1"/>
  <c r="D79" i="6"/>
  <c r="E78" i="6" a="1"/>
  <c r="E78" i="6" s="1"/>
  <c r="AF74" i="6" a="1"/>
  <c r="AF74" i="6" s="1"/>
  <c r="AE75" i="6"/>
  <c r="AF75" i="6" s="1" a="1"/>
  <c r="AF75" i="6" s="1"/>
  <c r="W74" i="6" a="1"/>
  <c r="W74" i="6" s="1"/>
  <c r="V75" i="6"/>
  <c r="W75" i="6" s="1" a="1"/>
  <c r="W75" i="6" s="1"/>
  <c r="AC78" i="6" a="1"/>
  <c r="AC78" i="6" s="1"/>
  <c r="AB79" i="6"/>
  <c r="Q78" i="6" a="1"/>
  <c r="Q78" i="6" s="1"/>
  <c r="P79" i="6"/>
  <c r="Y75" i="6"/>
  <c r="Z75" i="6" s="1" a="1"/>
  <c r="Z75" i="6" s="1"/>
  <c r="Z74" i="6" a="1"/>
  <c r="Z74" i="6" s="1"/>
  <c r="H78" i="6" a="1"/>
  <c r="H78" i="6" s="1"/>
  <c r="G79" i="6"/>
  <c r="T74" i="6" a="1"/>
  <c r="T74" i="6" s="1"/>
  <c r="S75" i="6"/>
  <c r="T75" i="6" s="1" a="1"/>
  <c r="T75" i="6" s="1"/>
  <c r="G75" i="6"/>
  <c r="H75" i="6" s="1" a="1"/>
  <c r="H75" i="6" s="1"/>
  <c r="H74" i="6" a="1"/>
  <c r="H74" i="6" s="1"/>
  <c r="AC83" i="6" l="1" a="1"/>
  <c r="AC83" i="6" s="1"/>
  <c r="AB84" i="6"/>
  <c r="P84" i="6"/>
  <c r="Q83" i="6" a="1"/>
  <c r="Q83" i="6" s="1"/>
  <c r="G80" i="6"/>
  <c r="H80" i="6" s="1" a="1"/>
  <c r="H80" i="6" s="1"/>
  <c r="H79" i="6" a="1"/>
  <c r="H79" i="6" s="1"/>
  <c r="V80" i="6"/>
  <c r="W80" i="6" s="1" a="1"/>
  <c r="W80" i="6" s="1"/>
  <c r="W79" i="6" a="1"/>
  <c r="W79" i="6" s="1"/>
  <c r="J80" i="6"/>
  <c r="K80" i="6" s="1" a="1"/>
  <c r="K80" i="6" s="1"/>
  <c r="K79" i="6" a="1"/>
  <c r="K79" i="6" s="1"/>
  <c r="T83" i="6" a="1"/>
  <c r="T83" i="6" s="1"/>
  <c r="S84" i="6"/>
  <c r="V84" i="6"/>
  <c r="W83" i="6" a="1"/>
  <c r="W83" i="6" s="1"/>
  <c r="AF83" i="6" a="1"/>
  <c r="AF83" i="6" s="1"/>
  <c r="AE84" i="6"/>
  <c r="H83" i="6" a="1"/>
  <c r="H83" i="6" s="1"/>
  <c r="G84" i="6"/>
  <c r="N83" i="6" a="1"/>
  <c r="N83" i="6" s="1"/>
  <c r="M84" i="6"/>
  <c r="Q79" i="6" a="1"/>
  <c r="Q79" i="6" s="1"/>
  <c r="P80" i="6"/>
  <c r="Q80" i="6" s="1" a="1"/>
  <c r="Q80" i="6" s="1"/>
  <c r="E79" i="6" a="1"/>
  <c r="E79" i="6" s="1"/>
  <c r="D80" i="6"/>
  <c r="E80" i="6" s="1" a="1"/>
  <c r="E80" i="6" s="1"/>
  <c r="S80" i="6"/>
  <c r="T80" i="6" s="1" a="1"/>
  <c r="T80" i="6" s="1"/>
  <c r="T79" i="6" a="1"/>
  <c r="T79" i="6" s="1"/>
  <c r="AC79" i="6" a="1"/>
  <c r="AC79" i="6" s="1"/>
  <c r="AB80" i="6"/>
  <c r="AC80" i="6" s="1" a="1"/>
  <c r="AC80" i="6" s="1"/>
  <c r="Z79" i="6" a="1"/>
  <c r="Z79" i="6" s="1"/>
  <c r="Y80" i="6"/>
  <c r="Z80" i="6" s="1" a="1"/>
  <c r="Z80" i="6" s="1"/>
  <c r="N79" i="6" a="1"/>
  <c r="N79" i="6" s="1"/>
  <c r="M80" i="6"/>
  <c r="N80" i="6" s="1" a="1"/>
  <c r="N80" i="6" s="1"/>
  <c r="AE80" i="6"/>
  <c r="AF80" i="6" s="1" a="1"/>
  <c r="AF80" i="6" s="1"/>
  <c r="AF79" i="6" a="1"/>
  <c r="AF79" i="6" s="1"/>
  <c r="Z83" i="6" a="1"/>
  <c r="Z83" i="6" s="1"/>
  <c r="Y84" i="6"/>
  <c r="J84" i="6"/>
  <c r="K83" i="6" a="1"/>
  <c r="K83" i="6" s="1"/>
  <c r="D84" i="6"/>
  <c r="E83" i="6" a="1"/>
  <c r="E83" i="6" s="1"/>
  <c r="Z84" i="6" l="1" a="1"/>
  <c r="Z84" i="6" s="1"/>
  <c r="Y85" i="6"/>
  <c r="Z85" i="6" s="1" a="1"/>
  <c r="Z85" i="6" s="1"/>
  <c r="N84" i="6" a="1"/>
  <c r="N84" i="6" s="1"/>
  <c r="M85" i="6"/>
  <c r="N85" i="6" s="1" a="1"/>
  <c r="N85" i="6" s="1"/>
  <c r="AF84" i="6" a="1"/>
  <c r="AF84" i="6" s="1"/>
  <c r="AE85" i="6"/>
  <c r="AF85" i="6" s="1" a="1"/>
  <c r="AF85" i="6" s="1"/>
  <c r="T84" i="6" a="1"/>
  <c r="T84" i="6" s="1"/>
  <c r="S85" i="6"/>
  <c r="T85" i="6" s="1" a="1"/>
  <c r="T85" i="6" s="1"/>
  <c r="P85" i="6"/>
  <c r="Q85" i="6" s="1" a="1"/>
  <c r="Q85" i="6" s="1"/>
  <c r="Q84" i="6" a="1"/>
  <c r="Q84" i="6" s="1"/>
  <c r="K84" i="6" a="1"/>
  <c r="K84" i="6" s="1"/>
  <c r="J85" i="6"/>
  <c r="K85" i="6" s="1" a="1"/>
  <c r="K85" i="6" s="1"/>
  <c r="D85" i="6"/>
  <c r="E85" i="6" s="1" a="1"/>
  <c r="E85" i="6" s="1"/>
  <c r="E84" i="6" a="1"/>
  <c r="E84" i="6" s="1"/>
  <c r="H84" i="6" a="1"/>
  <c r="H84" i="6" s="1"/>
  <c r="G85" i="6"/>
  <c r="H85" i="6" s="1" a="1"/>
  <c r="H85" i="6" s="1"/>
  <c r="AB85" i="6"/>
  <c r="AC85" i="6" s="1" a="1"/>
  <c r="AC85" i="6" s="1"/>
  <c r="AC84" i="6" a="1"/>
  <c r="AC84" i="6" s="1"/>
  <c r="W84" i="6" a="1"/>
  <c r="W84" i="6" s="1"/>
  <c r="V85" i="6"/>
  <c r="W85" i="6" s="1" a="1"/>
  <c r="W85"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<sst xmlns="http://schemas.openxmlformats.org/spreadsheetml/2006/main" count="591" uniqueCount="377">
  <si>
    <t>▸ Manage your ever-changing agenda and automatically update an agenda calendar and critical print-out - ready to print anytime</t>
  </si>
  <si>
    <t>▸ Track your expenses, sponsors, and vendors to eliminate waste and focus on high-impact financial decisions</t>
  </si>
  <si>
    <t>▸ Capture sponsorship by leading your potential sponsors through the sales pipeline</t>
  </si>
  <si>
    <t>▸ Understand your audience's interests through a registrant and speaker analytics</t>
  </si>
  <si>
    <t>▸ Put on a world-class show with an event logic flexes to fit consulting workshops to leading an expert industry, diplomatic, or academic conference</t>
  </si>
  <si>
    <t>Throughout this spreadsheet, you'll see these following text prompts on top of cells/column that provides instructions for how to input your data:</t>
  </si>
  <si>
    <t>Enter your input</t>
  </si>
  <si>
    <t xml:space="preserve"> Type in your text/number input. Input will be used for calculation and business insight generations.</t>
  </si>
  <si>
    <t>Enter numbers only</t>
  </si>
  <si>
    <t xml:space="preserve"> Type in numbers only.</t>
  </si>
  <si>
    <t>Select from list</t>
  </si>
  <si>
    <r>
      <rPr>
        <sz val="10"/>
        <color rgb="FF434343"/>
        <rFont val="Lato"/>
      </rPr>
      <t xml:space="preserve"> Click dropdown button to select from list.</t>
    </r>
  </si>
  <si>
    <t>Enter date</t>
  </si>
  <si>
    <t xml:space="preserve"> Choose a date in date field</t>
  </si>
  <si>
    <t>Auto-populated</t>
  </si>
  <si>
    <t xml:space="preserve"> No input needed. Calculation is auto-populated.</t>
  </si>
  <si>
    <t>To customize date formatting</t>
  </si>
  <si>
    <r>
      <t xml:space="preserve">Highlight the data you want to format &gt; click </t>
    </r>
    <r>
      <rPr>
        <b/>
        <sz val="11"/>
        <color rgb="FF434343"/>
        <rFont val="Lato"/>
        <family val="2"/>
      </rPr>
      <t xml:space="preserve">Format </t>
    </r>
    <r>
      <rPr>
        <sz val="11"/>
        <color rgb="FF434343"/>
        <rFont val="Lato"/>
        <family val="2"/>
      </rPr>
      <t>&gt;</t>
    </r>
    <r>
      <rPr>
        <b/>
        <sz val="11"/>
        <color rgb="FF434343"/>
        <rFont val="Lato"/>
        <family val="2"/>
      </rPr>
      <t xml:space="preserve"> Number </t>
    </r>
    <r>
      <rPr>
        <sz val="11"/>
        <color rgb="FF434343"/>
        <rFont val="Lato"/>
        <family val="2"/>
      </rPr>
      <t>&gt; click</t>
    </r>
    <r>
      <rPr>
        <b/>
        <sz val="11"/>
        <color rgb="FF434343"/>
        <rFont val="Lato"/>
        <family val="2"/>
      </rPr>
      <t xml:space="preserve"> Custom date and time </t>
    </r>
    <r>
      <rPr>
        <sz val="11"/>
        <color rgb="FF434343"/>
        <rFont val="Lato"/>
        <family val="2"/>
      </rPr>
      <t xml:space="preserve">&gt; search in the menu text box to select a format. You can also add your own custom date or time format into the text box &gt; click </t>
    </r>
    <r>
      <rPr>
        <b/>
        <sz val="11"/>
        <color rgb="FF434343"/>
        <rFont val="Lato"/>
        <family val="2"/>
      </rPr>
      <t>Apply</t>
    </r>
  </si>
  <si>
    <t>To customize currency formatting</t>
  </si>
  <si>
    <r>
      <t xml:space="preserve">Highlight the data you want to format &gt; click </t>
    </r>
    <r>
      <rPr>
        <b/>
        <sz val="11"/>
        <color rgb="FF434343"/>
        <rFont val="Lato"/>
        <family val="2"/>
      </rPr>
      <t xml:space="preserve">Format </t>
    </r>
    <r>
      <rPr>
        <sz val="11"/>
        <color rgb="FF434343"/>
        <rFont val="Lato"/>
        <family val="2"/>
      </rPr>
      <t>&gt;</t>
    </r>
    <r>
      <rPr>
        <b/>
        <sz val="11"/>
        <color rgb="FF434343"/>
        <rFont val="Lato"/>
        <family val="2"/>
      </rPr>
      <t xml:space="preserve"> Number </t>
    </r>
    <r>
      <rPr>
        <sz val="11"/>
        <color rgb="FF434343"/>
        <rFont val="Lato"/>
        <family val="2"/>
      </rPr>
      <t>&gt; click</t>
    </r>
    <r>
      <rPr>
        <b/>
        <sz val="11"/>
        <color rgb="FF434343"/>
        <rFont val="Lato"/>
        <family val="2"/>
      </rPr>
      <t xml:space="preserve"> Custom currency </t>
    </r>
    <r>
      <rPr>
        <sz val="11"/>
        <color rgb="FF434343"/>
        <rFont val="Lato"/>
        <family val="2"/>
      </rPr>
      <t xml:space="preserve">&gt; search in the menu text box to select a format. You can also add your own custom currency format into the text box &gt; click </t>
    </r>
    <r>
      <rPr>
        <b/>
        <sz val="11"/>
        <color rgb="FF434343"/>
        <rFont val="Lato"/>
        <family val="2"/>
      </rPr>
      <t>Apply</t>
    </r>
  </si>
  <si>
    <t>To customize number formatting</t>
  </si>
  <si>
    <r>
      <t xml:space="preserve">Highlight the data you want to format &gt; click </t>
    </r>
    <r>
      <rPr>
        <b/>
        <sz val="11"/>
        <color rgb="FF434343"/>
        <rFont val="Lato"/>
        <family val="2"/>
      </rPr>
      <t xml:space="preserve">Format  </t>
    </r>
    <r>
      <rPr>
        <sz val="11"/>
        <color rgb="FF434343"/>
        <rFont val="Lato"/>
        <family val="2"/>
      </rPr>
      <t xml:space="preserve">&gt; </t>
    </r>
    <r>
      <rPr>
        <b/>
        <sz val="11"/>
        <color rgb="FF434343"/>
        <rFont val="Lato"/>
        <family val="2"/>
      </rPr>
      <t>Number</t>
    </r>
    <r>
      <rPr>
        <sz val="11"/>
        <color rgb="FF434343"/>
        <rFont val="Lato"/>
        <family val="2"/>
      </rPr>
      <t xml:space="preserve"> &gt; click </t>
    </r>
    <r>
      <rPr>
        <b/>
        <sz val="11"/>
        <color rgb="FF434343"/>
        <rFont val="Lato"/>
        <family val="2"/>
      </rPr>
      <t>Custom number format</t>
    </r>
    <r>
      <rPr>
        <sz val="11"/>
        <color rgb="FF434343"/>
        <rFont val="Lato"/>
        <family val="2"/>
      </rPr>
      <t xml:space="preserve"> &gt; search in the menu text box to select a format. You can also add your own custom number format into the text box &gt; click </t>
    </r>
    <r>
      <rPr>
        <b/>
        <sz val="11"/>
        <color rgb="FF434343"/>
        <rFont val="Lato"/>
        <family val="2"/>
      </rPr>
      <t>Apply</t>
    </r>
  </si>
  <si>
    <t>To learn more about formatting dates, currencies, numbers in Excel</t>
  </si>
  <si>
    <t>Visit the Excel Support Site</t>
  </si>
  <si>
    <t>Can I customize the spreadsheet to my preference?</t>
  </si>
  <si>
    <t>Our template is designed to be flexible and customizable, so you can tailor it to your specific business needs. You can easily add or remove columns, change the layout, and adjust the formulas to fit your unique accounting practices.</t>
  </si>
  <si>
    <t>As you customize the spreadsheet, you'll see some popups warning you to not change the cell. This is because auto-populated cells are formula protected to prevent accidental changes that resulted in wrong calculations.</t>
  </si>
  <si>
    <r>
      <t xml:space="preserve">To remove formula protect settings, go to </t>
    </r>
    <r>
      <rPr>
        <b/>
        <sz val="11"/>
        <color rgb="FF434343"/>
        <rFont val="Lato"/>
        <family val="2"/>
      </rPr>
      <t>Menu</t>
    </r>
    <r>
      <rPr>
        <sz val="11"/>
        <color rgb="FF434343"/>
        <rFont val="Lato"/>
        <family val="2"/>
      </rPr>
      <t xml:space="preserve"> &gt; click </t>
    </r>
    <r>
      <rPr>
        <b/>
        <sz val="11"/>
        <color rgb="FF434343"/>
        <rFont val="Lato"/>
        <family val="2"/>
      </rPr>
      <t>Data</t>
    </r>
    <r>
      <rPr>
        <sz val="11"/>
        <color rgb="FF434343"/>
        <rFont val="Lato"/>
        <family val="2"/>
      </rPr>
      <t xml:space="preserve"> &gt; click </t>
    </r>
    <r>
      <rPr>
        <b/>
        <sz val="11"/>
        <color rgb="FF434343"/>
        <rFont val="Lato"/>
        <family val="2"/>
      </rPr>
      <t>Protected Sheets and Ranges</t>
    </r>
    <r>
      <rPr>
        <sz val="11"/>
        <color rgb="FF434343"/>
        <rFont val="Lato"/>
        <family val="2"/>
      </rPr>
      <t xml:space="preserve"> &gt; remove the protect cells and ranges that you no longer wish to keep.</t>
    </r>
  </si>
  <si>
    <t/>
  </si>
  <si>
    <t>CONFIGURATIONS</t>
  </si>
  <si>
    <t>AGENDA CONFIGURATION</t>
  </si>
  <si>
    <t>CASH IN</t>
  </si>
  <si>
    <t>CASH OUT</t>
  </si>
  <si>
    <t>SPONSORSHIP CONFIGURATION</t>
  </si>
  <si>
    <t>EXPENSE CONFIGURATION</t>
  </si>
  <si>
    <t>EVENT NAME</t>
  </si>
  <si>
    <t>EVENT VENUE</t>
  </si>
  <si>
    <t>SPONSORSHIP  TARGET ($)</t>
  </si>
  <si>
    <t>ROLLEOVER FROM LAST EVENT ($)</t>
  </si>
  <si>
    <t>EXPENSE CATEGORY</t>
  </si>
  <si>
    <t>VENDOR</t>
  </si>
  <si>
    <t>This is an event name</t>
  </si>
  <si>
    <t>Hilton Hotel</t>
  </si>
  <si>
    <t>Airfare &amp; Transportation</t>
  </si>
  <si>
    <t>Vendor 1</t>
  </si>
  <si>
    <t>Attendee/Staff - Hotel Room</t>
  </si>
  <si>
    <t>Vendor 2</t>
  </si>
  <si>
    <t>Attendee/Staff - Per diem</t>
  </si>
  <si>
    <t>EVENT START DATE</t>
  </si>
  <si>
    <t>EVENT END DATE</t>
  </si>
  <si>
    <t>SPONSORSHIP PLEDGE LEVEL</t>
  </si>
  <si>
    <t>PAYMENT METHOD</t>
  </si>
  <si>
    <t>ACCOUNT</t>
  </si>
  <si>
    <t>Communications, External</t>
  </si>
  <si>
    <t>Bronze</t>
  </si>
  <si>
    <t>Wire transfer</t>
  </si>
  <si>
    <t>Checking - 1111</t>
  </si>
  <si>
    <t>Communications, Internal</t>
  </si>
  <si>
    <t>Silver</t>
  </si>
  <si>
    <t>Online Payment</t>
  </si>
  <si>
    <t>Venmo</t>
  </si>
  <si>
    <t>Entertainment</t>
  </si>
  <si>
    <t>Gold</t>
  </si>
  <si>
    <t>Cash Reimbursement</t>
  </si>
  <si>
    <t>EventCreate</t>
  </si>
  <si>
    <t>Equiptment Rentals</t>
  </si>
  <si>
    <t>SESSION TYPE</t>
  </si>
  <si>
    <t>VENUES</t>
  </si>
  <si>
    <t>Platinum</t>
  </si>
  <si>
    <t>Pay Conference Expense</t>
  </si>
  <si>
    <t>Meals</t>
  </si>
  <si>
    <t>Breakout Session(s)</t>
  </si>
  <si>
    <t>Auditorium X</t>
  </si>
  <si>
    <t>Fire</t>
  </si>
  <si>
    <t>Non-Capitalized Equipment</t>
  </si>
  <si>
    <t>Case Studies</t>
  </si>
  <si>
    <t>Ballroom B</t>
  </si>
  <si>
    <t>Operations &amp; Maintenance</t>
  </si>
  <si>
    <t>Ceremony</t>
  </si>
  <si>
    <t>Other</t>
  </si>
  <si>
    <t>Coaching</t>
  </si>
  <si>
    <t>Professional Services</t>
  </si>
  <si>
    <t>Competition</t>
  </si>
  <si>
    <t>Supplies &amp; Minor Expense</t>
  </si>
  <si>
    <t>Featured Speaker(s)</t>
  </si>
  <si>
    <t>Venue Rental Fee</t>
  </si>
  <si>
    <t>Keynote</t>
  </si>
  <si>
    <t>Lecture</t>
  </si>
  <si>
    <t>Meal</t>
  </si>
  <si>
    <t>TICKET REGISTRATION CONFIGURATION</t>
  </si>
  <si>
    <t>Networking</t>
  </si>
  <si>
    <t>Panel Discussion</t>
  </si>
  <si>
    <t>Plenary Session</t>
  </si>
  <si>
    <t>TICKET SALES TARGET ($)</t>
  </si>
  <si>
    <t>Poster Session</t>
  </si>
  <si>
    <t>Registration</t>
  </si>
  <si>
    <t>Retrospective</t>
  </si>
  <si>
    <t>Round Table</t>
  </si>
  <si>
    <t>TICKET PRICING</t>
  </si>
  <si>
    <t>TICKET TIERS</t>
  </si>
  <si>
    <t>GENDER</t>
  </si>
  <si>
    <t>Seminar</t>
  </si>
  <si>
    <t>Early Bird</t>
  </si>
  <si>
    <t>Female</t>
  </si>
  <si>
    <t>Simulation/ Live Demo</t>
  </si>
  <si>
    <t>Regular Admission</t>
  </si>
  <si>
    <t>Male</t>
  </si>
  <si>
    <t>Tea Break</t>
  </si>
  <si>
    <t>Student / Sponsor</t>
  </si>
  <si>
    <t>Training</t>
  </si>
  <si>
    <t>Media/Vendor Pass</t>
  </si>
  <si>
    <t>No Response</t>
  </si>
  <si>
    <t>Virtual Session</t>
  </si>
  <si>
    <t>Event Team - Free</t>
  </si>
  <si>
    <t>Workshop</t>
  </si>
  <si>
    <t>PARTICIPANT ROLE</t>
  </si>
  <si>
    <t>DIETARY CHOICE</t>
  </si>
  <si>
    <t>PAYMENT STATUS</t>
  </si>
  <si>
    <t>Attendee</t>
  </si>
  <si>
    <t>Vegetarian</t>
  </si>
  <si>
    <t>Completed</t>
  </si>
  <si>
    <t>Event Team</t>
  </si>
  <si>
    <t>Omnivore</t>
  </si>
  <si>
    <t>Processing</t>
  </si>
  <si>
    <t xml:space="preserve">Media </t>
  </si>
  <si>
    <t>No pork</t>
  </si>
  <si>
    <t>Speaker</t>
  </si>
  <si>
    <t>No beef</t>
  </si>
  <si>
    <t>Sponsor</t>
  </si>
  <si>
    <t>Vegan</t>
  </si>
  <si>
    <t>Vendor</t>
  </si>
  <si>
    <t>MASTER AGENDA</t>
  </si>
  <si>
    <t>EVENT</t>
  </si>
  <si>
    <t>DATE</t>
  </si>
  <si>
    <t>VENUE</t>
  </si>
  <si>
    <t>Enter time</t>
  </si>
  <si>
    <t>SESSION</t>
  </si>
  <si>
    <t>TIME</t>
  </si>
  <si>
    <t>SPEAKERS</t>
  </si>
  <si>
    <t>PRESENTATION</t>
  </si>
  <si>
    <t>MODERATOR</t>
  </si>
  <si>
    <t>COMMENT</t>
  </si>
  <si>
    <t>Day No.</t>
  </si>
  <si>
    <t>Date</t>
  </si>
  <si>
    <t>Session Title</t>
  </si>
  <si>
    <t>Session Type</t>
  </si>
  <si>
    <t>Venue</t>
  </si>
  <si>
    <t>From</t>
  </si>
  <si>
    <t>To</t>
  </si>
  <si>
    <t>Speaker 1</t>
  </si>
  <si>
    <t>Speaker 2</t>
  </si>
  <si>
    <t>Speaker 3</t>
  </si>
  <si>
    <t>Speaker 4</t>
  </si>
  <si>
    <t>Speaker 5</t>
  </si>
  <si>
    <t>Speaker 6</t>
  </si>
  <si>
    <t>All Speakers</t>
  </si>
  <si>
    <t>Presentation Title(s)</t>
  </si>
  <si>
    <t>Presentation 
File Links</t>
  </si>
  <si>
    <t>Moderator's Name</t>
  </si>
  <si>
    <t>Moderator's
Script Link</t>
  </si>
  <si>
    <t>Notes</t>
  </si>
  <si>
    <t>Tue, Jan 31</t>
  </si>
  <si>
    <t>Ian Flick</t>
  </si>
  <si>
    <t>John Doe</t>
  </si>
  <si>
    <t>SPEAKER DETAILS</t>
  </si>
  <si>
    <t>SPEAKER LOGISTICS</t>
  </si>
  <si>
    <t>Name</t>
  </si>
  <si>
    <t>Confirmation Status</t>
  </si>
  <si>
    <t>Organization</t>
  </si>
  <si>
    <t>Role</t>
  </si>
  <si>
    <t>Mobile Number</t>
  </si>
  <si>
    <t>Email</t>
  </si>
  <si>
    <t>Internal Point Of Contact</t>
  </si>
  <si>
    <t>Gender</t>
  </si>
  <si>
    <t>Role, Organization</t>
  </si>
  <si>
    <t>Link To Speaker(s) Bio</t>
  </si>
  <si>
    <t>Honoraria or Stipend</t>
  </si>
  <si>
    <t>Resume/Cv And/Or Headshot Photo</t>
  </si>
  <si>
    <t>Travel Arrangements</t>
  </si>
  <si>
    <t>Hotel Confirmation</t>
  </si>
  <si>
    <t>Potential Speaking Conflicts</t>
  </si>
  <si>
    <t>A/V Requirements</t>
  </si>
  <si>
    <t>Copyright Agreement</t>
  </si>
  <si>
    <t>Recording Permission</t>
  </si>
  <si>
    <t>Not Invited</t>
  </si>
  <si>
    <t>COMPANY 9</t>
  </si>
  <si>
    <t>Program Manager</t>
  </si>
  <si>
    <t>Invited</t>
  </si>
  <si>
    <t>VENDOR DETAILS</t>
  </si>
  <si>
    <t>SERVICE LOGISTICS</t>
  </si>
  <si>
    <t>Expense Category</t>
  </si>
  <si>
    <t>Description</t>
  </si>
  <si>
    <t>Vendor Agreement Status</t>
  </si>
  <si>
    <t>Vendor Service Provider</t>
  </si>
  <si>
    <t>Service Provider's Role</t>
  </si>
  <si>
    <t>Phone Number</t>
  </si>
  <si>
    <t>Business
Address</t>
  </si>
  <si>
    <t>Link To  Quotation</t>
  </si>
  <si>
    <t>Detailed Notes</t>
  </si>
  <si>
    <t>Day Of Service</t>
  </si>
  <si>
    <t>Vendor's Set-Up Time</t>
  </si>
  <si>
    <t>Vendor's Service Locations</t>
  </si>
  <si>
    <t>Vendor Requirements</t>
  </si>
  <si>
    <t>Internal Vendor Poc</t>
  </si>
  <si>
    <t>Vendor Meal(s) Provided?</t>
  </si>
  <si>
    <t>Tuesday</t>
  </si>
  <si>
    <t>Arrival at 8AM in Lobby</t>
  </si>
  <si>
    <t>Electrical outlet to charge cameras</t>
  </si>
  <si>
    <t>William Martin</t>
  </si>
  <si>
    <t>Yes, lunch and tea breaks</t>
  </si>
  <si>
    <t>AGENDA CALENDAR</t>
  </si>
  <si>
    <t>Select Day Filter</t>
  </si>
  <si>
    <r>
      <t xml:space="preserve">🔸 IMPORTANT: 
</t>
    </r>
    <r>
      <rPr>
        <b/>
        <sz val="9"/>
        <rFont val="Lato"/>
      </rPr>
      <t>REFRESH DATA AFTER YOUR MASTER AGENDA INPUT FOR CALENDAR TO GENERATE EVENTS.</t>
    </r>
  </si>
  <si>
    <t>EVENT SUMMARY</t>
  </si>
  <si>
    <t>✦ This tab is fully automated.</t>
  </si>
  <si>
    <t>DAY NO.</t>
  </si>
  <si>
    <t>SESSION TITLE</t>
  </si>
  <si>
    <t>SPEAKER(S)</t>
  </si>
  <si>
    <t>FROM</t>
  </si>
  <si>
    <t>TO</t>
  </si>
  <si>
    <t>FROM - TO</t>
  </si>
  <si>
    <t>DURATION</t>
  </si>
  <si>
    <t>Session ID</t>
  </si>
  <si>
    <t>SPONSORSHIP</t>
  </si>
  <si>
    <t>SUMMARY</t>
  </si>
  <si>
    <t>THIS IS AN EVENT NAME</t>
  </si>
  <si>
    <t>Sponsorship Target</t>
  </si>
  <si>
    <t>From Wednesday Mar 01, 2023 to Thursday Mar 02, 2023</t>
  </si>
  <si>
    <t>Total Pledged</t>
  </si>
  <si>
    <t>% of Target Pledged</t>
  </si>
  <si>
    <t>Distance of Goal</t>
  </si>
  <si>
    <t>Total Received</t>
  </si>
  <si>
    <t>SPONSORSHIP ACCOUNTING</t>
  </si>
  <si>
    <t>SPONSORSHIP CAPTURE CONTACT INFORMATION</t>
  </si>
  <si>
    <t>SPONSORSHIP BENEFIT TRACKING</t>
  </si>
  <si>
    <t>Sponsor's Name</t>
  </si>
  <si>
    <t>Level Pledged</t>
  </si>
  <si>
    <t>Amount Pledged</t>
  </si>
  <si>
    <t>Amount Received</t>
  </si>
  <si>
    <t>Payment Method</t>
  </si>
  <si>
    <t>Account Receiving Payment</t>
  </si>
  <si>
    <t>Sponsor's Point Of Contact (POC)</t>
  </si>
  <si>
    <t>POC's Work Title</t>
  </si>
  <si>
    <t>POC Phone</t>
  </si>
  <si>
    <t>POC Email</t>
  </si>
  <si>
    <t>Sponsor's Legal Address</t>
  </si>
  <si>
    <t>Received Initial Offer?</t>
  </si>
  <si>
    <t>Agreed To Sponsor?</t>
  </si>
  <si>
    <t>Invoice Received?</t>
  </si>
  <si>
    <t>Funds Received?</t>
  </si>
  <si>
    <t>Transaction Notes</t>
  </si>
  <si>
    <t>Link To Photo &amp; Bio</t>
  </si>
  <si>
    <t>Link To Ad Copy &amp; Logo</t>
  </si>
  <si>
    <t>Link To Other Requests Or Specificaitons</t>
  </si>
  <si>
    <t>YES</t>
  </si>
  <si>
    <t>NO</t>
  </si>
  <si>
    <t>REGISTRATION SUMMARY</t>
  </si>
  <si>
    <r>
      <rPr>
        <b/>
        <sz val="9"/>
        <color rgb="FF000000"/>
        <rFont val="Lato"/>
      </rPr>
      <t xml:space="preserve">Registration payments and data collection should use a secure online platform.
</t>
    </r>
    <r>
      <rPr>
        <sz val="9"/>
        <color rgb="FF000000"/>
        <rFont val="Lato"/>
      </rPr>
      <t xml:space="preserve">
✦ Please  populate this tab with data extracted from your online platform
✦ We recommend EventCreate for your event registeration payments.</t>
    </r>
  </si>
  <si>
    <t>Check the box</t>
  </si>
  <si>
    <t>TOTAL COMPLETED PAYMENT</t>
  </si>
  <si>
    <t>REGISTRANT DETAILS</t>
  </si>
  <si>
    <t>PAYMENT DETAILS</t>
  </si>
  <si>
    <t>Date Issued</t>
  </si>
  <si>
    <t>First Name</t>
  </si>
  <si>
    <t>Middle Initial(s)</t>
  </si>
  <si>
    <t>Last Name</t>
  </si>
  <si>
    <t>Title</t>
  </si>
  <si>
    <t>Company</t>
  </si>
  <si>
    <t>Registrant Role</t>
  </si>
  <si>
    <t>Dietary Choice</t>
  </si>
  <si>
    <t>Badge
 Printed</t>
  </si>
  <si>
    <t>Payment Status</t>
  </si>
  <si>
    <t>Account</t>
  </si>
  <si>
    <t>Ticket Tier</t>
  </si>
  <si>
    <t>Ticket Price</t>
  </si>
  <si>
    <t>Discount 
(If Available)</t>
  </si>
  <si>
    <t>Total Amount</t>
  </si>
  <si>
    <t>EXPENSE BUDGETING</t>
  </si>
  <si>
    <t>EXPENSE DETAILS</t>
  </si>
  <si>
    <t>BUDGETED</t>
  </si>
  <si>
    <t>ACTUAL</t>
  </si>
  <si>
    <t xml:space="preserve">Link To Quotation </t>
  </si>
  <si>
    <t>Qty</t>
  </si>
  <si>
    <t>Unit Cost</t>
  </si>
  <si>
    <t>Total Budgeted</t>
  </si>
  <si>
    <t>Actual Total</t>
  </si>
  <si>
    <t>DASHBOARD</t>
  </si>
  <si>
    <t>EVENT DURATION</t>
  </si>
  <si>
    <t>CASHFLOW REPORT</t>
  </si>
  <si>
    <t>KEY METRICS</t>
  </si>
  <si>
    <t xml:space="preserve">     PEOPLE METRICS</t>
  </si>
  <si>
    <t>PROJECTED CASH FLOW</t>
  </si>
  <si>
    <t>=</t>
  </si>
  <si>
    <t>+</t>
  </si>
  <si>
    <t>(if available)</t>
  </si>
  <si>
    <t>-</t>
  </si>
  <si>
    <t xml:space="preserve">DAYS UNTIL EVENT BEGINS	</t>
  </si>
  <si>
    <t>NO. OF SESSIONS</t>
  </si>
  <si>
    <t>NO. OF CONFIRMED SPEAKERS</t>
  </si>
  <si>
    <t>PROJECTED PROFIT</t>
  </si>
  <si>
    <t>SPONSORSHIP INCOME TARGET</t>
  </si>
  <si>
    <t>TICKET SALES TARGET</t>
  </si>
  <si>
    <t xml:space="preserve">ROLLOVER FROM LAST EVENT </t>
  </si>
  <si>
    <t>TOTAL BUDGETED EXPENSE</t>
  </si>
  <si>
    <t>NO. OF SPONSORSHIP PLEDGES</t>
  </si>
  <si>
    <t>TICKET SALES REVENUE</t>
  </si>
  <si>
    <t>NO. OF COMPLETED REGISTRANTS</t>
  </si>
  <si>
    <t>ACTUAL CASH FLOW</t>
  </si>
  <si>
    <t xml:space="preserve">    TICKET REGISTRANTS</t>
  </si>
  <si>
    <t>CURRENT PROFIT</t>
  </si>
  <si>
    <t>TOTAL SPONSORSHIP INCOME</t>
  </si>
  <si>
    <t>TOTAL TICKET SALES INCOME</t>
  </si>
  <si>
    <t>TOTAL ACTUAL EXPENSE</t>
  </si>
  <si>
    <t>SPONSORSHIP REPORT</t>
  </si>
  <si>
    <t>EXPENSE REPORT</t>
  </si>
  <si>
    <t>TOTAL PLEDGED</t>
  </si>
  <si>
    <t>TOTAL RECEIVED</t>
  </si>
  <si>
    <t>TOTAL 
BUDGETED EXPENSE</t>
  </si>
  <si>
    <t>TOTAL 
ACTUAL EXPENSE</t>
  </si>
  <si>
    <t>DIFFERENCE</t>
  </si>
  <si>
    <t>SPONSOR TARGET</t>
  </si>
  <si>
    <t>TARGET REACHED</t>
  </si>
  <si>
    <t>TICKET SALES REPORT</t>
  </si>
  <si>
    <t>EXPENSE BUDGET SUMMARY</t>
  </si>
  <si>
    <t>BUDGET ALERT</t>
  </si>
  <si>
    <t>TICKET SALES INCOME</t>
  </si>
  <si>
    <t>NO. OF TICKETS SOLD</t>
  </si>
  <si>
    <t xml:space="preserve"> </t>
  </si>
  <si>
    <t>CALENDAR</t>
  </si>
  <si>
    <t>Min TIME</t>
  </si>
  <si>
    <t>Max TIME</t>
  </si>
  <si>
    <t>venue</t>
  </si>
  <si>
    <t>DAY</t>
  </si>
  <si>
    <t>PRINTABLE AGENDA</t>
  </si>
  <si>
    <t>(All)</t>
  </si>
  <si>
    <t>Day No. (text)</t>
  </si>
  <si>
    <t>EXPENSES</t>
  </si>
  <si>
    <t>SUM of Total Budgeted</t>
  </si>
  <si>
    <t>SPONSORS</t>
  </si>
  <si>
    <t>SUM of Amount Pledged</t>
  </si>
  <si>
    <t>Sponsor Target</t>
  </si>
  <si>
    <t>COUNTA of Level Pledged</t>
  </si>
  <si>
    <t>TICKET SALES</t>
  </si>
  <si>
    <t>SPEAKER CONFIRMATION STATUS</t>
  </si>
  <si>
    <t>COUNTA of Name</t>
  </si>
  <si>
    <t>REGISTRANTS GENDER</t>
  </si>
  <si>
    <t>SUM of Actual Total</t>
  </si>
  <si>
    <t>(blank)</t>
  </si>
  <si>
    <t>Remaining</t>
  </si>
  <si>
    <t>Distance from Target</t>
  </si>
  <si>
    <t>COUNTA of Gender</t>
  </si>
  <si>
    <t>COUNTA of Ticket Tier</t>
  </si>
  <si>
    <t>SUM of Total Amount</t>
  </si>
  <si>
    <t>TOTAL DAYS</t>
  </si>
  <si>
    <t>PASSED DAYS</t>
  </si>
  <si>
    <t>REMAINING DAYS</t>
  </si>
  <si>
    <t>Grand Total</t>
  </si>
  <si>
    <t>CONFERENCE SUMMARY</t>
  </si>
  <si>
    <t>CONFERENCE</t>
  </si>
  <si>
    <t>*Below are suggested examples. Feel free to edit them to fit your needs.</t>
  </si>
  <si>
    <t>This is a session title</t>
  </si>
  <si>
    <t>Jane Smith</t>
  </si>
  <si>
    <t>(Multiple Items)</t>
  </si>
  <si>
    <t>Day 5</t>
  </si>
  <si>
    <t>▸ Track speaker bookings and presentation files to assure that your main stage and breakout rooms each run smoothly</t>
  </si>
  <si>
    <t>IMPORTANT THINGS TO KNOW</t>
  </si>
  <si>
    <t>INPUT PROMPT GUIDE</t>
  </si>
  <si>
    <t>HOW TOs</t>
  </si>
  <si>
    <r>
      <rPr>
        <b/>
        <sz val="12"/>
        <color rgb="FFBA0F30"/>
        <rFont val="LoewNextArabic-Bold"/>
      </rPr>
      <t>IMPORTANT :</t>
    </r>
    <r>
      <rPr>
        <b/>
        <sz val="12"/>
        <color rgb="FF608F66"/>
        <rFont val="LoewNextArabic-Bold"/>
      </rPr>
      <t xml:space="preserve">  </t>
    </r>
    <r>
      <rPr>
        <b/>
        <sz val="12"/>
        <color rgb="FF2F2440"/>
        <rFont val="LoewNextArabic-Bold"/>
      </rPr>
      <t>REFRESH DATA AFTER YOUR EVENT INPUT TO GENERATE CALENDAR TIMELINE</t>
    </r>
  </si>
  <si>
    <t xml:space="preserve">This spreadsheet is the great tool for organizing and streamlining your agenda, speakers, sponsors, vendors, and registrants. </t>
  </si>
  <si>
    <r>
      <rPr>
        <b/>
        <sz val="14"/>
        <color rgb="FFBA0F30"/>
        <rFont val="LoewNextArabic-Bold"/>
      </rPr>
      <t xml:space="preserve">     Hotel </t>
    </r>
    <r>
      <rPr>
        <b/>
        <sz val="14"/>
        <color rgb="FF2F2440"/>
        <rFont val="LoewNextArabic-Bold"/>
      </rPr>
      <t>Lynk</t>
    </r>
    <r>
      <rPr>
        <b/>
        <sz val="14"/>
        <color rgb="FF2F2440"/>
        <rFont val="Lato"/>
      </rPr>
      <t xml:space="preserve"> Event Planner</t>
    </r>
  </si>
  <si>
    <t>SPREADSHEET STRUCTURE</t>
  </si>
  <si>
    <t>START WITH THE "CONFIG" TAB - ALL OF THE TABS PULL INFO FROM THIS TAB!</t>
  </si>
  <si>
    <r>
      <t xml:space="preserve">Head on over to the </t>
    </r>
    <r>
      <rPr>
        <sz val="18"/>
        <color rgb="FFBA0F30"/>
        <rFont val="Lato Regular"/>
      </rPr>
      <t>Read Me First</t>
    </r>
    <r>
      <rPr>
        <sz val="18"/>
        <color rgb="FF2F2440"/>
        <rFont val="Lato Regular"/>
      </rPr>
      <t xml:space="preserve"> tab below</t>
    </r>
  </si>
  <si>
    <r>
      <rPr>
        <b/>
        <sz val="26"/>
        <color rgb="FFBA0F30"/>
        <rFont val="LoewNextArabic-Bold"/>
      </rPr>
      <t xml:space="preserve">     Hotel </t>
    </r>
    <r>
      <rPr>
        <b/>
        <sz val="26"/>
        <color rgb="FF2F2440"/>
        <rFont val="LoewNextArabic-Bold"/>
      </rPr>
      <t>Lynk</t>
    </r>
    <r>
      <rPr>
        <b/>
        <sz val="26"/>
        <color rgb="FF2F2440"/>
        <rFont val="Lato"/>
      </rPr>
      <t xml:space="preserve"> Event Planner Spreadsheet</t>
    </r>
  </si>
  <si>
    <t>www.hotellynk.com</t>
  </si>
  <si>
    <r>
      <t xml:space="preserve">This tool is offered to you by </t>
    </r>
    <r>
      <rPr>
        <b/>
        <sz val="28"/>
        <color rgb="FFBA0F30"/>
        <rFont val="Lato Regular"/>
      </rPr>
      <t>Hotel</t>
    </r>
    <r>
      <rPr>
        <b/>
        <sz val="28"/>
        <color rgb="FF2F2440"/>
        <rFont val="Lato Regular"/>
      </rPr>
      <t>Lynk</t>
    </r>
    <r>
      <rPr>
        <sz val="28"/>
        <color rgb="FF2F2440"/>
        <rFont val="Lato Regular"/>
      </rPr>
      <t xml:space="preserve">
We help with group hotel booking for offsite events
and much more at no cost to you.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</si>
</sst>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4" formatCode="_(&quot;$&quot;* #,##0.00_);_(&quot;$&quot;* \(#,##0.00\);_(&quot;$&quot;* &quot;-&quot;??_);_(@_)"/>
    <numFmt numFmtId="164" formatCode="mmm&quot; &quot;d&quot;, &quot;yyyy"/>
    <numFmt numFmtId="165" formatCode="&quot;$&quot;#,##0.00"/>
    <numFmt numFmtId="166" formatCode="ddd&quot;, &quot;mmm&quot; &quot;d"/>
    <numFmt numFmtId="167" formatCode="h&quot;:&quot;mm&quot;: &quot;AM/PM"/>
    <numFmt numFmtId="168" formatCode="h&quot;:&quot;mm&quot; &quot;AM/PM"/>
    <numFmt numFmtId="169" formatCode="h&quot;:&quot;mm&quot;:&quot;AM/PM"/>
    <numFmt numFmtId="170" formatCode="_(&quot;$&quot;* #,##0_);_(&quot;$&quot;* \(#,##0\);_(&quot;$&quot;* &quot;-&quot;??_);_(@_)"/>
    <numFmt numFmtId="171" formatCode="&quot;$&quot;#,##0"/>
    <numFmt numFmtId="172" formatCode="[Color3]0.00%\ \▲;[Color50]\-0.00%\ \▼;[Blue]0.00%\ \▬"/>
    <numFmt numFmtId="173" formatCode="[$-409]d\-mmm\-yyyy;@"/>
    <numFmt numFmtId="174" formatCode="[$-F400]h:mm:ss\ AM/PM"/>
    <numFmt numFmtId="175" formatCode="[$-409]h:mm\ AM/PM;@"/>
  </numFmts>
  <fonts count="109">
    <font>
      <sz val="10"/>
      <color rgb="FF000000"/>
      <name val="Roboto"/>
      <scheme val="minor"/>
    </font>
    <font>
      <sz val="10"/>
      <color theme="1"/>
      <name val="Lato"/>
    </font>
    <font>
      <sz val="10"/>
      <color rgb="FFFFFFFF"/>
      <name val="Lato"/>
    </font>
    <font>
      <b/>
      <sz val="14"/>
      <color rgb="FFFFFFFF"/>
      <name val="Lato"/>
    </font>
    <font>
      <b/>
      <sz val="10"/>
      <color rgb="FFFFFFFF"/>
      <name val="Lato"/>
    </font>
    <font>
      <sz val="10"/>
      <name val="Roboto"/>
    </font>
    <font>
      <b/>
      <sz val="10"/>
      <color rgb="FFB45F06"/>
      <name val="Lato"/>
    </font>
    <font>
      <sz val="10"/>
      <color rgb="FF434343"/>
      <name val="Lato"/>
    </font>
    <font>
      <i/>
      <sz val="9"/>
      <color rgb="FF999999"/>
      <name val="Lato"/>
    </font>
    <font>
      <i/>
      <sz val="9"/>
      <color rgb="FF0B8043"/>
      <name val="Lato"/>
    </font>
    <font>
      <sz val="10"/>
      <color rgb="FF6AA84F"/>
      <name val="Lato"/>
    </font>
    <font>
      <b/>
      <sz val="10"/>
      <color theme="1"/>
      <name val="Lato"/>
    </font>
    <font>
      <b/>
      <sz val="10"/>
      <color rgb="FF38761D"/>
      <name val="Lato"/>
    </font>
    <font>
      <b/>
      <sz val="10"/>
      <color rgb="FF85200C"/>
      <name val="Lato"/>
    </font>
    <font>
      <sz val="9"/>
      <color rgb="FFFFFFFF"/>
      <name val="Lato"/>
    </font>
    <font>
      <sz val="9"/>
      <color theme="1"/>
      <name val="Lato"/>
    </font>
    <font>
      <b/>
      <sz val="9"/>
      <color theme="1"/>
      <name val="Lato"/>
    </font>
    <font>
      <b/>
      <sz val="9"/>
      <color rgb="FFFFFFFF"/>
      <name val="Lato"/>
    </font>
    <font>
      <b/>
      <sz val="9"/>
      <color rgb="FFF3F3F3"/>
      <name val="Lato"/>
    </font>
    <font>
      <b/>
      <sz val="8"/>
      <color rgb="FFF3F3F3"/>
      <name val="Lato"/>
    </font>
    <font>
      <sz val="9"/>
      <color rgb="FF434343"/>
      <name val="Lato"/>
    </font>
    <font>
      <b/>
      <sz val="9"/>
      <color rgb="FF434343"/>
      <name val="Lato"/>
    </font>
    <font>
      <sz val="9"/>
      <color rgb="FF000000"/>
      <name val="Lato"/>
    </font>
    <font>
      <sz val="9"/>
      <color theme="1"/>
      <name val="Roboto"/>
      <scheme val="minor"/>
    </font>
    <font>
      <b/>
      <sz val="9"/>
      <color rgb="FFB45F06"/>
      <name val="Lato"/>
    </font>
    <font>
      <b/>
      <sz val="10"/>
      <color rgb="FF434343"/>
      <name val="Lato"/>
    </font>
    <font>
      <i/>
      <sz val="9"/>
      <color rgb="FF666666"/>
      <name val="Lato"/>
    </font>
    <font>
      <i/>
      <sz val="9"/>
      <color rgb="FF6AA84F"/>
      <name val="Lato"/>
    </font>
    <font>
      <b/>
      <sz val="9"/>
      <color rgb="FF666666"/>
      <name val="Lato"/>
    </font>
    <font>
      <b/>
      <sz val="9"/>
      <color rgb="FF000000"/>
      <name val="Lato"/>
    </font>
    <font>
      <sz val="9"/>
      <color rgb="FFF3F3F3"/>
      <name val="Lato"/>
    </font>
    <font>
      <sz val="13"/>
      <color rgb="FFFFFFFF"/>
      <name val="Lato"/>
    </font>
    <font>
      <sz val="12"/>
      <color rgb="FFFFFFFF"/>
      <name val="Lato"/>
    </font>
    <font>
      <b/>
      <i/>
      <sz val="10"/>
      <color rgb="FF6AA84F"/>
      <name val="Lato"/>
    </font>
    <font>
      <b/>
      <sz val="11"/>
      <color rgb="FFFFFFFF"/>
      <name val="Lato"/>
    </font>
    <font>
      <b/>
      <sz val="18"/>
      <color rgb="FF000000"/>
      <name val="Lato"/>
    </font>
    <font>
      <sz val="10"/>
      <color theme="1"/>
      <name val="Roboto"/>
      <scheme val="minor"/>
    </font>
    <font>
      <b/>
      <sz val="9"/>
      <color rgb="FF38761D"/>
      <name val="Lato"/>
    </font>
    <font>
      <sz val="14"/>
      <color rgb="FF000000"/>
      <name val="Lato"/>
    </font>
    <font>
      <b/>
      <u/>
      <sz val="10"/>
      <color rgb="FFBF9000"/>
      <name val="Lato"/>
    </font>
    <font>
      <i/>
      <sz val="9"/>
      <color rgb="FF38761D"/>
      <name val="Lato"/>
    </font>
    <font>
      <u/>
      <sz val="9"/>
      <color rgb="FF0000FF"/>
      <name val="Lato"/>
    </font>
    <font>
      <b/>
      <i/>
      <sz val="9"/>
      <color rgb="FF6AA84F"/>
      <name val="Lato"/>
    </font>
    <font>
      <b/>
      <sz val="18"/>
      <color theme="1"/>
      <name val="Lato"/>
    </font>
    <font>
      <sz val="9"/>
      <color rgb="FF990000"/>
      <name val="Lato"/>
    </font>
    <font>
      <b/>
      <sz val="9"/>
      <color rgb="FF990000"/>
      <name val="Lato"/>
    </font>
    <font>
      <sz val="9"/>
      <color rgb="FFB45F06"/>
      <name val="Lato"/>
    </font>
    <font>
      <sz val="9"/>
      <color rgb="FF38761D"/>
      <name val="Lato"/>
    </font>
    <font>
      <b/>
      <sz val="10"/>
      <color rgb="FF990000"/>
      <name val="Lato"/>
    </font>
    <font>
      <i/>
      <sz val="9"/>
      <color theme="1"/>
      <name val="Roboto"/>
      <scheme val="minor"/>
    </font>
    <font>
      <sz val="10"/>
      <color rgb="FF38761D"/>
      <name val="Lato"/>
    </font>
    <font>
      <sz val="10"/>
      <color rgb="FF990000"/>
      <name val="Lato"/>
    </font>
    <font>
      <sz val="10"/>
      <color rgb="FF980000"/>
      <name val="Lato"/>
    </font>
    <font>
      <sz val="10"/>
      <color rgb="FF990000"/>
      <name val="Roboto"/>
      <scheme val="minor"/>
    </font>
    <font>
      <u/>
      <sz val="10"/>
      <color theme="10"/>
      <name val="Roboto"/>
      <scheme val="minor"/>
    </font>
    <font>
      <sz val="10"/>
      <color rgb="FFFFFFFF"/>
      <name val="Roboto"/>
      <scheme val="minor"/>
    </font>
    <font>
      <sz val="9"/>
      <color theme="1"/>
      <name val="Lato"/>
      <family val="2"/>
    </font>
    <font>
      <sz val="9"/>
      <color rgb="FF000000"/>
      <name val="Lato"/>
      <family val="2"/>
    </font>
    <font>
      <b/>
      <sz val="9"/>
      <color rgb="FF666666"/>
      <name val="Lato"/>
      <family val="2"/>
    </font>
    <font>
      <b/>
      <sz val="11"/>
      <color rgb="FF000000"/>
      <name val="Lato"/>
      <family val="2"/>
    </font>
    <font>
      <sz val="10"/>
      <color rgb="FF000000"/>
      <name val="Roboto"/>
      <scheme val="minor"/>
    </font>
    <font>
      <sz val="8"/>
      <name val="Roboto"/>
      <scheme val="minor"/>
    </font>
    <font>
      <sz val="11"/>
      <color rgb="FF000000"/>
      <name val="Roboto"/>
      <scheme val="minor"/>
    </font>
    <font>
      <b/>
      <sz val="11"/>
      <color rgb="FF434343"/>
      <name val="Lato"/>
    </font>
    <font>
      <sz val="11"/>
      <color theme="1"/>
      <name val="Roboto"/>
      <scheme val="minor"/>
    </font>
    <font>
      <sz val="11"/>
      <color rgb="FF434343"/>
      <name val="Lato"/>
    </font>
    <font>
      <b/>
      <i/>
      <sz val="11"/>
      <color rgb="FF6AA84F"/>
      <name val="Lato"/>
    </font>
    <font>
      <sz val="11"/>
      <color rgb="FF434343"/>
      <name val="Lato"/>
      <family val="2"/>
    </font>
    <font>
      <b/>
      <sz val="11"/>
      <color rgb="FF434343"/>
      <name val="Lato"/>
      <family val="2"/>
    </font>
    <font>
      <sz val="12"/>
      <color rgb="FF1F1F1F"/>
      <name val="&quot;Google Sans Text&quot;"/>
    </font>
    <font>
      <u/>
      <sz val="12"/>
      <color rgb="FF3C78D8"/>
      <name val="Lato"/>
      <family val="2"/>
    </font>
    <font>
      <b/>
      <u/>
      <sz val="12"/>
      <color rgb="FF000000"/>
      <name val="&quot;docs-Nunito Sans&quot;"/>
    </font>
    <font>
      <sz val="10"/>
      <color rgb="FF000000"/>
      <name val="Arial"/>
      <family val="2"/>
    </font>
    <font>
      <sz val="10"/>
      <color rgb="FF002060"/>
      <name val="Lato"/>
    </font>
    <font>
      <sz val="9"/>
      <color rgb="FF434343"/>
      <name val="Lato"/>
      <charset val="1"/>
    </font>
    <font>
      <sz val="9"/>
      <color rgb="FF585858"/>
      <name val="Lato"/>
      <charset val="1"/>
    </font>
    <font>
      <b/>
      <sz val="9"/>
      <color rgb="FFFF0000"/>
      <name val="Lato"/>
    </font>
    <font>
      <b/>
      <sz val="9"/>
      <name val="Lato"/>
    </font>
    <font>
      <u/>
      <sz val="10"/>
      <color rgb="FF2F2440"/>
      <name val="Arial"/>
      <family val="2"/>
    </font>
    <font>
      <b/>
      <sz val="9"/>
      <color rgb="FF2F2440"/>
      <name val="Lato"/>
    </font>
    <font>
      <b/>
      <sz val="12"/>
      <color rgb="FFBA0F30"/>
      <name val="LoewNextArabic-Bold"/>
    </font>
    <font>
      <b/>
      <sz val="12"/>
      <color rgb="FF2F2440"/>
      <name val="LoewNextArabic-Bold"/>
    </font>
    <font>
      <b/>
      <sz val="14"/>
      <color rgb="FF2F2440"/>
      <name val="Lato"/>
    </font>
    <font>
      <b/>
      <sz val="14"/>
      <color rgb="FFBA0F30"/>
      <name val="LoewNextArabic-Bold"/>
    </font>
    <font>
      <b/>
      <sz val="14"/>
      <color rgb="FF2F2440"/>
      <name val="LoewNextArabic-Bold"/>
    </font>
    <font>
      <sz val="14"/>
      <color rgb="FF2F2440"/>
      <name val="Roboto"/>
    </font>
    <font>
      <sz val="12"/>
      <color rgb="FF2F2440"/>
      <name val="LoewNextArabic-Bold"/>
    </font>
    <font>
      <sz val="12"/>
      <color rgb="FFBA0F30"/>
      <name val="LoewNextArabic-Bold"/>
    </font>
    <font>
      <b/>
      <sz val="12"/>
      <color rgb="FF608F66"/>
      <name val="LoewNextArabic-Bold"/>
    </font>
    <font>
      <b/>
      <sz val="11"/>
      <color rgb="FF2F2440"/>
      <name val="Lato"/>
      <family val="2"/>
    </font>
    <font>
      <i/>
      <sz val="11"/>
      <color rgb="FF000000"/>
      <name val="Arial"/>
      <family val="2"/>
    </font>
    <font>
      <b/>
      <sz val="14"/>
      <color rgb="FFFFFFFF"/>
      <name val="LoewNextArabic-Bold"/>
    </font>
    <font>
      <b/>
      <sz val="10"/>
      <color rgb="FFFFFFFF"/>
      <name val="LoewNextArabic-Bold"/>
    </font>
    <font>
      <sz val="10"/>
      <name val="LoewNextArabic-Bold"/>
    </font>
    <font>
      <b/>
      <sz val="11"/>
      <color rgb="FFBA0F30"/>
      <name val="Lato"/>
    </font>
    <font>
      <b/>
      <sz val="18"/>
      <color rgb="FFBA0F30"/>
      <name val="LoewNextArabic-Bold"/>
    </font>
    <font>
      <b/>
      <sz val="26"/>
      <color rgb="FF2F2440"/>
      <name val="Lato"/>
    </font>
    <font>
      <b/>
      <sz val="26"/>
      <color rgb="FFBA0F30"/>
      <name val="LoewNextArabic-Bold"/>
    </font>
    <font>
      <b/>
      <sz val="26"/>
      <color rgb="FF2F2440"/>
      <name val="LoewNextArabic-Bold"/>
    </font>
    <font>
      <sz val="28"/>
      <color rgb="FF2F2440"/>
      <name val="Lato Regular"/>
    </font>
    <font>
      <sz val="18"/>
      <color rgb="FF2F2440"/>
      <name val="Lato Regular"/>
    </font>
    <font>
      <sz val="18"/>
      <color rgb="FFBA0F30"/>
      <name val="Lato Regular"/>
    </font>
    <font>
      <sz val="18"/>
      <color rgb="FF2F2440"/>
      <name val="LoewNextArabic-Bold"/>
    </font>
    <font>
      <sz val="14"/>
      <color rgb="FF000000"/>
      <name val="Roboto"/>
      <scheme val="minor"/>
    </font>
    <font>
      <sz val="14"/>
      <color rgb="FF2F2440"/>
      <name val="Lato"/>
    </font>
    <font>
      <sz val="14"/>
      <color rgb="FF2F2440"/>
      <name val="Roboto"/>
      <scheme val="minor"/>
    </font>
    <font>
      <b/>
      <sz val="28"/>
      <color rgb="FF2F2440"/>
      <name val="Lato Regular"/>
    </font>
    <font>
      <b/>
      <sz val="28"/>
      <color rgb="FFBA0F30"/>
      <name val="Lato Regular"/>
    </font>
    <font>
      <u/>
      <sz val="28"/>
      <color rgb="FFBA0F30"/>
      <name val="Roboto"/>
      <scheme val="minor"/>
    </font>
  </fonts>
  <fills count="31">
    <fill>
      <patternFill patternType="none"/>
    </fill>
    <fill>
      <patternFill patternType="gray125"/>
    </fill>
    <fill>
      <patternFill patternType="solid">
        <fgColor rgb="FFF3F2F2"/>
        <bgColor rgb="FFF3F2F2"/>
      </patternFill>
    </fill>
    <fill>
      <patternFill patternType="solid">
        <fgColor rgb="FFB45F06"/>
        <bgColor rgb="FFB45F06"/>
      </patternFill>
    </fill>
    <fill>
      <patternFill patternType="solid">
        <fgColor rgb="FFFFFFFF"/>
        <bgColor rgb="FFFFFFFF"/>
      </patternFill>
    </fill>
    <fill>
      <patternFill patternType="solid">
        <fgColor rgb="FFD9EAD3"/>
        <bgColor rgb="FFD9EAD3"/>
      </patternFill>
    </fill>
    <fill>
      <patternFill patternType="solid">
        <fgColor rgb="FFFFF2CC"/>
        <bgColor rgb="FFFFF2CC"/>
      </patternFill>
    </fill>
    <fill>
      <patternFill patternType="solid">
        <fgColor rgb="FF38761D"/>
        <bgColor rgb="FF38761D"/>
      </patternFill>
    </fill>
    <fill>
      <patternFill patternType="solid">
        <fgColor rgb="FF990000"/>
        <bgColor rgb="FF990000"/>
      </patternFill>
    </fill>
    <fill>
      <patternFill patternType="solid">
        <fgColor rgb="FFFFF2F2"/>
        <bgColor rgb="FFFFF2F2"/>
      </patternFill>
    </fill>
    <fill>
      <patternFill patternType="solid">
        <fgColor rgb="FFF3F3F3"/>
        <bgColor rgb="FFF3F3F3"/>
      </patternFill>
    </fill>
    <fill>
      <patternFill patternType="solid">
        <fgColor rgb="FF999999"/>
        <bgColor rgb="FF999999"/>
      </patternFill>
    </fill>
    <fill>
      <patternFill patternType="solid">
        <fgColor rgb="FFEFEFEF"/>
        <bgColor rgb="FFEFEFEF"/>
      </patternFill>
    </fill>
    <fill>
      <patternFill patternType="solid">
        <fgColor rgb="FFF9CB9C"/>
        <bgColor rgb="FFF9CB9C"/>
      </patternFill>
    </fill>
    <fill>
      <patternFill patternType="solid">
        <fgColor rgb="FF434343"/>
        <bgColor rgb="FF434343"/>
      </patternFill>
    </fill>
    <fill>
      <patternFill patternType="solid">
        <fgColor rgb="FFFCE5CD"/>
        <bgColor rgb="FFFCE5CD"/>
      </patternFill>
    </fill>
    <fill>
      <patternFill patternType="solid">
        <fgColor rgb="FF000000"/>
        <bgColor rgb="FF000000"/>
      </patternFill>
    </fill>
    <fill>
      <patternFill patternType="solid">
        <fgColor rgb="FF666666"/>
        <bgColor rgb="FF666666"/>
      </patternFill>
    </fill>
    <fill>
      <patternFill patternType="solid">
        <fgColor rgb="FFF4CCCC"/>
        <bgColor rgb="FFF4CCCC"/>
      </patternFill>
    </fill>
    <fill>
      <patternFill patternType="solid">
        <fgColor rgb="FFFAF4E2"/>
        <bgColor rgb="FFFAF4E2"/>
      </patternFill>
    </fill>
    <fill>
      <patternFill patternType="solid">
        <fgColor rgb="FFFDF3EA"/>
        <bgColor rgb="FFFDF3EA"/>
      </patternFill>
    </fill>
    <fill>
      <patternFill patternType="solid">
        <fgColor rgb="FF980000"/>
        <bgColor rgb="FF980000"/>
      </patternFill>
    </fill>
    <fill>
      <patternFill patternType="solid">
        <fgColor theme="9" tint="0.79998168889431442"/>
        <bgColor rgb="FFFFFFFF"/>
      </patternFill>
    </fill>
    <fill>
      <patternFill patternType="solid">
        <fgColor rgb="FFF6FFA0"/>
        <bgColor indexed="64"/>
      </patternFill>
    </fill>
    <fill>
      <patternFill patternType="solid">
        <fgColor rgb="FF2F2440"/>
        <bgColor rgb="FFB45F06"/>
      </patternFill>
    </fill>
    <fill>
      <patternFill patternType="solid">
        <fgColor rgb="FF2F2440"/>
        <bgColor indexed="64"/>
      </patternFill>
    </fill>
    <fill>
      <patternFill patternType="solid">
        <fgColor rgb="FFE6DBFF"/>
        <bgColor rgb="FFF9CB9C"/>
      </patternFill>
    </fill>
    <fill>
      <patternFill patternType="solid">
        <fgColor rgb="FFE6DBFF"/>
        <bgColor rgb="FFFCE5CD"/>
      </patternFill>
    </fill>
    <fill>
      <patternFill patternType="solid">
        <fgColor rgb="FFE6DBFF"/>
        <bgColor indexed="64"/>
      </patternFill>
    </fill>
    <fill>
      <patternFill patternType="solid">
        <fgColor rgb="FFBA0F30"/>
        <bgColor rgb="FF990000"/>
      </patternFill>
    </fill>
    <fill>
      <patternFill patternType="solid">
        <fgColor rgb="FF38761D"/>
        <bgColor rgb="FFB45F06"/>
      </patternFill>
    </fill>
  </fills>
  <borders count="441">
    <border>
      <left/>
      <right/>
      <top/>
      <bottom/>
      <diagonal/>
    </border>
    <border>
      <left/>
      <right style="thin">
        <color rgb="FFF3F2F2"/>
      </right>
      <top style="thin">
        <color rgb="FFF3F2F2"/>
      </top>
      <bottom/>
      <diagonal/>
    </border>
    <border>
      <left/>
      <right style="thin">
        <color rgb="FFF3F2F2"/>
      </right>
      <top style="thin">
        <color rgb="FFF3F2F2"/>
      </top>
      <bottom style="thin">
        <color rgb="FFF3F2F2"/>
      </bottom>
      <diagonal/>
    </border>
    <border>
      <left/>
      <right style="thin">
        <color rgb="FFF3F2F2"/>
      </right>
      <top/>
      <bottom style="thin">
        <color rgb="FFF3F2F2"/>
      </bottom>
      <diagonal/>
    </border>
    <border>
      <left/>
      <right/>
      <top/>
      <bottom style="hair">
        <color rgb="FFFFFFFF"/>
      </bottom>
      <diagonal/>
    </border>
    <border>
      <left/>
      <right style="hair">
        <color rgb="FFFFFFFF"/>
      </right>
      <top/>
      <bottom style="hair">
        <color rgb="FFFFFFFF"/>
      </bottom>
      <diagonal/>
    </border>
    <border>
      <left/>
      <right/>
      <top/>
      <bottom style="thin">
        <color rgb="FFFFFFFF"/>
      </bottom>
      <diagonal/>
    </border>
    <border>
      <left/>
      <right style="hair">
        <color rgb="FFFFFFFF"/>
      </right>
      <top/>
      <bottom style="thin">
        <color rgb="FFFFFFFF"/>
      </bottom>
      <diagonal/>
    </border>
    <border>
      <left/>
      <right/>
      <top style="thin">
        <color rgb="FFFFFFFF"/>
      </top>
      <bottom style="thin">
        <color rgb="FFFFFFFF"/>
      </bottom>
      <diagonal/>
    </border>
    <border>
      <left/>
      <right style="hair">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dotted">
        <color rgb="FFFFFFFF"/>
      </left>
      <right/>
      <top style="dotted">
        <color rgb="FFFFFFFF"/>
      </top>
      <bottom/>
      <diagonal/>
    </border>
    <border>
      <left/>
      <right/>
      <top style="dotted">
        <color rgb="FFFFFFFF"/>
      </top>
      <bottom/>
      <diagonal/>
    </border>
    <border>
      <left/>
      <right style="thin">
        <color rgb="FFFFFFFF"/>
      </right>
      <top style="dotted">
        <color rgb="FFFFFFFF"/>
      </top>
      <bottom/>
      <diagonal/>
    </border>
    <border>
      <left style="dotted">
        <color rgb="FF666666"/>
      </left>
      <right/>
      <top style="dotted">
        <color rgb="FF666666"/>
      </top>
      <bottom style="dotted">
        <color rgb="FF666666"/>
      </bottom>
      <diagonal/>
    </border>
    <border>
      <left/>
      <right/>
      <top style="dotted">
        <color rgb="FFFFFFFF"/>
      </top>
      <bottom style="dotted">
        <color rgb="FFFFFFFF"/>
      </bottom>
      <diagonal/>
    </border>
    <border>
      <left/>
      <right style="thin">
        <color rgb="FFFFFFFF"/>
      </right>
      <top style="dotted">
        <color rgb="FFFFFFFF"/>
      </top>
      <bottom style="dotted">
        <color rgb="FFFFFFFF"/>
      </bottom>
      <diagonal/>
    </border>
    <border>
      <left/>
      <right style="hair">
        <color rgb="FFFFFFFF"/>
      </right>
      <top/>
      <bottom/>
      <diagonal/>
    </border>
    <border>
      <left style="hair">
        <color rgb="FFFFFFFF"/>
      </left>
      <right style="hair">
        <color rgb="FFFFFFFF"/>
      </right>
      <top style="hair">
        <color rgb="FFFFFFFF"/>
      </top>
      <bottom style="hair">
        <color rgb="FFFFFFFF"/>
      </bottom>
      <diagonal/>
    </border>
    <border>
      <left style="medium">
        <color rgb="FFB45F06"/>
      </left>
      <right style="medium">
        <color rgb="FFB45F06"/>
      </right>
      <top style="medium">
        <color rgb="FFB45F06"/>
      </top>
      <bottom style="medium">
        <color rgb="FFB45F06"/>
      </bottom>
      <diagonal/>
    </border>
    <border>
      <left/>
      <right/>
      <top style="thin">
        <color rgb="FFF3F2F2"/>
      </top>
      <bottom style="thin">
        <color rgb="FFF3F2F2"/>
      </bottom>
      <diagonal/>
    </border>
    <border>
      <left style="medium">
        <color rgb="FF990000"/>
      </left>
      <right style="medium">
        <color rgb="FF990000"/>
      </right>
      <top style="medium">
        <color rgb="FF990000"/>
      </top>
      <bottom style="medium">
        <color rgb="FF990000"/>
      </bottom>
      <diagonal/>
    </border>
    <border>
      <left style="medium">
        <color rgb="FFD9EAD3"/>
      </left>
      <right style="medium">
        <color rgb="FFD9EAD3"/>
      </right>
      <top style="medium">
        <color rgb="FFD9EAD3"/>
      </top>
      <bottom style="medium">
        <color rgb="FFD9EAD3"/>
      </bottom>
      <diagonal/>
    </border>
    <border>
      <left style="thin">
        <color rgb="FFF3F3F3"/>
      </left>
      <right/>
      <top style="thin">
        <color rgb="FFF3F3F3"/>
      </top>
      <bottom/>
      <diagonal/>
    </border>
    <border>
      <left/>
      <right style="thin">
        <color rgb="FFF3F3F3"/>
      </right>
      <top style="thin">
        <color rgb="FFF3F3F3"/>
      </top>
      <bottom/>
      <diagonal/>
    </border>
    <border>
      <left style="thin">
        <color rgb="FFF3F3F3"/>
      </left>
      <right/>
      <top style="thin">
        <color rgb="FFF3F3F3"/>
      </top>
      <bottom style="thin">
        <color rgb="FFF3F3F3"/>
      </bottom>
      <diagonal/>
    </border>
    <border>
      <left/>
      <right style="thin">
        <color rgb="FFF3F3F3"/>
      </right>
      <top style="thin">
        <color rgb="FFF3F3F3"/>
      </top>
      <bottom style="thin">
        <color rgb="FFF3F3F3"/>
      </bottom>
      <diagonal/>
    </border>
    <border>
      <left style="thin">
        <color rgb="FFF3F3F3"/>
      </left>
      <right style="thin">
        <color rgb="FFF3F3F3"/>
      </right>
      <top style="thin">
        <color rgb="FFF3F3F3"/>
      </top>
      <bottom style="thin">
        <color rgb="FFF3F3F3"/>
      </bottom>
      <diagonal/>
    </border>
    <border>
      <left style="thin">
        <color rgb="FFF3F3F3"/>
      </left>
      <right/>
      <top/>
      <bottom/>
      <diagonal/>
    </border>
    <border>
      <left style="thin">
        <color rgb="FFF3F3F3"/>
      </left>
      <right style="thin">
        <color rgb="FFF3F3F3"/>
      </right>
      <top style="thin">
        <color rgb="FFF3F3F3"/>
      </top>
      <bottom/>
      <diagonal/>
    </border>
    <border>
      <left style="thin">
        <color rgb="FFEFEFEF"/>
      </left>
      <right style="thin">
        <color rgb="FFEFEFEF"/>
      </right>
      <top style="thin">
        <color rgb="FFEFEFEF"/>
      </top>
      <bottom style="thin">
        <color rgb="FFEFEFEF"/>
      </bottom>
      <diagonal/>
    </border>
    <border>
      <left/>
      <right style="thin">
        <color rgb="FFEFEFEF"/>
      </right>
      <top style="thin">
        <color rgb="FFEFEFEF"/>
      </top>
      <bottom style="thin">
        <color rgb="FFEFEFEF"/>
      </bottom>
      <diagonal/>
    </border>
    <border>
      <left/>
      <right/>
      <top style="thin">
        <color rgb="FFF3F3F3"/>
      </top>
      <bottom style="thin">
        <color rgb="FFF3F3F3"/>
      </bottom>
      <diagonal/>
    </border>
    <border>
      <left style="thin">
        <color rgb="FFEFEFEF"/>
      </left>
      <right/>
      <top style="thin">
        <color rgb="FFEFEFEF"/>
      </top>
      <bottom style="thin">
        <color rgb="FFEFEFEF"/>
      </bottom>
      <diagonal/>
    </border>
    <border>
      <left/>
      <right style="thin">
        <color rgb="FFEFEFEF"/>
      </right>
      <top style="thin">
        <color rgb="FFEFEFEF"/>
      </top>
      <bottom/>
      <diagonal/>
    </border>
    <border>
      <left style="thin">
        <color rgb="FFEFEFEF"/>
      </left>
      <right/>
      <top style="thin">
        <color rgb="FFEFEFEF"/>
      </top>
      <bottom/>
      <diagonal/>
    </border>
    <border>
      <left style="medium">
        <color rgb="FFF3F3F3"/>
      </left>
      <right style="medium">
        <color rgb="FFF3F3F3"/>
      </right>
      <top/>
      <bottom style="thin">
        <color rgb="FFF3F2F2"/>
      </bottom>
      <diagonal/>
    </border>
    <border>
      <left style="medium">
        <color rgb="FFF3F3F3"/>
      </left>
      <right style="medium">
        <color rgb="FFF3F3F3"/>
      </right>
      <top/>
      <bottom style="medium">
        <color rgb="FFF3F3F3"/>
      </bottom>
      <diagonal/>
    </border>
    <border>
      <left style="medium">
        <color rgb="FFF3F3F3"/>
      </left>
      <right style="thin">
        <color rgb="FFF3F2F2"/>
      </right>
      <top/>
      <bottom style="medium">
        <color rgb="FFF3F3F3"/>
      </bottom>
      <diagonal/>
    </border>
    <border>
      <left/>
      <right style="medium">
        <color rgb="FFF3F3F3"/>
      </right>
      <top style="medium">
        <color rgb="FFF3F3F3"/>
      </top>
      <bottom style="medium">
        <color rgb="FFF3F3F3"/>
      </bottom>
      <diagonal/>
    </border>
    <border>
      <left style="medium">
        <color rgb="FFF3F3F3"/>
      </left>
      <right style="medium">
        <color rgb="FFF3F3F3"/>
      </right>
      <top style="medium">
        <color rgb="FFF3F3F3"/>
      </top>
      <bottom style="medium">
        <color rgb="FFF3F3F3"/>
      </bottom>
      <diagonal/>
    </border>
    <border>
      <left style="medium">
        <color rgb="FFF3F3F3"/>
      </left>
      <right style="thin">
        <color rgb="FFF3F2F2"/>
      </right>
      <top style="medium">
        <color rgb="FFF3F3F3"/>
      </top>
      <bottom style="medium">
        <color rgb="FFF3F3F3"/>
      </bottom>
      <diagonal/>
    </border>
    <border>
      <left/>
      <right style="medium">
        <color rgb="FFF3F3F3"/>
      </right>
      <top style="medium">
        <color rgb="FFF3F3F3"/>
      </top>
      <bottom style="thin">
        <color rgb="FFF3F2F2"/>
      </bottom>
      <diagonal/>
    </border>
    <border>
      <left style="medium">
        <color rgb="FFF3F3F3"/>
      </left>
      <right style="medium">
        <color rgb="FFF3F3F3"/>
      </right>
      <top style="medium">
        <color rgb="FFF3F3F3"/>
      </top>
      <bottom/>
      <diagonal/>
    </border>
    <border>
      <left style="medium">
        <color rgb="FFF3F3F3"/>
      </left>
      <right style="thin">
        <color rgb="FFF3F2F2"/>
      </right>
      <top style="medium">
        <color rgb="FFF3F3F3"/>
      </top>
      <bottom/>
      <diagonal/>
    </border>
    <border>
      <left style="medium">
        <color rgb="FFF3F3F3"/>
      </left>
      <right style="medium">
        <color rgb="FFF3F3F3"/>
      </right>
      <top/>
      <bottom/>
      <diagonal/>
    </border>
    <border>
      <left style="medium">
        <color rgb="FFF3F3F3"/>
      </left>
      <right style="medium">
        <color rgb="FFF3F3F3"/>
      </right>
      <top style="thin">
        <color rgb="FFF3F2F2"/>
      </top>
      <bottom style="medium">
        <color rgb="FFF3F3F3"/>
      </bottom>
      <diagonal/>
    </border>
    <border>
      <left style="medium">
        <color rgb="FFF3F3F3"/>
      </left>
      <right style="medium">
        <color rgb="FFF3F3F3"/>
      </right>
      <top style="thin">
        <color rgb="FFF3F2F2"/>
      </top>
      <bottom/>
      <diagonal/>
    </border>
    <border>
      <left style="medium">
        <color rgb="FFF3F3F3"/>
      </left>
      <right style="thin">
        <color rgb="FFF3F2F2"/>
      </right>
      <top style="thin">
        <color rgb="FFF3F2F2"/>
      </top>
      <bottom/>
      <diagonal/>
    </border>
    <border>
      <left/>
      <right/>
      <top style="thin">
        <color rgb="FFF3F2F2"/>
      </top>
      <bottom/>
      <diagonal/>
    </border>
    <border>
      <left/>
      <right style="thin">
        <color rgb="FFF3F2F2"/>
      </right>
      <top/>
      <bottom/>
      <diagonal/>
    </border>
    <border>
      <left style="medium">
        <color rgb="FFF3F3F3"/>
      </left>
      <right style="thin">
        <color rgb="FFF3F2F2"/>
      </right>
      <top/>
      <bottom/>
      <diagonal/>
    </border>
    <border>
      <left style="thin">
        <color rgb="FFF3F3F3"/>
      </left>
      <right style="thin">
        <color rgb="FFF3F3F3"/>
      </right>
      <top style="thin">
        <color rgb="FFF3F2F2"/>
      </top>
      <bottom style="thin">
        <color rgb="FFF3F2F2"/>
      </bottom>
      <diagonal/>
    </border>
    <border>
      <left style="thin">
        <color rgb="FFFFFFFF"/>
      </left>
      <right style="thin">
        <color rgb="FFFFFFFF"/>
      </right>
      <top/>
      <bottom style="thin">
        <color rgb="FFFFFFFF"/>
      </bottom>
      <diagonal/>
    </border>
    <border>
      <left style="dotted">
        <color rgb="FFB7B7B7"/>
      </left>
      <right style="dotted">
        <color rgb="FFB7B7B7"/>
      </right>
      <top style="dotted">
        <color rgb="FFB7B7B7"/>
      </top>
      <bottom/>
      <diagonal/>
    </border>
    <border>
      <left style="dotted">
        <color rgb="FFB7B7B7"/>
      </left>
      <right/>
      <top style="dotted">
        <color rgb="FFB7B7B7"/>
      </top>
      <bottom/>
      <diagonal/>
    </border>
    <border>
      <left/>
      <right style="dotted">
        <color rgb="FFB7B7B7"/>
      </right>
      <top style="dotted">
        <color rgb="FFB7B7B7"/>
      </top>
      <bottom/>
      <diagonal/>
    </border>
    <border>
      <left/>
      <right/>
      <top style="dotted">
        <color rgb="FFB7B7B7"/>
      </top>
      <bottom/>
      <diagonal/>
    </border>
    <border>
      <left style="thin">
        <color rgb="FFD9D9D9"/>
      </left>
      <right style="thin">
        <color rgb="FFD9D9D9"/>
      </right>
      <top style="thin">
        <color rgb="FFD9D9D9"/>
      </top>
      <bottom style="thin">
        <color rgb="FFD9D9D9"/>
      </bottom>
      <diagonal/>
    </border>
    <border>
      <left style="medium">
        <color rgb="FFFCE5CD"/>
      </left>
      <right style="thin">
        <color rgb="FFEFEFEF"/>
      </right>
      <top style="thin">
        <color rgb="FFEFEFEF"/>
      </top>
      <bottom style="thin">
        <color rgb="FFEFEFEF"/>
      </bottom>
      <diagonal/>
    </border>
    <border>
      <left style="thin">
        <color rgb="FFEFEFEF"/>
      </left>
      <right style="medium">
        <color rgb="FFFCE5CD"/>
      </right>
      <top style="thin">
        <color rgb="FFEFEFEF"/>
      </top>
      <bottom style="thin">
        <color rgb="FFEFEFEF"/>
      </bottom>
      <diagonal/>
    </border>
    <border>
      <left style="thin">
        <color rgb="FFEFEFEF"/>
      </left>
      <right style="thin">
        <color rgb="FFEFEFEF"/>
      </right>
      <top style="thin">
        <color rgb="FFEFEFEF"/>
      </top>
      <bottom style="medium">
        <color rgb="FFFCE5CD"/>
      </bottom>
      <diagonal/>
    </border>
    <border>
      <left style="dotted">
        <color rgb="FFB7B7B7"/>
      </left>
      <right/>
      <top style="dotted">
        <color rgb="FFB7B7B7"/>
      </top>
      <bottom style="thin">
        <color rgb="FFF3F2F2"/>
      </bottom>
      <diagonal/>
    </border>
    <border>
      <left/>
      <right/>
      <top style="dotted">
        <color rgb="FFB7B7B7"/>
      </top>
      <bottom style="thin">
        <color rgb="FFF3F2F2"/>
      </bottom>
      <diagonal/>
    </border>
    <border>
      <left/>
      <right style="dotted">
        <color rgb="FFB7B7B7"/>
      </right>
      <top style="dotted">
        <color rgb="FFB7B7B7"/>
      </top>
      <bottom style="thin">
        <color rgb="FFF3F2F2"/>
      </bottom>
      <diagonal/>
    </border>
    <border>
      <left/>
      <right/>
      <top style="medium">
        <color rgb="FFFCE5CD"/>
      </top>
      <bottom/>
      <diagonal/>
    </border>
    <border>
      <left style="thin">
        <color rgb="FFD9D9D9"/>
      </left>
      <right/>
      <top style="medium">
        <color rgb="FFFCE5CD"/>
      </top>
      <bottom/>
      <diagonal/>
    </border>
    <border>
      <left style="medium">
        <color rgb="FFFCE5CD"/>
      </left>
      <right style="thin">
        <color rgb="FFEFEFEF"/>
      </right>
      <top/>
      <bottom style="thin">
        <color rgb="FFEFEFEF"/>
      </bottom>
      <diagonal/>
    </border>
    <border>
      <left style="thin">
        <color rgb="FFEFEFEF"/>
      </left>
      <right style="thin">
        <color rgb="FFEFEFEF"/>
      </right>
      <top/>
      <bottom style="thin">
        <color rgb="FFEFEFEF"/>
      </bottom>
      <diagonal/>
    </border>
    <border>
      <left style="thin">
        <color rgb="FFEFEFEF"/>
      </left>
      <right style="medium">
        <color rgb="FFFCE5CD"/>
      </right>
      <top/>
      <bottom style="thin">
        <color rgb="FFEFEFEF"/>
      </bottom>
      <diagonal/>
    </border>
    <border>
      <left style="medium">
        <color rgb="FFB45F06"/>
      </left>
      <right/>
      <top style="medium">
        <color rgb="FFB45F06"/>
      </top>
      <bottom style="medium">
        <color rgb="FFB45F06"/>
      </bottom>
      <diagonal/>
    </border>
    <border>
      <left/>
      <right/>
      <top style="medium">
        <color rgb="FFB45F06"/>
      </top>
      <bottom style="medium">
        <color rgb="FFB45F06"/>
      </bottom>
      <diagonal/>
    </border>
    <border>
      <left/>
      <right style="medium">
        <color rgb="FFB45F06"/>
      </right>
      <top style="medium">
        <color rgb="FFB45F06"/>
      </top>
      <bottom style="medium">
        <color rgb="FFB45F06"/>
      </bottom>
      <diagonal/>
    </border>
    <border>
      <left style="medium">
        <color rgb="FFFCE5CD"/>
      </left>
      <right/>
      <top style="medium">
        <color rgb="FFFCE5CD"/>
      </top>
      <bottom style="medium">
        <color rgb="FFFCE5CD"/>
      </bottom>
      <diagonal/>
    </border>
    <border>
      <left style="medium">
        <color rgb="FFFCE5CD"/>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CE5CD"/>
      </right>
      <top/>
      <bottom style="medium">
        <color rgb="FFFFFFFF"/>
      </bottom>
      <diagonal/>
    </border>
    <border>
      <left/>
      <right style="medium">
        <color rgb="FFFCE5CD"/>
      </right>
      <top style="medium">
        <color rgb="FFFCE5CD"/>
      </top>
      <bottom style="medium">
        <color rgb="FFFCE5CD"/>
      </bottom>
      <diagonal/>
    </border>
    <border>
      <left style="medium">
        <color rgb="FFFCE5CD"/>
      </left>
      <right style="medium">
        <color rgb="FFFFFFFF"/>
      </right>
      <top style="medium">
        <color rgb="FFFFFFFF"/>
      </top>
      <bottom style="medium">
        <color rgb="FFFCE5CD"/>
      </bottom>
      <diagonal/>
    </border>
    <border>
      <left style="medium">
        <color rgb="FFFFFFFF"/>
      </left>
      <right style="medium">
        <color rgb="FFFFFFFF"/>
      </right>
      <top style="medium">
        <color rgb="FFFFFFFF"/>
      </top>
      <bottom style="medium">
        <color rgb="FFFCE5CD"/>
      </bottom>
      <diagonal/>
    </border>
    <border>
      <left style="medium">
        <color rgb="FFFFFFFF"/>
      </left>
      <right style="medium">
        <color rgb="FFFCE5CD"/>
      </right>
      <top style="medium">
        <color rgb="FFFFFFFF"/>
      </top>
      <bottom style="medium">
        <color rgb="FFFCE5CD"/>
      </bottom>
      <diagonal/>
    </border>
    <border>
      <left/>
      <right/>
      <top/>
      <bottom style="medium">
        <color rgb="FFFCE5CD"/>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style="medium">
        <color rgb="FFF9CB9C"/>
      </left>
      <right style="medium">
        <color rgb="FFF9CB9C"/>
      </right>
      <top style="medium">
        <color rgb="FFFCE5CD"/>
      </top>
      <bottom style="medium">
        <color rgb="FFFCE5CD"/>
      </bottom>
      <diagonal/>
    </border>
    <border>
      <left style="medium">
        <color rgb="FFF9CB9C"/>
      </left>
      <right style="medium">
        <color rgb="FFFCE5CD"/>
      </right>
      <top style="medium">
        <color rgb="FFFCE5CD"/>
      </top>
      <bottom style="medium">
        <color rgb="FFFCE5CD"/>
      </bottom>
      <diagonal/>
    </border>
    <border>
      <left style="dotted">
        <color rgb="FFCCCCCC"/>
      </left>
      <right style="dotted">
        <color rgb="FFCCCCCC"/>
      </right>
      <top/>
      <bottom style="dotted">
        <color rgb="FFCCCCCC"/>
      </bottom>
      <diagonal/>
    </border>
    <border>
      <left style="dotted">
        <color rgb="FFCCCCCC"/>
      </left>
      <right style="medium">
        <color rgb="FFFCE5CD"/>
      </right>
      <top/>
      <bottom style="dotted">
        <color rgb="FFCCCCCC"/>
      </bottom>
      <diagonal/>
    </border>
    <border>
      <left/>
      <right style="medium">
        <color rgb="FFFCE5CD"/>
      </right>
      <top/>
      <bottom style="dotted">
        <color rgb="FFCCCCCC"/>
      </bottom>
      <diagonal/>
    </border>
    <border>
      <left style="dotted">
        <color rgb="FFCCCCCC"/>
      </left>
      <right style="dotted">
        <color rgb="FFCCCCCC"/>
      </right>
      <top style="dotted">
        <color rgb="FFCCCCCC"/>
      </top>
      <bottom style="dotted">
        <color rgb="FFCCCCCC"/>
      </bottom>
      <diagonal/>
    </border>
    <border>
      <left style="dotted">
        <color rgb="FFCCCCCC"/>
      </left>
      <right style="medium">
        <color rgb="FFFCE5CD"/>
      </right>
      <top style="dotted">
        <color rgb="FFCCCCCC"/>
      </top>
      <bottom style="dotted">
        <color rgb="FFCCCCCC"/>
      </bottom>
      <diagonal/>
    </border>
    <border>
      <left/>
      <right style="medium">
        <color rgb="FFFCE5CD"/>
      </right>
      <top style="dotted">
        <color rgb="FFCCCCCC"/>
      </top>
      <bottom style="dotted">
        <color rgb="FFCCCCCC"/>
      </bottom>
      <diagonal/>
    </border>
    <border>
      <left style="dotted">
        <color rgb="FFCCCCCC"/>
      </left>
      <right style="dotted">
        <color rgb="FFCCCCCC"/>
      </right>
      <top style="dotted">
        <color rgb="FFCCCCCC"/>
      </top>
      <bottom style="medium">
        <color rgb="FFFCE5CD"/>
      </bottom>
      <diagonal/>
    </border>
    <border>
      <left style="dotted">
        <color rgb="FFCCCCCC"/>
      </left>
      <right style="medium">
        <color rgb="FFFCE5CD"/>
      </right>
      <top style="dotted">
        <color rgb="FFCCCCCC"/>
      </top>
      <bottom style="medium">
        <color rgb="FFFCE5CD"/>
      </bottom>
      <diagonal/>
    </border>
    <border>
      <left/>
      <right style="medium">
        <color rgb="FFFCE5CD"/>
      </right>
      <top style="dotted">
        <color rgb="FFCCCCCC"/>
      </top>
      <bottom style="medium">
        <color rgb="FFFCE5CD"/>
      </bottom>
      <diagonal/>
    </border>
    <border>
      <left style="medium">
        <color rgb="FFFFFFFF"/>
      </left>
      <right/>
      <top/>
      <bottom style="double">
        <color rgb="FF38761D"/>
      </bottom>
      <diagonal/>
    </border>
    <border>
      <left/>
      <right style="medium">
        <color rgb="FFFFFFFF"/>
      </right>
      <top/>
      <bottom style="double">
        <color rgb="FF38761D"/>
      </bottom>
      <diagonal/>
    </border>
    <border>
      <left style="thin">
        <color rgb="FFFFFFFF"/>
      </left>
      <right/>
      <top/>
      <bottom style="thin">
        <color rgb="FFFFFFFF"/>
      </bottom>
      <diagonal/>
    </border>
    <border>
      <left/>
      <right style="medium">
        <color rgb="FFFFFFFF"/>
      </right>
      <top style="medium">
        <color rgb="FFFFFFFF"/>
      </top>
      <bottom style="medium">
        <color rgb="FFFFFFFF"/>
      </bottom>
      <diagonal/>
    </border>
    <border>
      <left style="medium">
        <color rgb="FFFFFFFF"/>
      </left>
      <right style="thin">
        <color rgb="FFFFFFFF"/>
      </right>
      <top/>
      <bottom/>
      <diagonal/>
    </border>
    <border>
      <left style="medium">
        <color rgb="FFFFFFFF"/>
      </left>
      <right/>
      <top style="medium">
        <color rgb="FFFFFFFF"/>
      </top>
      <bottom style="medium">
        <color rgb="FFFFFFFF"/>
      </bottom>
      <diagonal/>
    </border>
    <border>
      <left style="medium">
        <color rgb="FF38761D"/>
      </left>
      <right style="thin">
        <color rgb="FFD9D9D9"/>
      </right>
      <top style="medium">
        <color rgb="FF38761D"/>
      </top>
      <bottom style="thin">
        <color rgb="FFD9D9D9"/>
      </bottom>
      <diagonal/>
    </border>
    <border>
      <left style="thin">
        <color rgb="FFCCCCCC"/>
      </left>
      <right style="medium">
        <color rgb="FF38761D"/>
      </right>
      <top style="medium">
        <color rgb="FF38761D"/>
      </top>
      <bottom style="thin">
        <color rgb="FFCCCCCC"/>
      </bottom>
      <diagonal/>
    </border>
    <border>
      <left style="medium">
        <color rgb="FF38761D"/>
      </left>
      <right style="thin">
        <color rgb="FFD9D9D9"/>
      </right>
      <top style="thin">
        <color rgb="FFD9D9D9"/>
      </top>
      <bottom style="thin">
        <color rgb="FFD9D9D9"/>
      </bottom>
      <diagonal/>
    </border>
    <border>
      <left style="thin">
        <color rgb="FFCCCCCC"/>
      </left>
      <right style="medium">
        <color rgb="FF38761D"/>
      </right>
      <top style="thin">
        <color rgb="FFCCCCCC"/>
      </top>
      <bottom style="thin">
        <color rgb="FFCCCCCC"/>
      </bottom>
      <diagonal/>
    </border>
    <border>
      <left style="medium">
        <color rgb="FF38761D"/>
      </left>
      <right style="thin">
        <color rgb="FFD9D9D9"/>
      </right>
      <top style="thin">
        <color rgb="FFD9D9D9"/>
      </top>
      <bottom style="medium">
        <color rgb="FF38761D"/>
      </bottom>
      <diagonal/>
    </border>
    <border>
      <left style="thin">
        <color rgb="FFCCCCCC"/>
      </left>
      <right style="medium">
        <color rgb="FF38761D"/>
      </right>
      <top style="thin">
        <color rgb="FFCCCCCC"/>
      </top>
      <bottom style="medium">
        <color rgb="FF38761D"/>
      </bottom>
      <diagonal/>
    </border>
    <border>
      <left style="dotted">
        <color rgb="FFB7B7B7"/>
      </left>
      <right style="dotted">
        <color rgb="FFB7B7B7"/>
      </right>
      <top style="dotted">
        <color rgb="FFB7B7B7"/>
      </top>
      <bottom style="dotted">
        <color rgb="FFB7B7B7"/>
      </bottom>
      <diagonal/>
    </border>
    <border>
      <left style="dotted">
        <color rgb="FFB7B7B7"/>
      </left>
      <right/>
      <top style="dotted">
        <color rgb="FFB7B7B7"/>
      </top>
      <bottom style="dotted">
        <color rgb="FFB7B7B7"/>
      </bottom>
      <diagonal/>
    </border>
    <border>
      <left/>
      <right style="dotted">
        <color rgb="FFB7B7B7"/>
      </right>
      <top style="dotted">
        <color rgb="FFB7B7B7"/>
      </top>
      <bottom style="dotted">
        <color rgb="FFB7B7B7"/>
      </bottom>
      <diagonal/>
    </border>
    <border>
      <left/>
      <right/>
      <top style="dotted">
        <color rgb="FFB7B7B7"/>
      </top>
      <bottom style="dotted">
        <color rgb="FFB7B7B7"/>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medium">
        <color rgb="FFD9EAD3"/>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medium">
        <color rgb="FFD9EAD3"/>
      </right>
      <top style="thin">
        <color rgb="FFD9D9D9"/>
      </top>
      <bottom/>
      <diagonal/>
    </border>
    <border>
      <left style="medium">
        <color rgb="FFD9EAD3"/>
      </left>
      <right style="thin">
        <color rgb="FFEFEFEF"/>
      </right>
      <top style="thin">
        <color rgb="FFEFEFEF"/>
      </top>
      <bottom style="thin">
        <color rgb="FFEFEFEF"/>
      </bottom>
      <diagonal/>
    </border>
    <border>
      <left style="thin">
        <color rgb="FFEFEFEF"/>
      </left>
      <right style="medium">
        <color rgb="FFD9EAD3"/>
      </right>
      <top style="thin">
        <color rgb="FFEFEFEF"/>
      </top>
      <bottom style="thin">
        <color rgb="FFEFEFEF"/>
      </bottom>
      <diagonal/>
    </border>
    <border>
      <left style="medium">
        <color rgb="FFD9EAD3"/>
      </left>
      <right/>
      <top/>
      <bottom/>
      <diagonal/>
    </border>
    <border>
      <left/>
      <right style="medium">
        <color rgb="FFD9EAD3"/>
      </right>
      <top/>
      <bottom/>
      <diagonal/>
    </border>
    <border>
      <left style="medium">
        <color rgb="FFD9EAD3"/>
      </left>
      <right/>
      <top/>
      <bottom style="medium">
        <color rgb="FFD9EAD3"/>
      </bottom>
      <diagonal/>
    </border>
    <border>
      <left/>
      <right/>
      <top/>
      <bottom style="medium">
        <color rgb="FFD9EAD3"/>
      </bottom>
      <diagonal/>
    </border>
    <border>
      <left style="thin">
        <color rgb="FFEFEFEF"/>
      </left>
      <right style="thin">
        <color rgb="FFEFEFEF"/>
      </right>
      <top style="thin">
        <color rgb="FFEFEFEF"/>
      </top>
      <bottom style="medium">
        <color rgb="FFD9EAD3"/>
      </bottom>
      <diagonal/>
    </border>
    <border>
      <left/>
      <right style="medium">
        <color rgb="FFD9EAD3"/>
      </right>
      <top/>
      <bottom style="medium">
        <color rgb="FFD9EAD3"/>
      </bottom>
      <diagonal/>
    </border>
    <border>
      <left style="thin">
        <color rgb="FFFFFFFF"/>
      </left>
      <right style="thin">
        <color rgb="FFFFFFFF"/>
      </right>
      <top/>
      <bottom/>
      <diagonal/>
    </border>
    <border>
      <left style="thin">
        <color rgb="FFD9EAD3"/>
      </left>
      <right style="thin">
        <color rgb="FFD9EAD3"/>
      </right>
      <top/>
      <bottom style="thin">
        <color rgb="FFD9EAD3"/>
      </bottom>
      <diagonal/>
    </border>
    <border>
      <left/>
      <right style="thin">
        <color rgb="FF38761D"/>
      </right>
      <top/>
      <bottom/>
      <diagonal/>
    </border>
    <border>
      <left style="medium">
        <color rgb="FFD9EAD3"/>
      </left>
      <right/>
      <top style="thin">
        <color rgb="FFD9D9D9"/>
      </top>
      <bottom/>
      <diagonal/>
    </border>
    <border>
      <left style="medium">
        <color rgb="FFD9EAD3"/>
      </left>
      <right style="medium">
        <color rgb="FFD9EAD3"/>
      </right>
      <top style="thin">
        <color rgb="FFD9D9D9"/>
      </top>
      <bottom/>
      <diagonal/>
    </border>
    <border>
      <left style="medium">
        <color rgb="FFD9EAD3"/>
      </left>
      <right style="thin">
        <color rgb="FFEFEFEF"/>
      </right>
      <top/>
      <bottom style="thin">
        <color rgb="FFEFEFEF"/>
      </bottom>
      <diagonal/>
    </border>
    <border>
      <left style="thin">
        <color rgb="FFEFEFEF"/>
      </left>
      <right style="medium">
        <color rgb="FFD9EAD3"/>
      </right>
      <top/>
      <bottom style="thin">
        <color rgb="FFEFEFEF"/>
      </bottom>
      <diagonal/>
    </border>
    <border>
      <left style="medium">
        <color rgb="FFD9EAD3"/>
      </left>
      <right style="thin">
        <color rgb="FFEFEFEF"/>
      </right>
      <top style="thin">
        <color rgb="FFEFEFEF"/>
      </top>
      <bottom style="medium">
        <color rgb="FFD9EAD3"/>
      </bottom>
      <diagonal/>
    </border>
    <border>
      <left style="thin">
        <color rgb="FFEFEFEF"/>
      </left>
      <right style="medium">
        <color rgb="FFD9EAD3"/>
      </right>
      <top style="thin">
        <color rgb="FFEFEFEF"/>
      </top>
      <bottom style="medium">
        <color rgb="FFD9EAD3"/>
      </bottom>
      <diagonal/>
    </border>
    <border>
      <left style="dotted">
        <color rgb="FFF3F3F3"/>
      </left>
      <right/>
      <top style="dotted">
        <color rgb="FFF3F3F3"/>
      </top>
      <bottom style="dotted">
        <color rgb="FFF3F3F3"/>
      </bottom>
      <diagonal/>
    </border>
    <border>
      <left style="dotted">
        <color rgb="FFF3F3F3"/>
      </left>
      <right/>
      <top style="dotted">
        <color rgb="FFF3F3F3"/>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right style="thin">
        <color rgb="FF990000"/>
      </right>
      <top/>
      <bottom style="thin">
        <color rgb="FF990000"/>
      </bottom>
      <diagonal/>
    </border>
    <border>
      <left/>
      <right style="medium">
        <color rgb="FFF4CCCC"/>
      </right>
      <top/>
      <bottom style="medium">
        <color rgb="FFF4CCCC"/>
      </bottom>
      <diagonal/>
    </border>
    <border>
      <left style="medium">
        <color rgb="FFF4CCCC"/>
      </left>
      <right style="thin">
        <color rgb="FFFFFFFF"/>
      </right>
      <top/>
      <bottom/>
      <diagonal/>
    </border>
    <border>
      <left style="thin">
        <color rgb="FFFFFFFF"/>
      </left>
      <right style="medium">
        <color rgb="FFF4CCCC"/>
      </right>
      <top style="medium">
        <color rgb="FFF4CCCC"/>
      </top>
      <bottom/>
      <diagonal/>
    </border>
    <border>
      <left style="medium">
        <color rgb="FFF4CCCC"/>
      </left>
      <right style="thin">
        <color rgb="FFEFEFEF"/>
      </right>
      <top style="thin">
        <color rgb="FFEFEFEF"/>
      </top>
      <bottom style="thin">
        <color rgb="FFEFEFEF"/>
      </bottom>
      <diagonal/>
    </border>
    <border>
      <left style="thin">
        <color rgb="FFEFEFEF"/>
      </left>
      <right style="medium">
        <color rgb="FFF4CCCC"/>
      </right>
      <top style="thin">
        <color rgb="FFEFEFEF"/>
      </top>
      <bottom style="thin">
        <color rgb="FFEFEFEF"/>
      </bottom>
      <diagonal/>
    </border>
    <border>
      <left style="medium">
        <color rgb="FFF4CCCC"/>
      </left>
      <right style="thin">
        <color rgb="FFEFEFEF"/>
      </right>
      <top style="thin">
        <color rgb="FFEFEFEF"/>
      </top>
      <bottom style="medium">
        <color rgb="FFF4CCCC"/>
      </bottom>
      <diagonal/>
    </border>
    <border>
      <left style="thin">
        <color rgb="FFEFEFEF"/>
      </left>
      <right style="thin">
        <color rgb="FFEFEFEF"/>
      </right>
      <top style="thin">
        <color rgb="FFEFEFEF"/>
      </top>
      <bottom style="medium">
        <color rgb="FFF4CCCC"/>
      </bottom>
      <diagonal/>
    </border>
    <border>
      <left style="thin">
        <color rgb="FFEFEFEF"/>
      </left>
      <right style="medium">
        <color rgb="FFF4CCCC"/>
      </right>
      <top style="thin">
        <color rgb="FFEFEFEF"/>
      </top>
      <bottom style="medium">
        <color rgb="FFF4CCCC"/>
      </bottom>
      <diagonal/>
    </border>
    <border>
      <left style="thin">
        <color rgb="FFFDF3EA"/>
      </left>
      <right style="thin">
        <color rgb="FFFDF3EA"/>
      </right>
      <top/>
      <bottom style="thin">
        <color rgb="FFFFFFFF"/>
      </bottom>
      <diagonal/>
    </border>
    <border>
      <left style="thin">
        <color rgb="FFFDF3EA"/>
      </left>
      <right style="medium">
        <color rgb="FFFDF3EA"/>
      </right>
      <top/>
      <bottom/>
      <diagonal/>
    </border>
    <border>
      <left style="thin">
        <color rgb="FFFDF3EA"/>
      </left>
      <right style="thin">
        <color rgb="FFFDF3EA"/>
      </right>
      <top/>
      <bottom style="thin">
        <color rgb="FFFDF3EA"/>
      </bottom>
      <diagonal/>
    </border>
    <border>
      <left style="thin">
        <color rgb="FFFDF3EA"/>
      </left>
      <right style="thin">
        <color rgb="FFFDF3EA"/>
      </right>
      <top/>
      <bottom/>
      <diagonal/>
    </border>
    <border>
      <left style="medium">
        <color rgb="FFB45F06"/>
      </left>
      <right style="medium">
        <color rgb="FFB45F06"/>
      </right>
      <top style="medium">
        <color rgb="FFB45F06"/>
      </top>
      <bottom style="medium">
        <color rgb="FFFFFFFF"/>
      </bottom>
      <diagonal/>
    </border>
    <border>
      <left style="medium">
        <color rgb="FFB45F06"/>
      </left>
      <right style="medium">
        <color rgb="FFB45F06"/>
      </right>
      <top style="medium">
        <color rgb="FFB45F06"/>
      </top>
      <bottom style="medium">
        <color rgb="FFFCE5CD"/>
      </bottom>
      <diagonal/>
    </border>
    <border>
      <left style="medium">
        <color rgb="FF38761D"/>
      </left>
      <right style="medium">
        <color rgb="FF38761D"/>
      </right>
      <top style="medium">
        <color rgb="FF38761D"/>
      </top>
      <bottom style="thin">
        <color rgb="FFD9EAD3"/>
      </bottom>
      <diagonal/>
    </border>
    <border>
      <left style="medium">
        <color rgb="FF434343"/>
      </left>
      <right style="medium">
        <color rgb="FF434343"/>
      </right>
      <top style="medium">
        <color rgb="FF434343"/>
      </top>
      <bottom style="medium">
        <color rgb="FFFFFFFF"/>
      </bottom>
      <diagonal/>
    </border>
    <border>
      <left style="medium">
        <color rgb="FF990000"/>
      </left>
      <right style="medium">
        <color rgb="FF990000"/>
      </right>
      <top style="medium">
        <color rgb="FF990000"/>
      </top>
      <bottom style="thin">
        <color rgb="FFFFF2F2"/>
      </bottom>
      <diagonal/>
    </border>
    <border>
      <left style="medium">
        <color rgb="FFB45F06"/>
      </left>
      <right style="medium">
        <color rgb="FFB45F06"/>
      </right>
      <top style="medium">
        <color rgb="FFFFFFFF"/>
      </top>
      <bottom/>
      <diagonal/>
    </border>
    <border>
      <left style="medium">
        <color rgb="FFB45F06"/>
      </left>
      <right style="medium">
        <color rgb="FFB45F06"/>
      </right>
      <top/>
      <bottom/>
      <diagonal/>
    </border>
    <border>
      <left style="medium">
        <color rgb="FF38761D"/>
      </left>
      <right style="medium">
        <color rgb="FF38761D"/>
      </right>
      <top style="thin">
        <color rgb="FFD9EAD3"/>
      </top>
      <bottom/>
      <diagonal/>
    </border>
    <border>
      <left style="medium">
        <color rgb="FF434343"/>
      </left>
      <right style="medium">
        <color rgb="FF434343"/>
      </right>
      <top style="medium">
        <color rgb="FFFFFFFF"/>
      </top>
      <bottom/>
      <diagonal/>
    </border>
    <border>
      <left style="medium">
        <color rgb="FF990000"/>
      </left>
      <right style="medium">
        <color rgb="FF990000"/>
      </right>
      <top style="thin">
        <color rgb="FFFFF2F2"/>
      </top>
      <bottom/>
      <diagonal/>
    </border>
    <border>
      <left style="medium">
        <color rgb="FFB45F06"/>
      </left>
      <right style="medium">
        <color rgb="FFB45F06"/>
      </right>
      <top/>
      <bottom style="medium">
        <color rgb="FFFFFFFF"/>
      </bottom>
      <diagonal/>
    </border>
    <border>
      <left style="medium">
        <color rgb="FFB45F06"/>
      </left>
      <right style="medium">
        <color rgb="FFB45F06"/>
      </right>
      <top/>
      <bottom style="medium">
        <color rgb="FFFCE5CD"/>
      </bottom>
      <diagonal/>
    </border>
    <border>
      <left style="medium">
        <color rgb="FF38761D"/>
      </left>
      <right style="medium">
        <color rgb="FF38761D"/>
      </right>
      <top/>
      <bottom style="thin">
        <color rgb="FFD9EAD3"/>
      </bottom>
      <diagonal/>
    </border>
    <border>
      <left style="medium">
        <color rgb="FF434343"/>
      </left>
      <right style="medium">
        <color rgb="FF434343"/>
      </right>
      <top/>
      <bottom style="medium">
        <color rgb="FFFFFFFF"/>
      </bottom>
      <diagonal/>
    </border>
    <border>
      <left style="medium">
        <color rgb="FF990000"/>
      </left>
      <right style="medium">
        <color rgb="FF990000"/>
      </right>
      <top/>
      <bottom style="thin">
        <color rgb="FFFFF2F2"/>
      </bottom>
      <diagonal/>
    </border>
    <border>
      <left style="medium">
        <color rgb="FFB45F06"/>
      </left>
      <right style="medium">
        <color rgb="FFB45F06"/>
      </right>
      <top style="medium">
        <color rgb="FFFCE5CD"/>
      </top>
      <bottom style="medium">
        <color rgb="FFFCE5CD"/>
      </bottom>
      <diagonal/>
    </border>
    <border>
      <left style="medium">
        <color rgb="FF38761D"/>
      </left>
      <right style="medium">
        <color rgb="FF38761D"/>
      </right>
      <top style="thin">
        <color rgb="FFD9EAD3"/>
      </top>
      <bottom style="thin">
        <color rgb="FFD9EAD3"/>
      </bottom>
      <diagonal/>
    </border>
    <border>
      <left style="medium">
        <color rgb="FF434343"/>
      </left>
      <right style="medium">
        <color rgb="FF434343"/>
      </right>
      <top style="medium">
        <color rgb="FFFFFFFF"/>
      </top>
      <bottom style="medium">
        <color rgb="FFFFFFFF"/>
      </bottom>
      <diagonal/>
    </border>
    <border>
      <left style="medium">
        <color rgb="FF990000"/>
      </left>
      <right style="medium">
        <color rgb="FF990000"/>
      </right>
      <top style="thin">
        <color rgb="FFFFF2F2"/>
      </top>
      <bottom style="thin">
        <color rgb="FFFFF2F2"/>
      </bottom>
      <diagonal/>
    </border>
    <border>
      <left style="medium">
        <color rgb="FFB45F06"/>
      </left>
      <right style="medium">
        <color rgb="FFB45F06"/>
      </right>
      <top style="medium">
        <color rgb="FFFFFFFF"/>
      </top>
      <bottom style="medium">
        <color rgb="FFFFFFFF"/>
      </bottom>
      <diagonal/>
    </border>
    <border>
      <left style="medium">
        <color rgb="FFB45F06"/>
      </left>
      <right style="medium">
        <color rgb="FFB45F06"/>
      </right>
      <top style="medium">
        <color rgb="FFFCE5CD"/>
      </top>
      <bottom style="thin">
        <color rgb="FFFCE5CD"/>
      </bottom>
      <diagonal/>
    </border>
    <border>
      <left style="medium">
        <color rgb="FF434343"/>
      </left>
      <right style="medium">
        <color rgb="FF434343"/>
      </right>
      <top style="medium">
        <color rgb="FFFFFFFF"/>
      </top>
      <bottom style="thin">
        <color rgb="FFFFFFFF"/>
      </bottom>
      <diagonal/>
    </border>
    <border>
      <left style="medium">
        <color rgb="FFB45F06"/>
      </left>
      <right style="medium">
        <color rgb="FFB45F06"/>
      </right>
      <top style="medium">
        <color rgb="FFFFFFFF"/>
      </top>
      <bottom style="medium">
        <color rgb="FFB45F06"/>
      </bottom>
      <diagonal/>
    </border>
    <border>
      <left style="medium">
        <color rgb="FFB45F06"/>
      </left>
      <right style="medium">
        <color rgb="FFB45F06"/>
      </right>
      <top style="thin">
        <color rgb="FFFCE5CD"/>
      </top>
      <bottom style="medium">
        <color rgb="FFB45F06"/>
      </bottom>
      <diagonal/>
    </border>
    <border>
      <left/>
      <right/>
      <top/>
      <bottom style="thin">
        <color rgb="FFF3F3F3"/>
      </bottom>
      <diagonal/>
    </border>
    <border>
      <left style="medium">
        <color rgb="FF38761D"/>
      </left>
      <right style="medium">
        <color rgb="FF38761D"/>
      </right>
      <top style="thin">
        <color rgb="FFD9EAD3"/>
      </top>
      <bottom style="medium">
        <color rgb="FF38761D"/>
      </bottom>
      <diagonal/>
    </border>
    <border>
      <left style="medium">
        <color rgb="FF434343"/>
      </left>
      <right style="medium">
        <color rgb="FF434343"/>
      </right>
      <top style="thin">
        <color rgb="FFFFFFFF"/>
      </top>
      <bottom style="medium">
        <color rgb="FF434343"/>
      </bottom>
      <diagonal/>
    </border>
    <border>
      <left style="medium">
        <color rgb="FF990000"/>
      </left>
      <right style="medium">
        <color rgb="FF990000"/>
      </right>
      <top style="thin">
        <color rgb="FFFFF2F2"/>
      </top>
      <bottom style="medium">
        <color rgb="FF990000"/>
      </bottom>
      <diagonal/>
    </border>
    <border>
      <left style="thin">
        <color rgb="FFFFFFFF"/>
      </left>
      <right/>
      <top/>
      <bottom/>
      <diagonal/>
    </border>
    <border>
      <left style="thin">
        <color rgb="FFD9EAD3"/>
      </left>
      <right style="thin">
        <color rgb="FFD9EAD3"/>
      </right>
      <top style="thin">
        <color rgb="FFFFFFFF"/>
      </top>
      <bottom style="medium">
        <color rgb="FFD9EAD3"/>
      </bottom>
      <diagonal/>
    </border>
    <border>
      <left style="medium">
        <color rgb="FFFFF2F2"/>
      </left>
      <right style="medium">
        <color rgb="FFFFF2F2"/>
      </right>
      <top style="medium">
        <color rgb="FFFFF2F2"/>
      </top>
      <bottom style="medium">
        <color rgb="FFFFF2F2"/>
      </bottom>
      <diagonal/>
    </border>
    <border>
      <left style="medium">
        <color rgb="FF38761D"/>
      </left>
      <right style="medium">
        <color rgb="FF38761D"/>
      </right>
      <top style="medium">
        <color rgb="FF38761D"/>
      </top>
      <bottom style="medium">
        <color rgb="FFD9EAD3"/>
      </bottom>
      <diagonal/>
    </border>
    <border>
      <left style="medium">
        <color rgb="FF38761D"/>
      </left>
      <right style="medium">
        <color rgb="FF38761D"/>
      </right>
      <top style="medium">
        <color rgb="FF38761D"/>
      </top>
      <bottom style="thin">
        <color rgb="FFFFFFFF"/>
      </bottom>
      <diagonal/>
    </border>
    <border>
      <left style="medium">
        <color rgb="FF38761D"/>
      </left>
      <right style="medium">
        <color rgb="FF38761D"/>
      </right>
      <top style="medium">
        <color rgb="FFD9EAD3"/>
      </top>
      <bottom/>
      <diagonal/>
    </border>
    <border>
      <left style="medium">
        <color rgb="FF38761D"/>
      </left>
      <right style="medium">
        <color rgb="FF38761D"/>
      </right>
      <top style="thin">
        <color rgb="FFFFFFFF"/>
      </top>
      <bottom/>
      <diagonal/>
    </border>
    <border>
      <left style="medium">
        <color rgb="FF990000"/>
      </left>
      <right style="medium">
        <color rgb="FF990000"/>
      </right>
      <top style="medium">
        <color rgb="FF990000"/>
      </top>
      <bottom style="thin">
        <color rgb="FFFFFFFF"/>
      </bottom>
      <diagonal/>
    </border>
    <border>
      <left style="medium">
        <color rgb="FF38761D"/>
      </left>
      <right style="medium">
        <color rgb="FF38761D"/>
      </right>
      <top/>
      <bottom style="medium">
        <color rgb="FFD9EAD3"/>
      </bottom>
      <diagonal/>
    </border>
    <border>
      <left style="medium">
        <color rgb="FF38761D"/>
      </left>
      <right style="medium">
        <color rgb="FF38761D"/>
      </right>
      <top/>
      <bottom style="thin">
        <color rgb="FFFFFFFF"/>
      </bottom>
      <diagonal/>
    </border>
    <border>
      <left style="medium">
        <color rgb="FF990000"/>
      </left>
      <right style="medium">
        <color rgb="FF990000"/>
      </right>
      <top style="thin">
        <color rgb="FFFFFFFF"/>
      </top>
      <bottom style="thin">
        <color rgb="FFFFFFFF"/>
      </bottom>
      <diagonal/>
    </border>
    <border>
      <left style="medium">
        <color rgb="FF38761D"/>
      </left>
      <right style="medium">
        <color rgb="FF38761D"/>
      </right>
      <top style="medium">
        <color rgb="FFD9EAD3"/>
      </top>
      <bottom style="medium">
        <color rgb="FFD9EAD3"/>
      </bottom>
      <diagonal/>
    </border>
    <border>
      <left style="medium">
        <color rgb="FF38761D"/>
      </left>
      <right style="medium">
        <color rgb="FF38761D"/>
      </right>
      <top style="thin">
        <color rgb="FFFFFFFF"/>
      </top>
      <bottom style="thin">
        <color rgb="FFFFFFFF"/>
      </bottom>
      <diagonal/>
    </border>
    <border>
      <left style="medium">
        <color rgb="FF38761D"/>
      </left>
      <right style="medium">
        <color rgb="FF38761D"/>
      </right>
      <top style="medium">
        <color rgb="FFD9EAD3"/>
      </top>
      <bottom style="medium">
        <color rgb="FF38761D"/>
      </bottom>
      <diagonal/>
    </border>
    <border>
      <left style="medium">
        <color rgb="FF38761D"/>
      </left>
      <right style="medium">
        <color rgb="FF38761D"/>
      </right>
      <top style="thin">
        <color rgb="FFFFFFFF"/>
      </top>
      <bottom style="medium">
        <color rgb="FF38761D"/>
      </bottom>
      <diagonal/>
    </border>
    <border>
      <left style="medium">
        <color rgb="FF990000"/>
      </left>
      <right style="medium">
        <color rgb="FF990000"/>
      </right>
      <top style="thin">
        <color rgb="FFFFFFFF"/>
      </top>
      <bottom style="medium">
        <color rgb="FF990000"/>
      </bottom>
      <diagonal/>
    </border>
    <border>
      <left style="medium">
        <color rgb="FF38761D"/>
      </left>
      <right style="medium">
        <color rgb="FF38761D"/>
      </right>
      <top style="medium">
        <color rgb="FF38761D"/>
      </top>
      <bottom style="medium">
        <color rgb="FFFFFFFF"/>
      </bottom>
      <diagonal/>
    </border>
    <border>
      <left style="medium">
        <color rgb="FF38761D"/>
      </left>
      <right style="medium">
        <color rgb="FF38761D"/>
      </right>
      <top style="medium">
        <color rgb="FFFFFFFF"/>
      </top>
      <bottom/>
      <diagonal/>
    </border>
    <border>
      <left style="medium">
        <color rgb="FF38761D"/>
      </left>
      <right style="medium">
        <color rgb="FF38761D"/>
      </right>
      <top/>
      <bottom style="medium">
        <color rgb="FFFFFFFF"/>
      </bottom>
      <diagonal/>
    </border>
    <border>
      <left style="medium">
        <color rgb="FF38761D"/>
      </left>
      <right style="medium">
        <color rgb="FF38761D"/>
      </right>
      <top style="medium">
        <color rgb="FFFFFFFF"/>
      </top>
      <bottom style="medium">
        <color rgb="FFFFFFFF"/>
      </bottom>
      <diagonal/>
    </border>
    <border>
      <left style="medium">
        <color rgb="FF38761D"/>
      </left>
      <right style="medium">
        <color rgb="FF38761D"/>
      </right>
      <top style="medium">
        <color rgb="FFFFFFFF"/>
      </top>
      <bottom style="medium">
        <color rgb="FF38761D"/>
      </bottom>
      <diagonal/>
    </border>
    <border>
      <left style="medium">
        <color rgb="FF38761D"/>
      </left>
      <right style="medium">
        <color rgb="FF38761D"/>
      </right>
      <top/>
      <bottom/>
      <diagonal/>
    </border>
    <border>
      <left/>
      <right style="medium">
        <color rgb="FFF9CB9C"/>
      </right>
      <top style="medium">
        <color rgb="FFFCE5CD"/>
      </top>
      <bottom style="medium">
        <color rgb="FFFCE5CD"/>
      </bottom>
      <diagonal/>
    </border>
    <border>
      <left style="medium">
        <color rgb="FFFCE5CD"/>
      </left>
      <right/>
      <top style="dotted">
        <color rgb="FFCCCCCC"/>
      </top>
      <bottom style="dotted">
        <color rgb="FFCCCCCC"/>
      </bottom>
      <diagonal/>
    </border>
    <border>
      <left/>
      <right style="dotted">
        <color rgb="FFCCCCCC"/>
      </right>
      <top style="dotted">
        <color rgb="FFCCCCCC"/>
      </top>
      <bottom style="dotted">
        <color rgb="FFCCCCCC"/>
      </bottom>
      <diagonal/>
    </border>
    <border>
      <left style="medium">
        <color theme="8" tint="0.79998168889431442"/>
      </left>
      <right style="medium">
        <color rgb="FFFFFFFF"/>
      </right>
      <top style="medium">
        <color rgb="FFFFFFFF"/>
      </top>
      <bottom style="medium">
        <color rgb="FFFFFFFF"/>
      </bottom>
      <diagonal/>
    </border>
    <border>
      <left style="medium">
        <color rgb="FFFFFFFF"/>
      </left>
      <right style="medium">
        <color theme="8" tint="0.79998168889431442"/>
      </right>
      <top/>
      <bottom style="medium">
        <color rgb="FFFFFFFF"/>
      </bottom>
      <diagonal/>
    </border>
    <border>
      <left style="medium">
        <color rgb="FFFFFFFF"/>
      </left>
      <right style="medium">
        <color theme="8" tint="0.79998168889431442"/>
      </right>
      <top style="medium">
        <color rgb="FFFFFFFF"/>
      </top>
      <bottom style="medium">
        <color rgb="FFFFFFFF"/>
      </bottom>
      <diagonal/>
    </border>
    <border>
      <left style="medium">
        <color theme="8" tint="0.79998168889431442"/>
      </left>
      <right style="thin">
        <color rgb="FFFFFFFF"/>
      </right>
      <top style="thin">
        <color rgb="FFFFFFFF"/>
      </top>
      <bottom style="thin">
        <color rgb="FFFFFFFF"/>
      </bottom>
      <diagonal/>
    </border>
    <border>
      <left style="medium">
        <color theme="8" tint="0.79998168889431442"/>
      </left>
      <right style="thin">
        <color rgb="FFFFFFFF"/>
      </right>
      <top style="thin">
        <color rgb="FFFFFFFF"/>
      </top>
      <bottom style="medium">
        <color theme="8" tint="0.79998168889431442"/>
      </bottom>
      <diagonal/>
    </border>
    <border>
      <left style="thin">
        <color rgb="FFFFFFFF"/>
      </left>
      <right style="thin">
        <color rgb="FFFFFFFF"/>
      </right>
      <top style="thin">
        <color rgb="FFFFFFFF"/>
      </top>
      <bottom style="medium">
        <color theme="8" tint="0.79998168889431442"/>
      </bottom>
      <diagonal/>
    </border>
    <border>
      <left style="thin">
        <color rgb="FFFFFFFF"/>
      </left>
      <right style="thin">
        <color rgb="FFFFFFFF"/>
      </right>
      <top/>
      <bottom style="medium">
        <color theme="8" tint="0.79998168889431442"/>
      </bottom>
      <diagonal/>
    </border>
    <border>
      <left style="thin">
        <color rgb="FFFFFFFF"/>
      </left>
      <right style="medium">
        <color rgb="FFFFFFFF"/>
      </right>
      <top/>
      <bottom style="medium">
        <color theme="8" tint="0.79998168889431442"/>
      </bottom>
      <diagonal/>
    </border>
    <border>
      <left/>
      <right style="medium">
        <color rgb="FFFFFFFF"/>
      </right>
      <top style="medium">
        <color rgb="FFFFFFFF"/>
      </top>
      <bottom style="medium">
        <color theme="8" tint="0.79998168889431442"/>
      </bottom>
      <diagonal/>
    </border>
    <border>
      <left style="medium">
        <color rgb="FFFFFFFF"/>
      </left>
      <right style="medium">
        <color rgb="FFFFFFFF"/>
      </right>
      <top style="medium">
        <color rgb="FFFFFFFF"/>
      </top>
      <bottom style="medium">
        <color theme="8" tint="0.79998168889431442"/>
      </bottom>
      <diagonal/>
    </border>
    <border>
      <left style="medium">
        <color rgb="FFFFFFFF"/>
      </left>
      <right style="medium">
        <color rgb="FFFFFFFF"/>
      </right>
      <top/>
      <bottom style="medium">
        <color theme="8" tint="0.79998168889431442"/>
      </bottom>
      <diagonal/>
    </border>
    <border>
      <left style="medium">
        <color rgb="FFFFFFFF"/>
      </left>
      <right/>
      <top style="medium">
        <color rgb="FFFFFFFF"/>
      </top>
      <bottom style="medium">
        <color theme="8" tint="0.79998168889431442"/>
      </bottom>
      <diagonal/>
    </border>
    <border>
      <left style="medium">
        <color rgb="FFFFFFFF"/>
      </left>
      <right style="medium">
        <color theme="8" tint="0.79998168889431442"/>
      </right>
      <top style="medium">
        <color rgb="FFFFFFFF"/>
      </top>
      <bottom style="medium">
        <color theme="8" tint="0.79998168889431442"/>
      </bottom>
      <diagonal/>
    </border>
    <border>
      <left style="medium">
        <color theme="8" tint="0.79998168889431442"/>
      </left>
      <right/>
      <top style="medium">
        <color theme="8" tint="0.79998168889431442"/>
      </top>
      <bottom style="thin">
        <color rgb="FF38761D"/>
      </bottom>
      <diagonal/>
    </border>
    <border>
      <left style="thin">
        <color rgb="FF38761D"/>
      </left>
      <right/>
      <top style="medium">
        <color theme="8" tint="0.79998168889431442"/>
      </top>
      <bottom style="thin">
        <color rgb="FF38761D"/>
      </bottom>
      <diagonal/>
    </border>
    <border>
      <left/>
      <right style="thin">
        <color rgb="FF38761D"/>
      </right>
      <top style="medium">
        <color theme="8" tint="0.79998168889431442"/>
      </top>
      <bottom style="thin">
        <color rgb="FF38761D"/>
      </bottom>
      <diagonal/>
    </border>
    <border>
      <left style="thin">
        <color rgb="FF38761D"/>
      </left>
      <right style="thin">
        <color rgb="FF38761D"/>
      </right>
      <top style="medium">
        <color theme="8" tint="0.79998168889431442"/>
      </top>
      <bottom style="thin">
        <color rgb="FF38761D"/>
      </bottom>
      <diagonal/>
    </border>
    <border>
      <left style="thin">
        <color rgb="FF38761D"/>
      </left>
      <right style="medium">
        <color theme="8" tint="0.79998168889431442"/>
      </right>
      <top style="medium">
        <color theme="8" tint="0.79998168889431442"/>
      </top>
      <bottom style="thin">
        <color rgb="FF38761D"/>
      </bottom>
      <diagonal/>
    </border>
    <border>
      <left style="medium">
        <color theme="8" tint="0.79998168889431442"/>
      </left>
      <right style="thin">
        <color rgb="FFFFFFFF"/>
      </right>
      <top/>
      <bottom style="thin">
        <color rgb="FFFFFFFF"/>
      </bottom>
      <diagonal/>
    </border>
    <border>
      <left style="thin">
        <color rgb="FFFFFFFF"/>
      </left>
      <right style="medium">
        <color theme="8" tint="0.79998168889431442"/>
      </right>
      <top/>
      <bottom style="thin">
        <color rgb="FFFFFFFF"/>
      </bottom>
      <diagonal/>
    </border>
    <border>
      <left style="medium">
        <color theme="8" tint="0.79998168889431442"/>
      </left>
      <right/>
      <top style="thin">
        <color rgb="FFFFFFFF"/>
      </top>
      <bottom style="medium">
        <color theme="8" tint="0.79998168889431442"/>
      </bottom>
      <diagonal/>
    </border>
    <border>
      <left/>
      <right/>
      <top style="thin">
        <color rgb="FFFFFFFF"/>
      </top>
      <bottom style="medium">
        <color theme="8" tint="0.79998168889431442"/>
      </bottom>
      <diagonal/>
    </border>
    <border>
      <left/>
      <right/>
      <top/>
      <bottom style="medium">
        <color theme="8" tint="0.79998168889431442"/>
      </bottom>
      <diagonal/>
    </border>
    <border>
      <left/>
      <right style="thin">
        <color rgb="FFFFFFFF"/>
      </right>
      <top style="thin">
        <color rgb="FFFFFFFF"/>
      </top>
      <bottom style="medium">
        <color theme="8" tint="0.79998168889431442"/>
      </bottom>
      <diagonal/>
    </border>
    <border>
      <left style="thin">
        <color rgb="FFFFFFFF"/>
      </left>
      <right style="medium">
        <color theme="8" tint="0.79998168889431442"/>
      </right>
      <top style="thin">
        <color rgb="FFFFFFFF"/>
      </top>
      <bottom style="medium">
        <color theme="8" tint="0.79998168889431442"/>
      </bottom>
      <diagonal/>
    </border>
    <border>
      <left style="thin">
        <color rgb="FFFFFFFF"/>
      </left>
      <right/>
      <top style="thin">
        <color rgb="FFFFFFFF"/>
      </top>
      <bottom style="medium">
        <color theme="8" tint="0.79998168889431442"/>
      </bottom>
      <diagonal/>
    </border>
    <border>
      <left style="dotted">
        <color rgb="FFB7B7B7"/>
      </left>
      <right/>
      <top style="dotted">
        <color rgb="FFB7B7B7"/>
      </top>
      <bottom style="thin">
        <color rgb="FF38761D"/>
      </bottom>
      <diagonal/>
    </border>
    <border>
      <left/>
      <right style="thin">
        <color rgb="FF38761D"/>
      </right>
      <top style="dotted">
        <color rgb="FFB7B7B7"/>
      </top>
      <bottom style="thin">
        <color rgb="FF38761D"/>
      </bottom>
      <diagonal/>
    </border>
    <border>
      <left style="medium">
        <color theme="8" tint="0.79998168889431442"/>
      </left>
      <right style="medium">
        <color rgb="FFFFFFFF"/>
      </right>
      <top/>
      <bottom style="medium">
        <color rgb="FFFFFFFF"/>
      </bottom>
      <diagonal/>
    </border>
    <border>
      <left style="thin">
        <color theme="9" tint="-0.499984740745262"/>
      </left>
      <right style="medium">
        <color rgb="FF38761D"/>
      </right>
      <top style="thin">
        <color theme="9" tint="-0.499984740745262"/>
      </top>
      <bottom style="thin">
        <color theme="9" tint="-0.499984740745262"/>
      </bottom>
      <diagonal/>
    </border>
    <border>
      <left style="medium">
        <color rgb="FF38761D"/>
      </left>
      <right style="medium">
        <color rgb="FF38761D"/>
      </right>
      <top style="thin">
        <color theme="9" tint="-0.499984740745262"/>
      </top>
      <bottom style="thin">
        <color theme="9" tint="-0.499984740745262"/>
      </bottom>
      <diagonal/>
    </border>
    <border>
      <left style="medium">
        <color rgb="FF38761D"/>
      </left>
      <right/>
      <top style="thin">
        <color theme="9" tint="-0.499984740745262"/>
      </top>
      <bottom style="thin">
        <color theme="9" tint="-0.499984740745262"/>
      </bottom>
      <diagonal/>
    </border>
    <border>
      <left style="medium">
        <color rgb="FF38761D"/>
      </left>
      <right style="thin">
        <color theme="9" tint="-0.499984740745262"/>
      </right>
      <top style="thin">
        <color theme="9" tint="-0.499984740745262"/>
      </top>
      <bottom style="thin">
        <color theme="9" tint="-0.499984740745262"/>
      </bottom>
      <diagonal/>
    </border>
    <border>
      <left style="medium">
        <color rgb="FFFCE5CD"/>
      </left>
      <right/>
      <top style="medium">
        <color rgb="FFFCE5CD"/>
      </top>
      <bottom style="dotted">
        <color rgb="FFCCCCCC"/>
      </bottom>
      <diagonal/>
    </border>
    <border>
      <left/>
      <right style="dotted">
        <color rgb="FFCCCCCC"/>
      </right>
      <top style="medium">
        <color rgb="FFFCE5CD"/>
      </top>
      <bottom style="dotted">
        <color rgb="FFCCCCCC"/>
      </bottom>
      <diagonal/>
    </border>
    <border>
      <left style="medium">
        <color theme="8" tint="-0.249977111117893"/>
      </left>
      <right style="medium">
        <color rgb="FFD9EAD3"/>
      </right>
      <top style="medium">
        <color rgb="FFD9EAD3"/>
      </top>
      <bottom style="medium">
        <color rgb="FFD9EAD3"/>
      </bottom>
      <diagonal/>
    </border>
    <border>
      <left style="medium">
        <color rgb="FFD9EAD3"/>
      </left>
      <right style="medium">
        <color theme="8" tint="-0.249977111117893"/>
      </right>
      <top style="medium">
        <color rgb="FFD9EAD3"/>
      </top>
      <bottom style="medium">
        <color rgb="FFD9EAD3"/>
      </bottom>
      <diagonal/>
    </border>
    <border>
      <left style="medium">
        <color theme="8" tint="-0.249977111117893"/>
      </left>
      <right style="thin">
        <color rgb="FFF3F2F2"/>
      </right>
      <top style="thin">
        <color rgb="FFF3F2F2"/>
      </top>
      <bottom style="thin">
        <color rgb="FFF3F2F2"/>
      </bottom>
      <diagonal/>
    </border>
    <border>
      <left/>
      <right style="medium">
        <color theme="8" tint="-0.249977111117893"/>
      </right>
      <top style="thin">
        <color rgb="FFF3F2F2"/>
      </top>
      <bottom style="thin">
        <color rgb="FFF3F2F2"/>
      </bottom>
      <diagonal/>
    </border>
    <border>
      <left style="medium">
        <color theme="8" tint="-0.249977111117893"/>
      </left>
      <right/>
      <top style="thin">
        <color rgb="FFF3F2F2"/>
      </top>
      <bottom style="thin">
        <color rgb="FFF3F2F2"/>
      </bottom>
      <diagonal/>
    </border>
    <border>
      <left style="medium">
        <color theme="8" tint="-0.249977111117893"/>
      </left>
      <right style="medium">
        <color rgb="FFF3F3F3"/>
      </right>
      <top style="thin">
        <color rgb="FFF3F2F2"/>
      </top>
      <bottom style="medium">
        <color rgb="FFF3F3F3"/>
      </bottom>
      <diagonal/>
    </border>
    <border>
      <left style="medium">
        <color theme="8" tint="-0.249977111117893"/>
      </left>
      <right/>
      <top style="medium">
        <color rgb="FFF3F3F3"/>
      </top>
      <bottom style="thin">
        <color rgb="FFF3F2F2"/>
      </bottom>
      <diagonal/>
    </border>
    <border>
      <left/>
      <right style="medium">
        <color theme="8" tint="-0.249977111117893"/>
      </right>
      <top style="thin">
        <color rgb="FFF3F2F2"/>
      </top>
      <bottom/>
      <diagonal/>
    </border>
    <border>
      <left style="medium">
        <color rgb="FFF3F3F3"/>
      </left>
      <right style="medium">
        <color theme="8" tint="-0.249977111117893"/>
      </right>
      <top style="thin">
        <color rgb="FFF3F2F2"/>
      </top>
      <bottom style="medium">
        <color rgb="FFF3F3F3"/>
      </bottom>
      <diagonal/>
    </border>
    <border>
      <left/>
      <right style="medium">
        <color theme="8" tint="-0.249977111117893"/>
      </right>
      <top/>
      <bottom style="thin">
        <color rgb="FFF3F2F2"/>
      </bottom>
      <diagonal/>
    </border>
    <border>
      <left style="medium">
        <color theme="8" tint="-0.249977111117893"/>
      </left>
      <right style="thin">
        <color rgb="FFF3F2F2"/>
      </right>
      <top style="thin">
        <color rgb="FFF3F2F2"/>
      </top>
      <bottom style="medium">
        <color theme="8" tint="-0.249977111117893"/>
      </bottom>
      <diagonal/>
    </border>
    <border>
      <left/>
      <right style="thin">
        <color rgb="FFF3F2F2"/>
      </right>
      <top/>
      <bottom style="medium">
        <color theme="8" tint="-0.249977111117893"/>
      </bottom>
      <diagonal/>
    </border>
    <border>
      <left/>
      <right style="thin">
        <color rgb="FFF3F2F2"/>
      </right>
      <top style="thin">
        <color rgb="FFF3F2F2"/>
      </top>
      <bottom style="medium">
        <color theme="8" tint="-0.249977111117893"/>
      </bottom>
      <diagonal/>
    </border>
    <border>
      <left/>
      <right style="medium">
        <color theme="8" tint="-0.249977111117893"/>
      </right>
      <top style="thin">
        <color rgb="FFF3F2F2"/>
      </top>
      <bottom style="medium">
        <color theme="8" tint="-0.249977111117893"/>
      </bottom>
      <diagonal/>
    </border>
    <border>
      <left style="medium">
        <color rgb="FFC00000"/>
      </left>
      <right style="thin">
        <color rgb="FFF3F2F2"/>
      </right>
      <top/>
      <bottom style="thin">
        <color rgb="FFF3F2F2"/>
      </bottom>
      <diagonal/>
    </border>
    <border>
      <left/>
      <right style="medium">
        <color rgb="FFC00000"/>
      </right>
      <top/>
      <bottom style="thin">
        <color rgb="FFF3F2F2"/>
      </bottom>
      <diagonal/>
    </border>
    <border>
      <left style="medium">
        <color rgb="FFC00000"/>
      </left>
      <right style="thin">
        <color rgb="FFF3F2F2"/>
      </right>
      <top style="thin">
        <color rgb="FFF3F2F2"/>
      </top>
      <bottom style="thin">
        <color rgb="FFF3F2F2"/>
      </bottom>
      <diagonal/>
    </border>
    <border>
      <left style="medium">
        <color rgb="FFC00000"/>
      </left>
      <right style="thin">
        <color rgb="FFF3F2F2"/>
      </right>
      <top style="thin">
        <color rgb="FFF3F2F2"/>
      </top>
      <bottom style="medium">
        <color rgb="FFC00000"/>
      </bottom>
      <diagonal/>
    </border>
    <border>
      <left/>
      <right style="thin">
        <color rgb="FFF3F2F2"/>
      </right>
      <top/>
      <bottom style="medium">
        <color rgb="FFC00000"/>
      </bottom>
      <diagonal/>
    </border>
    <border>
      <left/>
      <right style="medium">
        <color rgb="FFC00000"/>
      </right>
      <top/>
      <bottom style="medium">
        <color rgb="FFC00000"/>
      </bottom>
      <diagonal/>
    </border>
    <border>
      <left style="medium">
        <color theme="9" tint="0.39997558519241921"/>
      </left>
      <right/>
      <top/>
      <bottom/>
      <diagonal/>
    </border>
    <border>
      <left/>
      <right style="medium">
        <color theme="9" tint="0.39997558519241921"/>
      </right>
      <top/>
      <bottom/>
      <diagonal/>
    </border>
    <border>
      <left style="medium">
        <color theme="9" tint="0.39997558519241921"/>
      </left>
      <right style="thin">
        <color rgb="FFD9EAD3"/>
      </right>
      <top style="thin">
        <color rgb="FFFFFFFF"/>
      </top>
      <bottom style="medium">
        <color rgb="FFD9EAD3"/>
      </bottom>
      <diagonal/>
    </border>
    <border>
      <left style="thin">
        <color rgb="FFD9EAD3"/>
      </left>
      <right style="medium">
        <color theme="9" tint="0.39997558519241921"/>
      </right>
      <top style="thin">
        <color rgb="FFFFFFFF"/>
      </top>
      <bottom style="medium">
        <color rgb="FFD9EAD3"/>
      </bottom>
      <diagonal/>
    </border>
    <border>
      <left style="medium">
        <color theme="9" tint="0.39997558519241921"/>
      </left>
      <right/>
      <top/>
      <bottom style="medium">
        <color theme="9" tint="0.39997558519241921"/>
      </bottom>
      <diagonal/>
    </border>
    <border>
      <left/>
      <right/>
      <top/>
      <bottom style="medium">
        <color theme="9" tint="0.39997558519241921"/>
      </bottom>
      <diagonal/>
    </border>
    <border>
      <left/>
      <right style="medium">
        <color theme="9" tint="0.39997558519241921"/>
      </right>
      <top/>
      <bottom style="medium">
        <color theme="9" tint="0.39997558519241921"/>
      </bottom>
      <diagonal/>
    </border>
    <border>
      <left/>
      <right style="thin">
        <color rgb="FFFDF3EA"/>
      </right>
      <top/>
      <bottom style="thin">
        <color rgb="FFFFFFFF"/>
      </bottom>
      <diagonal/>
    </border>
    <border>
      <left/>
      <right style="thin">
        <color rgb="FFFFFFFF"/>
      </right>
      <top/>
      <bottom style="thin">
        <color rgb="FFFFFFFF"/>
      </bottom>
      <diagonal/>
    </border>
    <border>
      <left style="medium">
        <color theme="4" tint="-0.249977111117893"/>
      </left>
      <right style="medium">
        <color theme="4" tint="-0.249977111117893"/>
      </right>
      <top style="medium">
        <color theme="4" tint="-0.249977111117893"/>
      </top>
      <bottom style="medium">
        <color rgb="FFFFFFFF"/>
      </bottom>
      <diagonal/>
    </border>
    <border>
      <left style="medium">
        <color theme="4" tint="-0.249977111117893"/>
      </left>
      <right style="medium">
        <color theme="4" tint="-0.249977111117893"/>
      </right>
      <top style="medium">
        <color rgb="FFFFFFFF"/>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rgb="FFFFFFFF"/>
      </bottom>
      <diagonal/>
    </border>
    <border>
      <left style="medium">
        <color theme="4" tint="-0.249977111117893"/>
      </left>
      <right style="medium">
        <color theme="4" tint="-0.249977111117893"/>
      </right>
      <top style="medium">
        <color rgb="FFFFFFFF"/>
      </top>
      <bottom style="medium">
        <color rgb="FFFFFFFF"/>
      </bottom>
      <diagonal/>
    </border>
    <border>
      <left style="medium">
        <color theme="4" tint="-0.249977111117893"/>
      </left>
      <right style="medium">
        <color theme="4" tint="-0.249977111117893"/>
      </right>
      <top style="medium">
        <color rgb="FFFFFFFF"/>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9" tint="-0.499984740745262"/>
      </left>
      <right style="medium">
        <color theme="9" tint="-0.499984740745262"/>
      </right>
      <top style="medium">
        <color theme="9" tint="-0.499984740745262"/>
      </top>
      <bottom style="medium">
        <color rgb="FFFFFFFF"/>
      </bottom>
      <diagonal/>
    </border>
    <border>
      <left style="medium">
        <color theme="9" tint="-0.499984740745262"/>
      </left>
      <right style="medium">
        <color theme="9" tint="-0.499984740745262"/>
      </right>
      <top style="medium">
        <color rgb="FFFFFFFF"/>
      </top>
      <bottom/>
      <diagonal/>
    </border>
    <border>
      <left style="medium">
        <color theme="9" tint="-0.499984740745262"/>
      </left>
      <right style="medium">
        <color theme="9" tint="-0.499984740745262"/>
      </right>
      <top/>
      <bottom style="medium">
        <color rgb="FFFFFFFF"/>
      </bottom>
      <diagonal/>
    </border>
    <border>
      <left style="medium">
        <color theme="9" tint="-0.499984740745262"/>
      </left>
      <right style="medium">
        <color theme="9" tint="-0.499984740745262"/>
      </right>
      <top style="medium">
        <color rgb="FFFFFFFF"/>
      </top>
      <bottom style="medium">
        <color rgb="FFFFFFFF"/>
      </bottom>
      <diagonal/>
    </border>
    <border>
      <left style="medium">
        <color theme="9" tint="-0.499984740745262"/>
      </left>
      <right style="medium">
        <color theme="9" tint="-0.499984740745262"/>
      </right>
      <top/>
      <bottom style="medium">
        <color theme="9" tint="-0.499984740745262"/>
      </bottom>
      <diagonal/>
    </border>
    <border>
      <left style="medium">
        <color theme="9" tint="-0.499984740745262"/>
      </left>
      <right style="medium">
        <color theme="9" tint="-0.499984740745262"/>
      </right>
      <top style="medium">
        <color theme="9" tint="-0.499984740745262"/>
      </top>
      <bottom style="thin">
        <color rgb="FFFFFFFF"/>
      </bottom>
      <diagonal/>
    </border>
    <border>
      <left style="medium">
        <color theme="9" tint="-0.499984740745262"/>
      </left>
      <right style="medium">
        <color theme="9" tint="-0.499984740745262"/>
      </right>
      <top style="thin">
        <color rgb="FFFFFFFF"/>
      </top>
      <bottom/>
      <diagonal/>
    </border>
    <border>
      <left style="medium">
        <color theme="9" tint="-0.499984740745262"/>
      </left>
      <right style="medium">
        <color theme="9" tint="-0.499984740745262"/>
      </right>
      <top/>
      <bottom style="thin">
        <color rgb="FFFFFFFF"/>
      </bottom>
      <diagonal/>
    </border>
    <border>
      <left style="medium">
        <color theme="9" tint="-0.499984740745262"/>
      </left>
      <right style="medium">
        <color theme="9" tint="-0.499984740745262"/>
      </right>
      <top style="thin">
        <color rgb="FFFFFFFF"/>
      </top>
      <bottom style="thin">
        <color rgb="FFFFFFFF"/>
      </bottom>
      <diagonal/>
    </border>
    <border>
      <left style="medium">
        <color rgb="FFC00000"/>
      </left>
      <right/>
      <top/>
      <bottom/>
      <diagonal/>
    </border>
    <border>
      <left/>
      <right style="medium">
        <color rgb="FFC00000"/>
      </right>
      <top/>
      <bottom/>
      <diagonal/>
    </border>
    <border>
      <left style="medium">
        <color rgb="FFC00000"/>
      </left>
      <right style="medium">
        <color rgb="FFFFF2F2"/>
      </right>
      <top style="medium">
        <color rgb="FFFFF2F2"/>
      </top>
      <bottom style="medium">
        <color rgb="FFFFF2F2"/>
      </bottom>
      <diagonal/>
    </border>
    <border>
      <left style="medium">
        <color rgb="FFC00000"/>
      </left>
      <right/>
      <top/>
      <bottom style="medium">
        <color rgb="FFC00000"/>
      </bottom>
      <diagonal/>
    </border>
    <border>
      <left/>
      <right/>
      <top/>
      <bottom style="medium">
        <color rgb="FFC00000"/>
      </bottom>
      <diagonal/>
    </border>
    <border>
      <left style="thin">
        <color rgb="FFFDF3EA"/>
      </left>
      <right/>
      <top/>
      <bottom/>
      <diagonal/>
    </border>
    <border>
      <left style="medium">
        <color rgb="FFFFFFFF"/>
      </left>
      <right/>
      <top style="medium">
        <color rgb="FFFFFFFF"/>
      </top>
      <bottom style="thin">
        <color rgb="FFFFFFFF"/>
      </bottom>
      <diagonal/>
    </border>
    <border>
      <left style="medium">
        <color rgb="FFC00000"/>
      </left>
      <right style="medium">
        <color rgb="FFC00000"/>
      </right>
      <top style="medium">
        <color rgb="FFC00000"/>
      </top>
      <bottom style="thin">
        <color rgb="FFFFF2F2"/>
      </bottom>
      <diagonal/>
    </border>
    <border>
      <left style="medium">
        <color rgb="FFC00000"/>
      </left>
      <right style="medium">
        <color rgb="FFC00000"/>
      </right>
      <top style="thin">
        <color rgb="FFFFF2F2"/>
      </top>
      <bottom/>
      <diagonal/>
    </border>
    <border>
      <left style="medium">
        <color rgb="FFC00000"/>
      </left>
      <right style="medium">
        <color rgb="FFC00000"/>
      </right>
      <top/>
      <bottom style="thin">
        <color rgb="FFFFF2F2"/>
      </bottom>
      <diagonal/>
    </border>
    <border>
      <left style="medium">
        <color rgb="FFC00000"/>
      </left>
      <right style="medium">
        <color rgb="FFC00000"/>
      </right>
      <top style="thin">
        <color rgb="FFFFF2F2"/>
      </top>
      <bottom style="thin">
        <color rgb="FFFFF2F2"/>
      </bottom>
      <diagonal/>
    </border>
    <border>
      <left style="medium">
        <color rgb="FFC00000"/>
      </left>
      <right style="medium">
        <color rgb="FFC00000"/>
      </right>
      <top style="thin">
        <color rgb="FFFFF2F2"/>
      </top>
      <bottom style="medium">
        <color rgb="FFC00000"/>
      </bottom>
      <diagonal/>
    </border>
    <border>
      <left style="thin">
        <color rgb="FFD9EAD3"/>
      </left>
      <right style="thin">
        <color rgb="FFD9EAD3"/>
      </right>
      <top/>
      <bottom style="medium">
        <color rgb="FFD9EAD3"/>
      </bottom>
      <diagonal/>
    </border>
    <border>
      <left style="thin">
        <color rgb="FFD9EAD3"/>
      </left>
      <right style="medium">
        <color theme="9" tint="0.39997558519241921"/>
      </right>
      <top/>
      <bottom style="medium">
        <color rgb="FFD9EAD3"/>
      </bottom>
      <diagonal/>
    </border>
    <border>
      <left style="medium">
        <color theme="9" tint="0.39997558519241921"/>
      </left>
      <right style="thin">
        <color rgb="FFD9EAD3"/>
      </right>
      <top/>
      <bottom style="medium">
        <color rgb="FFD9EAD3"/>
      </bottom>
      <diagonal/>
    </border>
    <border>
      <left style="thin">
        <color rgb="FFEFEFEF"/>
      </left>
      <right style="thin">
        <color rgb="FFEFEFEF"/>
      </right>
      <top style="thin">
        <color rgb="FFEFEFEF"/>
      </top>
      <bottom style="medium">
        <color theme="4" tint="0.79998168889431442"/>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style="hair">
        <color rgb="FFFFFFFF"/>
      </left>
      <right/>
      <top style="hair">
        <color rgb="FFFFFFFF"/>
      </top>
      <bottom/>
      <diagonal/>
    </border>
    <border>
      <left/>
      <right/>
      <top style="hair">
        <color rgb="FFFFFFFF"/>
      </top>
      <bottom/>
      <diagonal/>
    </border>
    <border>
      <left style="hair">
        <color rgb="FFFFFFFF"/>
      </left>
      <right/>
      <top/>
      <bottom/>
      <diagonal/>
    </border>
    <border>
      <left style="hair">
        <color rgb="FFFFFFFF"/>
      </left>
      <right/>
      <top/>
      <bottom style="hair">
        <color rgb="FFFFFFFF"/>
      </bottom>
      <diagonal/>
    </border>
    <border>
      <left style="thin">
        <color rgb="FFEFEFEF"/>
      </left>
      <right style="thin">
        <color rgb="FFEFEFEF"/>
      </right>
      <top style="thin">
        <color rgb="FFEFEFEF"/>
      </top>
      <bottom style="medium">
        <color theme="9" tint="0.59999389629810485"/>
      </bottom>
      <diagonal/>
    </border>
    <border>
      <left style="hair">
        <color theme="1" tint="0.79998168889431442"/>
      </left>
      <right style="hair">
        <color theme="1" tint="0.79998168889431442"/>
      </right>
      <top style="hair">
        <color theme="1" tint="0.79998168889431442"/>
      </top>
      <bottom style="hair">
        <color theme="1" tint="0.79998168889431442"/>
      </bottom>
      <diagonal/>
    </border>
    <border>
      <left style="hair">
        <color theme="1" tint="0.79998168889431442"/>
      </left>
      <right style="hair">
        <color theme="1" tint="0.79998168889431442"/>
      </right>
      <top/>
      <bottom style="hair">
        <color theme="1" tint="0.79998168889431442"/>
      </bottom>
      <diagonal/>
    </border>
    <border>
      <left/>
      <right style="hair">
        <color rgb="FFFFFFFF"/>
      </right>
      <top style="hair">
        <color rgb="FFFFFFFF"/>
      </top>
      <bottom style="hair">
        <color rgb="FFFFFFFF"/>
      </bottom>
      <diagonal/>
    </border>
    <border>
      <left style="medium">
        <color rgb="FFFFF2F2"/>
      </left>
      <right style="medium">
        <color rgb="FFC00000"/>
      </right>
      <top style="medium">
        <color rgb="FFFFF2F2"/>
      </top>
      <bottom style="medium">
        <color rgb="FFFFF2F2"/>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right style="thin">
        <color rgb="FF999999"/>
      </right>
      <top style="thin">
        <color rgb="FF999999"/>
      </top>
      <bottom style="thin">
        <color rgb="FF999999"/>
      </bottom>
      <diagonal/>
    </border>
    <border>
      <left style="thin">
        <color rgb="FF2F2440"/>
      </left>
      <right style="thin">
        <color rgb="FF2F2440"/>
      </right>
      <top style="thin">
        <color rgb="FF2F2440"/>
      </top>
      <bottom style="thin">
        <color rgb="FF2F2440"/>
      </bottom>
      <diagonal/>
    </border>
    <border>
      <left style="thin">
        <color rgb="FF2F2440"/>
      </left>
      <right style="thin">
        <color rgb="FFB45F06"/>
      </right>
      <top style="thin">
        <color rgb="FF2F2440"/>
      </top>
      <bottom style="thin">
        <color rgb="FF2F2440"/>
      </bottom>
      <diagonal/>
    </border>
    <border>
      <left style="thin">
        <color rgb="FFB45F06"/>
      </left>
      <right style="thin">
        <color rgb="FF2F2440"/>
      </right>
      <top style="thin">
        <color rgb="FF2F2440"/>
      </top>
      <bottom style="thin">
        <color rgb="FF2F2440"/>
      </bottom>
      <diagonal/>
    </border>
    <border>
      <left/>
      <right style="thin">
        <color rgb="FF2F2440"/>
      </right>
      <top/>
      <bottom/>
      <diagonal/>
    </border>
    <border>
      <left/>
      <right style="thin">
        <color rgb="FFB45F06"/>
      </right>
      <top style="thin">
        <color rgb="FF2F2440"/>
      </top>
      <bottom style="thin">
        <color rgb="FF2F2440"/>
      </bottom>
      <diagonal/>
    </border>
    <border>
      <left/>
      <right style="thin">
        <color rgb="FF2F2440"/>
      </right>
      <top style="thin">
        <color rgb="FF2F2440"/>
      </top>
      <bottom/>
      <diagonal/>
    </border>
    <border>
      <left style="hair">
        <color rgb="FFFFFFFF"/>
      </left>
      <right style="hair">
        <color rgb="FFFFFFFF"/>
      </right>
      <top style="hair">
        <color rgb="FFFFFFFF"/>
      </top>
      <bottom/>
      <diagonal/>
    </border>
    <border>
      <left style="thin">
        <color rgb="FF2F2440"/>
      </left>
      <right/>
      <top style="thin">
        <color rgb="FF2F2440"/>
      </top>
      <bottom/>
      <diagonal/>
    </border>
    <border>
      <left/>
      <right/>
      <top style="thin">
        <color rgb="FF2F2440"/>
      </top>
      <bottom/>
      <diagonal/>
    </border>
    <border>
      <left style="thin">
        <color rgb="FF2F2440"/>
      </left>
      <right/>
      <top/>
      <bottom/>
      <diagonal/>
    </border>
    <border>
      <left style="thin">
        <color rgb="FF2F2440"/>
      </left>
      <right/>
      <top/>
      <bottom style="thin">
        <color rgb="FF2F2440"/>
      </bottom>
      <diagonal/>
    </border>
    <border>
      <left style="hair">
        <color rgb="FFFFFFFF"/>
      </left>
      <right style="hair">
        <color rgb="FFFFFFFF"/>
      </right>
      <top style="hair">
        <color rgb="FFFFFFFF"/>
      </top>
      <bottom style="thin">
        <color rgb="FF2F2440"/>
      </bottom>
      <diagonal/>
    </border>
    <border>
      <left/>
      <right/>
      <top/>
      <bottom style="thin">
        <color rgb="FF2F2440"/>
      </bottom>
      <diagonal/>
    </border>
    <border>
      <left/>
      <right style="thin">
        <color rgb="FF2F2440"/>
      </right>
      <top/>
      <bottom style="thin">
        <color rgb="FF2F2440"/>
      </bottom>
      <diagonal/>
    </border>
    <border>
      <left style="thin">
        <color rgb="FF2F2440"/>
      </left>
      <right/>
      <top style="thin">
        <color rgb="FF2F2440"/>
      </top>
      <bottom style="thin">
        <color rgb="FF2F2440"/>
      </bottom>
      <diagonal/>
    </border>
    <border>
      <left/>
      <right/>
      <top style="thin">
        <color rgb="FF2F2440"/>
      </top>
      <bottom style="thin">
        <color rgb="FF2F2440"/>
      </bottom>
      <diagonal/>
    </border>
    <border>
      <left/>
      <right style="thin">
        <color rgb="FF2F2440"/>
      </right>
      <top style="thin">
        <color rgb="FF2F2440"/>
      </top>
      <bottom style="thin">
        <color rgb="FF2F2440"/>
      </bottom>
      <diagonal/>
    </border>
    <border>
      <left style="thin">
        <color rgb="FF2F2440"/>
      </left>
      <right style="thin">
        <color rgb="FFF3F2F2"/>
      </right>
      <top style="thin">
        <color rgb="FFF3F2F2"/>
      </top>
      <bottom style="thin">
        <color rgb="FFF3F2F2"/>
      </bottom>
      <diagonal/>
    </border>
    <border>
      <left/>
      <right style="thin">
        <color rgb="FF2F2440"/>
      </right>
      <top style="thin">
        <color rgb="FFF3F2F2"/>
      </top>
      <bottom style="thin">
        <color rgb="FFF3F2F2"/>
      </bottom>
      <diagonal/>
    </border>
    <border>
      <left style="thin">
        <color rgb="FF2F2440"/>
      </left>
      <right style="thin">
        <color rgb="FFF3F2F2"/>
      </right>
      <top style="thin">
        <color rgb="FFF3F2F2"/>
      </top>
      <bottom style="thin">
        <color rgb="FF2F2440"/>
      </bottom>
      <diagonal/>
    </border>
    <border>
      <left/>
      <right style="thin">
        <color rgb="FFF3F2F2"/>
      </right>
      <top style="thin">
        <color rgb="FFF3F2F2"/>
      </top>
      <bottom style="thin">
        <color rgb="FF2F2440"/>
      </bottom>
      <diagonal/>
    </border>
    <border>
      <left/>
      <right style="thin">
        <color rgb="FF2F2440"/>
      </right>
      <top style="thin">
        <color rgb="FFF3F2F2"/>
      </top>
      <bottom style="thin">
        <color rgb="FF2F2440"/>
      </bottom>
      <diagonal/>
    </border>
    <border>
      <left style="thin">
        <color rgb="FFF3F2F2"/>
      </left>
      <right style="thin">
        <color rgb="FF2F2440"/>
      </right>
      <top/>
      <bottom style="thin">
        <color rgb="FFF3F2F2"/>
      </bottom>
      <diagonal/>
    </border>
    <border>
      <left style="thin">
        <color rgb="FFF3F2F2"/>
      </left>
      <right style="thin">
        <color rgb="FF2F2440"/>
      </right>
      <top style="thin">
        <color rgb="FFF3F2F2"/>
      </top>
      <bottom style="thin">
        <color rgb="FFF3F2F2"/>
      </bottom>
      <diagonal/>
    </border>
    <border>
      <left style="thin">
        <color rgb="FFF3F2F2"/>
      </left>
      <right style="thin">
        <color rgb="FF2F2440"/>
      </right>
      <top style="thin">
        <color rgb="FFF3F2F2"/>
      </top>
      <bottom/>
      <diagonal/>
    </border>
    <border>
      <left style="thin">
        <color rgb="FF2F2440"/>
      </left>
      <right style="thin">
        <color rgb="FFF3F2F2"/>
      </right>
      <top/>
      <bottom style="thin">
        <color rgb="FFF3F2F2"/>
      </bottom>
      <diagonal/>
    </border>
    <border>
      <left/>
      <right style="thin">
        <color rgb="FFEFEFEF"/>
      </right>
      <top/>
      <bottom style="thin">
        <color rgb="FFEFEFEF"/>
      </bottom>
      <diagonal/>
    </border>
    <border>
      <left style="thin">
        <color rgb="FFEFEFEF"/>
      </left>
      <right/>
      <top/>
      <bottom style="thin">
        <color rgb="FFEFEFEF"/>
      </bottom>
      <diagonal/>
    </border>
    <border>
      <left style="thin">
        <color rgb="FFF3F2F2"/>
      </left>
      <right style="thin">
        <color rgb="FFF3F2F2"/>
      </right>
      <top/>
      <bottom style="thin">
        <color rgb="FFF3F2F2"/>
      </bottom>
      <diagonal/>
    </border>
    <border>
      <left/>
      <right style="thin">
        <color rgb="FF2F2440"/>
      </right>
      <top/>
      <bottom style="thin">
        <color rgb="FFF3F2F2"/>
      </bottom>
      <diagonal/>
    </border>
    <border>
      <left style="thin">
        <color rgb="FF2F2440"/>
      </left>
      <right style="thin">
        <color rgb="FF2F2440"/>
      </right>
      <top/>
      <bottom style="thin">
        <color rgb="FF2F2440"/>
      </bottom>
      <diagonal/>
    </border>
    <border>
      <left style="thin">
        <color rgb="FF2F2440"/>
      </left>
      <right style="thin">
        <color rgb="FF2F2440"/>
      </right>
      <top/>
      <bottom/>
      <diagonal/>
    </border>
    <border>
      <left style="thin">
        <color rgb="FF2F2440"/>
      </left>
      <right style="thin">
        <color rgb="FFB45F06"/>
      </right>
      <top style="thin">
        <color rgb="FF2F2440"/>
      </top>
      <bottom/>
      <diagonal/>
    </border>
    <border>
      <left style="thin">
        <color rgb="FFB45F06"/>
      </left>
      <right style="thin">
        <color rgb="FF2F2440"/>
      </right>
      <top style="thin">
        <color rgb="FF2F2440"/>
      </top>
      <bottom/>
      <diagonal/>
    </border>
    <border>
      <left style="thin">
        <color rgb="FF2F2440"/>
      </left>
      <right style="thin">
        <color rgb="FF2F2440"/>
      </right>
      <top style="thin">
        <color rgb="FF2F2440"/>
      </top>
      <bottom/>
      <diagonal/>
    </border>
    <border>
      <left/>
      <right style="thin">
        <color rgb="FFB45F06"/>
      </right>
      <top/>
      <bottom style="thin">
        <color rgb="FF2F2440"/>
      </bottom>
      <diagonal/>
    </border>
    <border>
      <left style="medium">
        <color rgb="FFB45F06"/>
      </left>
      <right/>
      <top/>
      <bottom style="thin">
        <color rgb="FF2F2440"/>
      </bottom>
      <diagonal/>
    </border>
    <border>
      <left style="thin">
        <color rgb="FF2F2440"/>
      </left>
      <right style="thin">
        <color rgb="FFFFFFFF"/>
      </right>
      <top style="thin">
        <color rgb="FF2F2440"/>
      </top>
      <bottom style="thin">
        <color rgb="FFFFFFFF"/>
      </bottom>
      <diagonal/>
    </border>
    <border>
      <left style="thin">
        <color rgb="FFFFFFFF"/>
      </left>
      <right style="thin">
        <color rgb="FFFFFFFF"/>
      </right>
      <top style="thin">
        <color rgb="FF2F2440"/>
      </top>
      <bottom style="thin">
        <color rgb="FFFFFFFF"/>
      </bottom>
      <diagonal/>
    </border>
    <border>
      <left style="thin">
        <color rgb="FFFFFFFF"/>
      </left>
      <right style="thin">
        <color rgb="FF2F2440"/>
      </right>
      <top style="thin">
        <color rgb="FF2F2440"/>
      </top>
      <bottom style="thin">
        <color rgb="FFFFFFFF"/>
      </bottom>
      <diagonal/>
    </border>
    <border>
      <left style="thin">
        <color rgb="FF2F2440"/>
      </left>
      <right style="thin">
        <color rgb="FFFFFFFF"/>
      </right>
      <top style="thin">
        <color rgb="FFFFFFFF"/>
      </top>
      <bottom style="thin">
        <color rgb="FFFFFFFF"/>
      </bottom>
      <diagonal/>
    </border>
    <border>
      <left style="thin">
        <color rgb="FFFFFFFF"/>
      </left>
      <right style="thin">
        <color rgb="FF2F2440"/>
      </right>
      <top style="thin">
        <color rgb="FFFFFFFF"/>
      </top>
      <bottom style="thin">
        <color rgb="FFFFFFFF"/>
      </bottom>
      <diagonal/>
    </border>
    <border>
      <left style="thin">
        <color rgb="FF2F2440"/>
      </left>
      <right style="thin">
        <color rgb="FFFFFFFF"/>
      </right>
      <top style="thin">
        <color rgb="FFFFFFFF"/>
      </top>
      <bottom style="thin">
        <color rgb="FF2F2440"/>
      </bottom>
      <diagonal/>
    </border>
    <border>
      <left style="thin">
        <color rgb="FFFFFFFF"/>
      </left>
      <right style="thin">
        <color rgb="FFFFFFFF"/>
      </right>
      <top style="thin">
        <color rgb="FFFFFFFF"/>
      </top>
      <bottom style="thin">
        <color rgb="FF2F2440"/>
      </bottom>
      <diagonal/>
    </border>
    <border>
      <left style="thin">
        <color rgb="FFFFFFFF"/>
      </left>
      <right style="thin">
        <color rgb="FF2F2440"/>
      </right>
      <top style="thin">
        <color rgb="FFFFFFFF"/>
      </top>
      <bottom style="thin">
        <color rgb="FF2F2440"/>
      </bottom>
      <diagonal/>
    </border>
    <border>
      <left style="thin">
        <color rgb="FF2F2440"/>
      </left>
      <right/>
      <top style="thin">
        <color rgb="FF2F2440"/>
      </top>
      <bottom style="thin">
        <color rgb="FFD9D9D9"/>
      </bottom>
      <diagonal/>
    </border>
    <border>
      <left/>
      <right/>
      <top style="thin">
        <color rgb="FF2F2440"/>
      </top>
      <bottom style="thin">
        <color rgb="FFD9D9D9"/>
      </bottom>
      <diagonal/>
    </border>
    <border>
      <left style="thin">
        <color rgb="FFD9D9D9"/>
      </left>
      <right/>
      <top style="thin">
        <color rgb="FF2F2440"/>
      </top>
      <bottom style="thin">
        <color rgb="FFD9D9D9"/>
      </bottom>
      <diagonal/>
    </border>
    <border>
      <left/>
      <right style="thin">
        <color rgb="FFD9D9D9"/>
      </right>
      <top style="thin">
        <color rgb="FF2F2440"/>
      </top>
      <bottom style="thin">
        <color rgb="FFD9D9D9"/>
      </bottom>
      <diagonal/>
    </border>
    <border>
      <left style="thin">
        <color rgb="FFD9D9D9"/>
      </left>
      <right style="thin">
        <color rgb="FFD9D9D9"/>
      </right>
      <top style="thin">
        <color rgb="FF2F2440"/>
      </top>
      <bottom style="thin">
        <color rgb="FFD9D9D9"/>
      </bottom>
      <diagonal/>
    </border>
    <border>
      <left style="thin">
        <color rgb="FFD9D9D9"/>
      </left>
      <right style="thin">
        <color rgb="FF2F2440"/>
      </right>
      <top style="thin">
        <color rgb="FF2F2440"/>
      </top>
      <bottom style="thin">
        <color rgb="FFD9D9D9"/>
      </bottom>
      <diagonal/>
    </border>
    <border>
      <left style="thin">
        <color rgb="FF2F2440"/>
      </left>
      <right style="thin">
        <color rgb="FFD9D9D9"/>
      </right>
      <top style="thin">
        <color rgb="FFD9D9D9"/>
      </top>
      <bottom style="thin">
        <color rgb="FFD9D9D9"/>
      </bottom>
      <diagonal/>
    </border>
    <border>
      <left style="thin">
        <color rgb="FFD9D9D9"/>
      </left>
      <right style="thin">
        <color rgb="FF2F2440"/>
      </right>
      <top style="thin">
        <color rgb="FFD9D9D9"/>
      </top>
      <bottom style="thin">
        <color rgb="FFD9D9D9"/>
      </bottom>
      <diagonal/>
    </border>
    <border>
      <left style="thin">
        <color rgb="FF2F2440"/>
      </left>
      <right style="thin">
        <color rgb="FFEFEFEF"/>
      </right>
      <top style="thin">
        <color rgb="FFEFEFEF"/>
      </top>
      <bottom style="thin">
        <color rgb="FFEFEFEF"/>
      </bottom>
      <diagonal/>
    </border>
    <border>
      <left style="thin">
        <color rgb="FFEFEFEF"/>
      </left>
      <right style="thin">
        <color rgb="FF2F2440"/>
      </right>
      <top style="thin">
        <color rgb="FFEFEFEF"/>
      </top>
      <bottom style="thin">
        <color rgb="FFEFEFEF"/>
      </bottom>
      <diagonal/>
    </border>
    <border>
      <left style="thin">
        <color rgb="FF2F2440"/>
      </left>
      <right style="thin">
        <color rgb="FFEFEFEF"/>
      </right>
      <top style="thin">
        <color rgb="FFEFEFEF"/>
      </top>
      <bottom style="thin">
        <color rgb="FF2F2440"/>
      </bottom>
      <diagonal/>
    </border>
    <border>
      <left style="thin">
        <color rgb="FFEFEFEF"/>
      </left>
      <right style="thin">
        <color rgb="FFEFEFEF"/>
      </right>
      <top style="thin">
        <color rgb="FFEFEFEF"/>
      </top>
      <bottom style="thin">
        <color rgb="FF2F2440"/>
      </bottom>
      <diagonal/>
    </border>
    <border>
      <left style="thin">
        <color rgb="FFEFEFEF"/>
      </left>
      <right style="thin">
        <color rgb="FF2F2440"/>
      </right>
      <top style="thin">
        <color rgb="FFEFEFEF"/>
      </top>
      <bottom style="thin">
        <color rgb="FF2F2440"/>
      </bottom>
      <diagonal/>
    </border>
    <border>
      <left style="thin">
        <color rgb="FFB45F06"/>
      </left>
      <right/>
      <top style="thin">
        <color rgb="FF2F2440"/>
      </top>
      <bottom style="thin">
        <color rgb="FF2F2440"/>
      </bottom>
      <diagonal/>
    </border>
    <border>
      <left style="thin">
        <color rgb="FF2F2440"/>
      </left>
      <right style="thin">
        <color rgb="FF2F2440"/>
      </right>
      <top style="thin">
        <color rgb="FFB45F06"/>
      </top>
      <bottom style="thin">
        <color rgb="FFB45F06"/>
      </bottom>
      <diagonal/>
    </border>
    <border>
      <left style="thin">
        <color rgb="FF2F2440"/>
      </left>
      <right style="thin">
        <color rgb="FF2F2440"/>
      </right>
      <top style="thin">
        <color rgb="FF2F2440"/>
      </top>
      <bottom style="thin">
        <color rgb="FFB45F06"/>
      </bottom>
      <diagonal/>
    </border>
    <border>
      <left style="thin">
        <color rgb="FF2F2440"/>
      </left>
      <right style="dotted">
        <color rgb="FFB7B7B7"/>
      </right>
      <top style="dotted">
        <color rgb="FFB7B7B7"/>
      </top>
      <bottom/>
      <diagonal/>
    </border>
    <border>
      <left style="dotted">
        <color rgb="FFB7B7B7"/>
      </left>
      <right style="thin">
        <color rgb="FF2F2440"/>
      </right>
      <top style="dotted">
        <color rgb="FFB7B7B7"/>
      </top>
      <bottom/>
      <diagonal/>
    </border>
    <border>
      <left/>
      <right style="thin">
        <color rgb="FF2F2440"/>
      </right>
      <top style="medium">
        <color rgb="FFFCE5CD"/>
      </top>
      <bottom/>
      <diagonal/>
    </border>
    <border>
      <left style="thin">
        <color rgb="FF2F2440"/>
      </left>
      <right style="thin">
        <color rgb="FFEFEFEF"/>
      </right>
      <top/>
      <bottom style="thin">
        <color rgb="FFEFEFEF"/>
      </bottom>
      <diagonal/>
    </border>
    <border>
      <left style="thin">
        <color rgb="FFEFEFEF"/>
      </left>
      <right style="thin">
        <color rgb="FF2F2440"/>
      </right>
      <top/>
      <bottom style="thin">
        <color rgb="FFEFEFEF"/>
      </bottom>
      <diagonal/>
    </border>
    <border>
      <left style="thin">
        <color rgb="FFEFEFEF"/>
      </left>
      <right style="thin">
        <color rgb="FF2F2440"/>
      </right>
      <top style="thin">
        <color rgb="FFEFEFEF"/>
      </top>
      <bottom style="medium">
        <color rgb="FFFCE5CD"/>
      </bottom>
      <diagonal/>
    </border>
    <border>
      <left style="thin">
        <color rgb="FF2F2440"/>
      </left>
      <right style="medium">
        <color rgb="FFB45F06"/>
      </right>
      <top style="thin">
        <color rgb="FF2F2440"/>
      </top>
      <bottom style="thin">
        <color rgb="FF2F2440"/>
      </bottom>
      <diagonal/>
    </border>
    <border>
      <left style="medium">
        <color rgb="FFB45F06"/>
      </left>
      <right style="medium">
        <color rgb="FFB45F06"/>
      </right>
      <top style="thin">
        <color rgb="FF2F2440"/>
      </top>
      <bottom style="thin">
        <color rgb="FF2F2440"/>
      </bottom>
      <diagonal/>
    </border>
    <border>
      <left style="medium">
        <color rgb="FFB45F06"/>
      </left>
      <right style="thin">
        <color rgb="FF2F2440"/>
      </right>
      <top style="thin">
        <color rgb="FF2F2440"/>
      </top>
      <bottom style="thin">
        <color rgb="FF2F2440"/>
      </bottom>
      <diagonal/>
    </border>
    <border>
      <left/>
      <right style="medium">
        <color rgb="FFB45F06"/>
      </right>
      <top style="thin">
        <color rgb="FF2F2440"/>
      </top>
      <bottom style="thin">
        <color rgb="FF2F2440"/>
      </bottom>
      <diagonal/>
    </border>
    <border>
      <left style="thin">
        <color rgb="FF2F2440"/>
      </left>
      <right style="medium">
        <color rgb="FFFCE5CD"/>
      </right>
      <top style="thin">
        <color rgb="FF2F2440"/>
      </top>
      <bottom style="thin">
        <color rgb="FF2F2440"/>
      </bottom>
      <diagonal/>
    </border>
    <border>
      <left style="medium">
        <color rgb="FFFCE5CD"/>
      </left>
      <right style="medium">
        <color rgb="FFFCE5CD"/>
      </right>
      <top style="thin">
        <color rgb="FF2F2440"/>
      </top>
      <bottom style="thin">
        <color rgb="FF2F2440"/>
      </bottom>
      <diagonal/>
    </border>
    <border>
      <left style="medium">
        <color rgb="FFFCE5CD"/>
      </left>
      <right style="medium">
        <color rgb="FFB45F06"/>
      </right>
      <top style="thin">
        <color rgb="FF2F2440"/>
      </top>
      <bottom style="thin">
        <color rgb="FF2F2440"/>
      </bottom>
      <diagonal/>
    </border>
    <border>
      <left style="thin">
        <color rgb="FF2F2440"/>
      </left>
      <right style="medium">
        <color rgb="FFFFFFFF"/>
      </right>
      <top style="thin">
        <color rgb="FF2F2440"/>
      </top>
      <bottom style="medium">
        <color rgb="FFFFFFFF"/>
      </bottom>
      <diagonal/>
    </border>
    <border>
      <left style="medium">
        <color rgb="FFFFFFFF"/>
      </left>
      <right style="medium">
        <color rgb="FFFFFFFF"/>
      </right>
      <top style="thin">
        <color rgb="FF2F2440"/>
      </top>
      <bottom style="medium">
        <color rgb="FFFFFFFF"/>
      </bottom>
      <diagonal/>
    </border>
    <border>
      <left style="medium">
        <color rgb="FFFFFFFF"/>
      </left>
      <right style="medium">
        <color rgb="FFFFFFFF"/>
      </right>
      <top style="thin">
        <color rgb="FF2F2440"/>
      </top>
      <bottom/>
      <diagonal/>
    </border>
    <border>
      <left/>
      <right style="medium">
        <color rgb="FFFFFFFF"/>
      </right>
      <top style="thin">
        <color rgb="FF2F2440"/>
      </top>
      <bottom style="medium">
        <color rgb="FFFFFFFF"/>
      </bottom>
      <diagonal/>
    </border>
    <border>
      <left style="medium">
        <color rgb="FFFFFFFF"/>
      </left>
      <right/>
      <top style="thin">
        <color rgb="FF2F2440"/>
      </top>
      <bottom/>
      <diagonal/>
    </border>
    <border>
      <left/>
      <right style="medium">
        <color rgb="FFFFFFFF"/>
      </right>
      <top style="thin">
        <color rgb="FF2F2440"/>
      </top>
      <bottom/>
      <diagonal/>
    </border>
    <border>
      <left style="medium">
        <color rgb="FFFFFFFF"/>
      </left>
      <right style="thin">
        <color rgb="FF2F2440"/>
      </right>
      <top style="thin">
        <color rgb="FF2F2440"/>
      </top>
      <bottom style="medium">
        <color rgb="FFFFFFFF"/>
      </bottom>
      <diagonal/>
    </border>
    <border>
      <left style="thin">
        <color rgb="FF2F2440"/>
      </left>
      <right style="medium">
        <color rgb="FFFFFFFF"/>
      </right>
      <top style="medium">
        <color rgb="FFFFFFFF"/>
      </top>
      <bottom style="thin">
        <color rgb="FF2F2440"/>
      </bottom>
      <diagonal/>
    </border>
    <border>
      <left style="medium">
        <color rgb="FFFFFFFF"/>
      </left>
      <right style="medium">
        <color rgb="FFFFFFFF"/>
      </right>
      <top style="medium">
        <color rgb="FFFFFFFF"/>
      </top>
      <bottom style="thin">
        <color rgb="FF2F2440"/>
      </bottom>
      <diagonal/>
    </border>
    <border>
      <left style="medium">
        <color rgb="FFFFFFFF"/>
      </left>
      <right/>
      <top style="medium">
        <color rgb="FFFFFFFF"/>
      </top>
      <bottom style="thin">
        <color rgb="FF2F2440"/>
      </bottom>
      <diagonal/>
    </border>
    <border>
      <left/>
      <right/>
      <top style="thin">
        <color rgb="FFFFFFFF"/>
      </top>
      <bottom style="thin">
        <color rgb="FF2F2440"/>
      </bottom>
      <diagonal/>
    </border>
    <border>
      <left style="medium">
        <color rgb="FFFFFFFF"/>
      </left>
      <right/>
      <top/>
      <bottom style="thin">
        <color rgb="FF2F2440"/>
      </bottom>
      <diagonal/>
    </border>
    <border>
      <left/>
      <right style="medium">
        <color rgb="FFFFFFFF"/>
      </right>
      <top/>
      <bottom style="thin">
        <color rgb="FF2F2440"/>
      </bottom>
      <diagonal/>
    </border>
    <border>
      <left style="medium">
        <color rgb="FFFFFFFF"/>
      </left>
      <right style="thin">
        <color rgb="FF2F2440"/>
      </right>
      <top style="medium">
        <color rgb="FFFFFFFF"/>
      </top>
      <bottom style="thin">
        <color rgb="FF2F2440"/>
      </bottom>
      <diagonal/>
    </border>
    <border>
      <left style="medium">
        <color rgb="FFFFFFFF"/>
      </left>
      <right style="thin">
        <color rgb="FF2F2440"/>
      </right>
      <top style="thin">
        <color rgb="FF2F2440"/>
      </top>
      <bottom style="thin">
        <color rgb="FFFFFFFF"/>
      </bottom>
      <diagonal/>
    </border>
    <border>
      <left style="thin">
        <color rgb="FF2F2440"/>
      </left>
      <right style="medium">
        <color rgb="FFFFFFFF"/>
      </right>
      <top style="medium">
        <color rgb="FFFFFFFF"/>
      </top>
      <bottom style="medium">
        <color rgb="FFFFFFFF"/>
      </bottom>
      <diagonal/>
    </border>
    <border>
      <left style="medium">
        <color rgb="FFFFFFFF"/>
      </left>
      <right style="thin">
        <color rgb="FF2F2440"/>
      </right>
      <top/>
      <bottom style="medium">
        <color rgb="FFFFFFFF"/>
      </bottom>
      <diagonal/>
    </border>
    <border>
      <left style="thin">
        <color rgb="FF2F2440"/>
      </left>
      <right/>
      <top/>
      <bottom style="dotted">
        <color rgb="FFCCCCCC"/>
      </bottom>
      <diagonal/>
    </border>
    <border>
      <left style="dotted">
        <color rgb="FFCCCCCC"/>
      </left>
      <right style="thin">
        <color rgb="FF2F2440"/>
      </right>
      <top style="dotted">
        <color rgb="FFCCCCCC"/>
      </top>
      <bottom style="dotted">
        <color rgb="FFCCCCCC"/>
      </bottom>
      <diagonal/>
    </border>
    <border>
      <left style="dotted">
        <color rgb="FFCCCCCC"/>
      </left>
      <right style="dotted">
        <color rgb="FFCCCCCC"/>
      </right>
      <top style="dotted">
        <color rgb="FFCCCCCC"/>
      </top>
      <bottom style="thin">
        <color rgb="FF2F2440"/>
      </bottom>
      <diagonal/>
    </border>
    <border>
      <left style="dotted">
        <color rgb="FFCCCCCC"/>
      </left>
      <right style="thin">
        <color rgb="FF2F2440"/>
      </right>
      <top style="dotted">
        <color rgb="FFCCCCCC"/>
      </top>
      <bottom style="thin">
        <color rgb="FF2F2440"/>
      </bottom>
      <diagonal/>
    </border>
    <border>
      <left style="dotted">
        <color rgb="FFCCCCCC"/>
      </left>
      <right style="thin">
        <color rgb="FF2F2440"/>
      </right>
      <top/>
      <bottom style="dotted">
        <color rgb="FFCCCCCC"/>
      </bottom>
      <diagonal/>
    </border>
    <border>
      <left/>
      <right style="medium">
        <color rgb="FFF9CB9C"/>
      </right>
      <top style="thin">
        <color rgb="FF2F2440"/>
      </top>
      <bottom style="thin">
        <color rgb="FF2F2440"/>
      </bottom>
      <diagonal/>
    </border>
    <border>
      <left style="medium">
        <color rgb="FFF9CB9C"/>
      </left>
      <right/>
      <top style="thin">
        <color rgb="FF2F2440"/>
      </top>
      <bottom style="thin">
        <color rgb="FF2F2440"/>
      </bottom>
      <diagonal/>
    </border>
    <border>
      <left style="thin">
        <color rgb="FF2F2440"/>
      </left>
      <right style="thin">
        <color rgb="FFFDF3EA"/>
      </right>
      <top/>
      <bottom style="medium">
        <color rgb="FFFFFFFF"/>
      </bottom>
      <diagonal/>
    </border>
    <border>
      <left style="thin">
        <color rgb="FFFDF3EA"/>
      </left>
      <right style="thin">
        <color rgb="FF2F2440"/>
      </right>
      <top/>
      <bottom style="thin">
        <color rgb="FFFDF3EA"/>
      </bottom>
      <diagonal/>
    </border>
    <border>
      <left style="medium">
        <color rgb="FFFFFFFF"/>
      </left>
      <right style="thin">
        <color rgb="FF2F2440"/>
      </right>
      <top style="medium">
        <color rgb="FFFFFFFF"/>
      </top>
      <bottom style="medium">
        <color rgb="FFFFFFFF"/>
      </bottom>
      <diagonal/>
    </border>
    <border>
      <left/>
      <right style="thin">
        <color rgb="FF2F2440"/>
      </right>
      <top style="medium">
        <color rgb="FFFFFFFF"/>
      </top>
      <bottom style="medium">
        <color rgb="FFFFFFFF"/>
      </bottom>
      <diagonal/>
    </border>
    <border>
      <left style="thin">
        <color rgb="FFFDF3EA"/>
      </left>
      <right style="thin">
        <color rgb="FF2F2440"/>
      </right>
      <top/>
      <bottom/>
      <diagonal/>
    </border>
    <border>
      <left style="thin">
        <color rgb="FFFDF3EA"/>
      </left>
      <right style="thin">
        <color rgb="FF2F2440"/>
      </right>
      <top style="thin">
        <color rgb="FF2F2440"/>
      </top>
      <bottom style="thin">
        <color rgb="FFFDF3EA"/>
      </bottom>
      <diagonal/>
    </border>
    <border>
      <left style="medium">
        <color rgb="FFB45F06"/>
      </left>
      <right/>
      <top style="thin">
        <color rgb="FF2F2440"/>
      </top>
      <bottom/>
      <diagonal/>
    </border>
    <border>
      <left style="medium">
        <color rgb="FFC00000"/>
      </left>
      <right style="medium">
        <color rgb="FF990000"/>
      </right>
      <top/>
      <bottom style="medium">
        <color rgb="FF990000"/>
      </bottom>
      <diagonal/>
    </border>
    <border>
      <left style="medium">
        <color rgb="FF990000"/>
      </left>
      <right style="medium">
        <color rgb="FF990000"/>
      </right>
      <top/>
      <bottom style="medium">
        <color rgb="FF990000"/>
      </bottom>
      <diagonal/>
    </border>
    <border>
      <left style="medium">
        <color rgb="FF990000"/>
      </left>
      <right style="medium">
        <color rgb="FFC00000"/>
      </right>
      <top/>
      <bottom style="medium">
        <color rgb="FF990000"/>
      </bottom>
      <diagonal/>
    </border>
    <border>
      <left style="medium">
        <color theme="8" tint="-0.249977111117893"/>
      </left>
      <right style="medium">
        <color rgb="FF38761D"/>
      </right>
      <top/>
      <bottom style="medium">
        <color rgb="FF38761D"/>
      </bottom>
      <diagonal/>
    </border>
    <border>
      <left style="medium">
        <color rgb="FF38761D"/>
      </left>
      <right style="medium">
        <color rgb="FF38761D"/>
      </right>
      <top/>
      <bottom style="medium">
        <color rgb="FF38761D"/>
      </bottom>
      <diagonal/>
    </border>
    <border>
      <left style="medium">
        <color rgb="FF38761D"/>
      </left>
      <right style="medium">
        <color theme="8" tint="-0.249977111117893"/>
      </right>
      <top/>
      <bottom style="medium">
        <color rgb="FF38761D"/>
      </bottom>
      <diagonal/>
    </border>
  </borders>
  <cellStyleXfs count="3">
    <xf numFmtId="0" fontId="0" fillId="0" borderId="0"/>
    <xf numFmtId="0" fontId="54" fillId="0" borderId="0" applyNumberFormat="0" applyFill="0" applyBorder="0" applyAlignment="0" applyProtection="0"/>
    <xf numFmtId="9" fontId="60" fillId="0" borderId="0" applyFont="0" applyFill="0" applyBorder="0" applyAlignment="0" applyProtection="0"/>
  </cellStyleXfs>
  <cellXfs count="910">
    <xf numFmtId="0" fontId="0" fillId="0" borderId="0" xfId="0"/>
    <xf numFmtId="0" fontId="1" fillId="2" borderId="3" xfId="0" applyFont="1" applyFill="1" applyBorder="1"/>
    <xf numFmtId="0" fontId="6" fillId="4" borderId="12" xfId="0" applyFont="1" applyFill="1" applyBorder="1"/>
    <xf numFmtId="0" fontId="8" fillId="2" borderId="19" xfId="0" applyFont="1" applyFill="1" applyBorder="1" applyAlignment="1">
      <alignment horizontal="center"/>
    </xf>
    <xf numFmtId="0" fontId="9" fillId="5" borderId="19" xfId="0" applyFont="1" applyFill="1" applyBorder="1" applyAlignment="1">
      <alignment horizontal="center"/>
    </xf>
    <xf numFmtId="0" fontId="1" fillId="0" borderId="22" xfId="0" applyFont="1" applyBorder="1"/>
    <xf numFmtId="0" fontId="1" fillId="0" borderId="12" xfId="0" applyFont="1" applyBorder="1"/>
    <xf numFmtId="0" fontId="12" fillId="5" borderId="27" xfId="0" applyFont="1" applyFill="1" applyBorder="1"/>
    <xf numFmtId="0" fontId="1" fillId="5" borderId="27" xfId="0" applyFont="1" applyFill="1" applyBorder="1"/>
    <xf numFmtId="0" fontId="13" fillId="9" borderId="3" xfId="0" applyFont="1" applyFill="1" applyBorder="1"/>
    <xf numFmtId="0" fontId="1" fillId="9" borderId="3" xfId="0" applyFont="1" applyFill="1" applyBorder="1"/>
    <xf numFmtId="0" fontId="15" fillId="2" borderId="3" xfId="0" applyFont="1" applyFill="1" applyBorder="1"/>
    <xf numFmtId="0" fontId="15" fillId="2" borderId="25" xfId="0" applyFont="1" applyFill="1" applyBorder="1"/>
    <xf numFmtId="0" fontId="15" fillId="2" borderId="2" xfId="0" applyFont="1" applyFill="1" applyBorder="1"/>
    <xf numFmtId="0" fontId="16" fillId="10" borderId="32" xfId="0" applyFont="1" applyFill="1" applyBorder="1"/>
    <xf numFmtId="0" fontId="16" fillId="10" borderId="34" xfId="0" applyFont="1" applyFill="1" applyBorder="1" applyAlignment="1">
      <alignment horizontal="center" vertical="center"/>
    </xf>
    <xf numFmtId="0" fontId="20" fillId="0" borderId="35" xfId="0" applyFont="1" applyBorder="1" applyAlignment="1">
      <alignment horizontal="center"/>
    </xf>
    <xf numFmtId="0" fontId="20" fillId="0" borderId="35" xfId="0" applyFont="1" applyBorder="1"/>
    <xf numFmtId="0" fontId="16" fillId="10" borderId="34" xfId="0" applyFont="1" applyFill="1" applyBorder="1"/>
    <xf numFmtId="0" fontId="21" fillId="12" borderId="36" xfId="0" applyFont="1" applyFill="1" applyBorder="1" applyAlignment="1">
      <alignment horizontal="center" vertical="center"/>
    </xf>
    <xf numFmtId="0" fontId="16" fillId="10" borderId="37" xfId="0" applyFont="1" applyFill="1" applyBorder="1"/>
    <xf numFmtId="0" fontId="16" fillId="10" borderId="32" xfId="0" applyFont="1" applyFill="1" applyBorder="1" applyAlignment="1">
      <alignment vertical="center"/>
    </xf>
    <xf numFmtId="0" fontId="22" fillId="0" borderId="35" xfId="0" applyFont="1" applyBorder="1"/>
    <xf numFmtId="0" fontId="20" fillId="0" borderId="36" xfId="0" applyFont="1" applyBorder="1" applyAlignment="1">
      <alignment horizontal="center"/>
    </xf>
    <xf numFmtId="0" fontId="20" fillId="0" borderId="38" xfId="0" applyFont="1" applyBorder="1"/>
    <xf numFmtId="0" fontId="15" fillId="2" borderId="1" xfId="0" applyFont="1" applyFill="1" applyBorder="1"/>
    <xf numFmtId="0" fontId="23" fillId="0" borderId="0" xfId="0" applyFont="1"/>
    <xf numFmtId="0" fontId="20" fillId="0" borderId="39" xfId="0" applyFont="1" applyBorder="1" applyAlignment="1">
      <alignment horizontal="center"/>
    </xf>
    <xf numFmtId="0" fontId="20" fillId="0" borderId="40" xfId="0" applyFont="1" applyBorder="1"/>
    <xf numFmtId="0" fontId="15" fillId="2" borderId="41" xfId="0" applyFont="1" applyFill="1" applyBorder="1"/>
    <xf numFmtId="0" fontId="15" fillId="2" borderId="42" xfId="0" applyFont="1" applyFill="1" applyBorder="1"/>
    <xf numFmtId="0" fontId="15" fillId="2" borderId="43" xfId="0" applyFont="1" applyFill="1" applyBorder="1"/>
    <xf numFmtId="0" fontId="15" fillId="2" borderId="44" xfId="0" applyFont="1" applyFill="1" applyBorder="1"/>
    <xf numFmtId="0" fontId="15" fillId="2" borderId="45" xfId="0" applyFont="1" applyFill="1" applyBorder="1"/>
    <xf numFmtId="0" fontId="15" fillId="2" borderId="46" xfId="0" applyFont="1" applyFill="1" applyBorder="1"/>
    <xf numFmtId="0" fontId="15" fillId="2" borderId="47" xfId="0" applyFont="1" applyFill="1" applyBorder="1"/>
    <xf numFmtId="0" fontId="15" fillId="2" borderId="48" xfId="0" applyFont="1" applyFill="1" applyBorder="1"/>
    <xf numFmtId="0" fontId="15" fillId="2" borderId="49" xfId="0" applyFont="1" applyFill="1" applyBorder="1"/>
    <xf numFmtId="0" fontId="15" fillId="2" borderId="50" xfId="0" applyFont="1" applyFill="1" applyBorder="1"/>
    <xf numFmtId="0" fontId="15" fillId="2" borderId="51" xfId="0" applyFont="1" applyFill="1" applyBorder="1"/>
    <xf numFmtId="0" fontId="15" fillId="2" borderId="52" xfId="0" applyFont="1" applyFill="1" applyBorder="1"/>
    <xf numFmtId="0" fontId="15" fillId="2" borderId="53" xfId="0" applyFont="1" applyFill="1" applyBorder="1"/>
    <xf numFmtId="44" fontId="22" fillId="0" borderId="35" xfId="0" applyNumberFormat="1" applyFont="1" applyBorder="1" applyAlignment="1">
      <alignment horizontal="right"/>
    </xf>
    <xf numFmtId="165" fontId="22" fillId="0" borderId="35" xfId="0" applyNumberFormat="1" applyFont="1" applyBorder="1"/>
    <xf numFmtId="0" fontId="15" fillId="2" borderId="54" xfId="0" applyFont="1" applyFill="1" applyBorder="1"/>
    <xf numFmtId="0" fontId="22" fillId="0" borderId="35" xfId="0" applyFont="1" applyBorder="1" applyAlignment="1">
      <alignment vertical="center"/>
    </xf>
    <xf numFmtId="0" fontId="23" fillId="0" borderId="35" xfId="0" applyFont="1" applyBorder="1"/>
    <xf numFmtId="0" fontId="15" fillId="2" borderId="55" xfId="0" applyFont="1" applyFill="1" applyBorder="1"/>
    <xf numFmtId="0" fontId="15" fillId="2" borderId="56" xfId="0" applyFont="1" applyFill="1" applyBorder="1"/>
    <xf numFmtId="0" fontId="15" fillId="2" borderId="57" xfId="0" applyFont="1" applyFill="1" applyBorder="1"/>
    <xf numFmtId="0" fontId="8" fillId="2" borderId="31" xfId="0" applyFont="1" applyFill="1" applyBorder="1" applyAlignment="1">
      <alignment horizontal="center"/>
    </xf>
    <xf numFmtId="0" fontId="23" fillId="0" borderId="12" xfId="0" applyFont="1" applyBorder="1"/>
    <xf numFmtId="0" fontId="20" fillId="4" borderId="12" xfId="0" applyFont="1" applyFill="1" applyBorder="1" applyAlignment="1">
      <alignment horizontal="left" vertical="center"/>
    </xf>
    <xf numFmtId="0" fontId="21" fillId="4" borderId="12" xfId="0" applyFont="1" applyFill="1" applyBorder="1" applyAlignment="1">
      <alignment horizontal="center" vertical="center"/>
    </xf>
    <xf numFmtId="0" fontId="21" fillId="4" borderId="12" xfId="0" applyFont="1" applyFill="1" applyBorder="1" applyAlignment="1">
      <alignment horizontal="left" vertical="center" wrapText="1"/>
    </xf>
    <xf numFmtId="0" fontId="26" fillId="12" borderId="59" xfId="0" applyFont="1" applyFill="1" applyBorder="1" applyAlignment="1">
      <alignment horizontal="center"/>
    </xf>
    <xf numFmtId="0" fontId="22" fillId="0" borderId="64" xfId="0" applyFont="1" applyBorder="1" applyAlignment="1">
      <alignment horizontal="center" vertical="top"/>
    </xf>
    <xf numFmtId="0" fontId="22" fillId="0" borderId="35" xfId="0" applyFont="1" applyBorder="1" applyAlignment="1">
      <alignment horizontal="left" vertical="top" wrapText="1"/>
    </xf>
    <xf numFmtId="0" fontId="22" fillId="0" borderId="35" xfId="0" applyFont="1" applyBorder="1" applyAlignment="1">
      <alignment horizontal="left" vertical="top"/>
    </xf>
    <xf numFmtId="3" fontId="22" fillId="0" borderId="35" xfId="0" applyNumberFormat="1" applyFont="1" applyBorder="1" applyAlignment="1">
      <alignment horizontal="left" vertical="top" wrapText="1"/>
    </xf>
    <xf numFmtId="0" fontId="22" fillId="0" borderId="35" xfId="0" applyFont="1" applyBorder="1" applyAlignment="1">
      <alignment horizontal="center" vertical="top"/>
    </xf>
    <xf numFmtId="0" fontId="22" fillId="0" borderId="35" xfId="0" applyFont="1" applyBorder="1" applyAlignment="1">
      <alignment horizontal="center" vertical="top" wrapText="1"/>
    </xf>
    <xf numFmtId="0" fontId="22" fillId="0" borderId="65" xfId="0" applyFont="1" applyBorder="1" applyAlignment="1">
      <alignment horizontal="center" vertical="top"/>
    </xf>
    <xf numFmtId="0" fontId="22" fillId="0" borderId="35" xfId="0" applyFont="1" applyBorder="1" applyAlignment="1">
      <alignment vertical="top"/>
    </xf>
    <xf numFmtId="0" fontId="26" fillId="12" borderId="59" xfId="0" applyFont="1" applyFill="1" applyBorder="1" applyAlignment="1">
      <alignment horizontal="center" vertical="center"/>
    </xf>
    <xf numFmtId="0" fontId="26" fillId="12" borderId="62" xfId="0" applyFont="1" applyFill="1" applyBorder="1" applyAlignment="1">
      <alignment horizontal="center" vertical="center"/>
    </xf>
    <xf numFmtId="0" fontId="27" fillId="5" borderId="62" xfId="0" applyFont="1" applyFill="1" applyBorder="1" applyAlignment="1">
      <alignment horizontal="center" vertical="center"/>
    </xf>
    <xf numFmtId="0" fontId="28" fillId="10" borderId="63" xfId="0" applyFont="1" applyFill="1" applyBorder="1" applyAlignment="1">
      <alignment horizontal="left" vertical="center" wrapText="1"/>
    </xf>
    <xf numFmtId="0" fontId="22" fillId="0" borderId="73" xfId="0" applyFont="1" applyBorder="1"/>
    <xf numFmtId="0" fontId="20" fillId="4" borderId="73" xfId="0" applyFont="1" applyFill="1" applyBorder="1" applyAlignment="1">
      <alignment horizontal="left"/>
    </xf>
    <xf numFmtId="0" fontId="15" fillId="0" borderId="73" xfId="0" applyFont="1" applyBorder="1"/>
    <xf numFmtId="0" fontId="15" fillId="0" borderId="66" xfId="0" applyFont="1" applyBorder="1"/>
    <xf numFmtId="0" fontId="28" fillId="10" borderId="12" xfId="0" applyFont="1" applyFill="1" applyBorder="1" applyAlignment="1">
      <alignment vertical="center" wrapText="1"/>
    </xf>
    <xf numFmtId="0" fontId="22" fillId="0" borderId="73" xfId="0" applyFont="1" applyBorder="1" applyAlignment="1">
      <alignment horizontal="left" vertical="top"/>
    </xf>
    <xf numFmtId="0" fontId="15" fillId="0" borderId="73" xfId="0" applyFont="1" applyBorder="1" applyAlignment="1">
      <alignment horizontal="left" vertical="top"/>
    </xf>
    <xf numFmtId="0" fontId="15" fillId="0" borderId="35" xfId="0" applyFont="1" applyBorder="1" applyAlignment="1">
      <alignment horizontal="left" vertical="top"/>
    </xf>
    <xf numFmtId="0" fontId="15" fillId="10" borderId="0" xfId="0" applyFont="1" applyFill="1" applyAlignment="1">
      <alignment vertical="center"/>
    </xf>
    <xf numFmtId="0" fontId="3" fillId="3" borderId="75" xfId="0" applyFont="1" applyFill="1" applyBorder="1" applyAlignment="1">
      <alignment horizontal="left" vertical="center"/>
    </xf>
    <xf numFmtId="0" fontId="24" fillId="4" borderId="80" xfId="0" applyFont="1" applyFill="1" applyBorder="1" applyAlignment="1">
      <alignment horizontal="left" vertical="center"/>
    </xf>
    <xf numFmtId="0" fontId="24" fillId="4" borderId="85" xfId="0" applyFont="1" applyFill="1" applyBorder="1" applyAlignment="1">
      <alignment horizontal="left" vertical="center"/>
    </xf>
    <xf numFmtId="0" fontId="25" fillId="4" borderId="89" xfId="0" applyFont="1" applyFill="1" applyBorder="1" applyAlignment="1">
      <alignment horizontal="left" vertical="center" wrapText="1"/>
    </xf>
    <xf numFmtId="0" fontId="15" fillId="3" borderId="24" xfId="0" applyFont="1" applyFill="1" applyBorder="1" applyAlignment="1">
      <alignment vertical="center"/>
    </xf>
    <xf numFmtId="0" fontId="3" fillId="3" borderId="76" xfId="0" applyFont="1" applyFill="1" applyBorder="1" applyAlignment="1">
      <alignment horizontal="left" vertical="center"/>
    </xf>
    <xf numFmtId="0" fontId="35" fillId="3" borderId="24" xfId="0" applyFont="1" applyFill="1" applyBorder="1" applyAlignment="1">
      <alignment horizontal="center" vertical="center" wrapText="1"/>
    </xf>
    <xf numFmtId="0" fontId="3" fillId="3" borderId="76" xfId="0" applyFont="1" applyFill="1" applyBorder="1" applyAlignment="1">
      <alignment horizontal="left" vertical="center" wrapText="1"/>
    </xf>
    <xf numFmtId="0" fontId="3" fillId="3" borderId="77" xfId="0" applyFont="1" applyFill="1" applyBorder="1" applyAlignment="1">
      <alignment horizontal="left" vertical="center"/>
    </xf>
    <xf numFmtId="0" fontId="35" fillId="3" borderId="24" xfId="0" applyFont="1" applyFill="1" applyBorder="1" applyAlignment="1">
      <alignment horizontal="center" vertical="center"/>
    </xf>
    <xf numFmtId="0" fontId="25" fillId="4" borderId="91" xfId="0" applyFont="1" applyFill="1" applyBorder="1" applyAlignment="1">
      <alignment horizontal="left" vertical="center" wrapText="1"/>
    </xf>
    <xf numFmtId="0" fontId="25" fillId="4" borderId="79" xfId="0" applyFont="1" applyFill="1" applyBorder="1" applyAlignment="1">
      <alignment horizontal="center" vertical="center"/>
    </xf>
    <xf numFmtId="0" fontId="25" fillId="4" borderId="80" xfId="0" applyFont="1" applyFill="1" applyBorder="1" applyAlignment="1">
      <alignment horizontal="left" vertical="center"/>
    </xf>
    <xf numFmtId="0" fontId="25" fillId="4" borderId="80" xfId="0" applyFont="1" applyFill="1" applyBorder="1" applyAlignment="1">
      <alignment horizontal="center" vertical="center"/>
    </xf>
    <xf numFmtId="0" fontId="25" fillId="4" borderId="82" xfId="0" applyFont="1" applyFill="1" applyBorder="1" applyAlignment="1">
      <alignment horizontal="center" vertical="center"/>
    </xf>
    <xf numFmtId="0" fontId="24" fillId="4" borderId="88" xfId="0" applyFont="1" applyFill="1" applyBorder="1" applyAlignment="1">
      <alignment horizontal="left" vertical="center"/>
    </xf>
    <xf numFmtId="0" fontId="25" fillId="4" borderId="80" xfId="0" applyFont="1" applyFill="1" applyBorder="1" applyAlignment="1">
      <alignment horizontal="left" vertical="center" wrapText="1"/>
    </xf>
    <xf numFmtId="0" fontId="25" fillId="4" borderId="84" xfId="0" applyFont="1" applyFill="1" applyBorder="1" applyAlignment="1">
      <alignment horizontal="center" vertical="center"/>
    </xf>
    <xf numFmtId="0" fontId="25" fillId="4" borderId="85" xfId="0" applyFont="1" applyFill="1" applyBorder="1" applyAlignment="1">
      <alignment horizontal="left" vertical="center"/>
    </xf>
    <xf numFmtId="0" fontId="25" fillId="4" borderId="85" xfId="0" applyFont="1" applyFill="1" applyBorder="1" applyAlignment="1">
      <alignment horizontal="left" vertical="center" wrapText="1"/>
    </xf>
    <xf numFmtId="0" fontId="25" fillId="4" borderId="85" xfId="0" applyFont="1" applyFill="1" applyBorder="1" applyAlignment="1">
      <alignment horizontal="center" vertical="center"/>
    </xf>
    <xf numFmtId="0" fontId="36" fillId="0" borderId="87" xfId="0" applyFont="1" applyBorder="1"/>
    <xf numFmtId="0" fontId="33" fillId="4" borderId="86" xfId="0" applyFont="1" applyFill="1" applyBorder="1" applyAlignment="1">
      <alignment horizontal="right" vertical="center"/>
    </xf>
    <xf numFmtId="0" fontId="25" fillId="4" borderId="81" xfId="0" applyFont="1" applyFill="1" applyBorder="1" applyAlignment="1">
      <alignment horizontal="left" vertical="center" wrapText="1"/>
    </xf>
    <xf numFmtId="0" fontId="25" fillId="13" borderId="93" xfId="0" applyFont="1" applyFill="1" applyBorder="1" applyAlignment="1">
      <alignment horizontal="left" vertical="center" wrapText="1"/>
    </xf>
    <xf numFmtId="0" fontId="25" fillId="13" borderId="94" xfId="0" applyFont="1" applyFill="1" applyBorder="1" applyAlignment="1">
      <alignment horizontal="left" vertical="center" wrapText="1"/>
    </xf>
    <xf numFmtId="0" fontId="25" fillId="13" borderId="83" xfId="0" applyFont="1" applyFill="1" applyBorder="1" applyAlignment="1">
      <alignment horizontal="left" vertical="center" wrapText="1"/>
    </xf>
    <xf numFmtId="0" fontId="23" fillId="0" borderId="88" xfId="0" applyFont="1" applyBorder="1"/>
    <xf numFmtId="0" fontId="29" fillId="4" borderId="92" xfId="0" applyFont="1" applyFill="1" applyBorder="1"/>
    <xf numFmtId="0" fontId="29" fillId="4" borderId="80" xfId="0" applyFont="1" applyFill="1" applyBorder="1"/>
    <xf numFmtId="0" fontId="29" fillId="4" borderId="90" xfId="0" applyFont="1" applyFill="1" applyBorder="1"/>
    <xf numFmtId="0" fontId="29" fillId="4" borderId="106" xfId="0" applyFont="1" applyFill="1" applyBorder="1"/>
    <xf numFmtId="0" fontId="29" fillId="4" borderId="107" xfId="0" applyFont="1" applyFill="1" applyBorder="1"/>
    <xf numFmtId="0" fontId="29" fillId="4" borderId="88" xfId="0" applyFont="1" applyFill="1" applyBorder="1"/>
    <xf numFmtId="0" fontId="27" fillId="4" borderId="108" xfId="0" applyFont="1" applyFill="1" applyBorder="1" applyAlignment="1">
      <alignment horizontal="center"/>
    </xf>
    <xf numFmtId="0" fontId="29" fillId="4" borderId="109" xfId="0" applyFont="1" applyFill="1" applyBorder="1"/>
    <xf numFmtId="0" fontId="21" fillId="4" borderId="12" xfId="0" applyFont="1" applyFill="1" applyBorder="1" applyAlignment="1">
      <alignment horizontal="left" vertical="center"/>
    </xf>
    <xf numFmtId="0" fontId="23" fillId="0" borderId="10" xfId="0" applyFont="1" applyBorder="1"/>
    <xf numFmtId="0" fontId="21" fillId="5" borderId="110" xfId="0" applyFont="1" applyFill="1" applyBorder="1" applyAlignment="1">
      <alignment horizontal="left" vertical="center" wrapText="1"/>
    </xf>
    <xf numFmtId="170" fontId="15" fillId="4" borderId="111" xfId="0" applyNumberFormat="1" applyFont="1" applyFill="1" applyBorder="1" applyAlignment="1">
      <alignment horizontal="right"/>
    </xf>
    <xf numFmtId="0" fontId="21" fillId="5" borderId="112" xfId="0" applyFont="1" applyFill="1" applyBorder="1" applyAlignment="1">
      <alignment horizontal="left" vertical="center" wrapText="1"/>
    </xf>
    <xf numFmtId="170" fontId="15" fillId="4" borderId="113" xfId="0" applyNumberFormat="1" applyFont="1" applyFill="1" applyBorder="1" applyAlignment="1">
      <alignment horizontal="right"/>
    </xf>
    <xf numFmtId="9" fontId="15" fillId="4" borderId="113" xfId="0" applyNumberFormat="1" applyFont="1" applyFill="1" applyBorder="1" applyAlignment="1">
      <alignment horizontal="right"/>
    </xf>
    <xf numFmtId="0" fontId="21" fillId="5" borderId="114" xfId="0" applyFont="1" applyFill="1" applyBorder="1" applyAlignment="1">
      <alignment horizontal="left" vertical="center" wrapText="1"/>
    </xf>
    <xf numFmtId="170" fontId="15" fillId="4" borderId="115" xfId="0" applyNumberFormat="1" applyFont="1" applyFill="1" applyBorder="1" applyAlignment="1">
      <alignment horizontal="right"/>
    </xf>
    <xf numFmtId="0" fontId="8" fillId="2" borderId="116" xfId="0" applyFont="1" applyFill="1" applyBorder="1" applyAlignment="1">
      <alignment horizontal="center"/>
    </xf>
    <xf numFmtId="0" fontId="28" fillId="5" borderId="123" xfId="0" applyFont="1" applyFill="1" applyBorder="1" applyAlignment="1">
      <alignment horizontal="left" vertical="center" wrapText="1"/>
    </xf>
    <xf numFmtId="0" fontId="28" fillId="5" borderId="124" xfId="0" applyFont="1" applyFill="1" applyBorder="1" applyAlignment="1">
      <alignment horizontal="left" vertical="center" wrapText="1"/>
    </xf>
    <xf numFmtId="0" fontId="28" fillId="12" borderId="124" xfId="0" applyFont="1" applyFill="1" applyBorder="1" applyAlignment="1">
      <alignment horizontal="left" vertical="center" wrapText="1"/>
    </xf>
    <xf numFmtId="0" fontId="28" fillId="12" borderId="125" xfId="0" applyFont="1" applyFill="1" applyBorder="1" applyAlignment="1">
      <alignment horizontal="left" vertical="center" wrapText="1"/>
    </xf>
    <xf numFmtId="0" fontId="15" fillId="0" borderId="126" xfId="0" applyFont="1" applyBorder="1" applyAlignment="1">
      <alignment vertical="top"/>
    </xf>
    <xf numFmtId="0" fontId="15" fillId="0" borderId="35" xfId="0" applyFont="1" applyBorder="1" applyAlignment="1">
      <alignment vertical="top"/>
    </xf>
    <xf numFmtId="44" fontId="22" fillId="0" borderId="35" xfId="0" applyNumberFormat="1" applyFont="1" applyBorder="1" applyAlignment="1">
      <alignment vertical="top"/>
    </xf>
    <xf numFmtId="0" fontId="15" fillId="0" borderId="127" xfId="0" applyFont="1" applyBorder="1" applyAlignment="1">
      <alignment vertical="top"/>
    </xf>
    <xf numFmtId="0" fontId="15" fillId="0" borderId="130" xfId="0" applyFont="1" applyBorder="1" applyAlignment="1">
      <alignment vertical="top"/>
    </xf>
    <xf numFmtId="0" fontId="15" fillId="0" borderId="131" xfId="0" applyFont="1" applyBorder="1"/>
    <xf numFmtId="44" fontId="15" fillId="0" borderId="131" xfId="0" applyNumberFormat="1" applyFont="1" applyBorder="1"/>
    <xf numFmtId="0" fontId="15" fillId="0" borderId="131" xfId="0" applyFont="1" applyBorder="1" applyAlignment="1">
      <alignment vertical="top"/>
    </xf>
    <xf numFmtId="0" fontId="15" fillId="0" borderId="131" xfId="0" applyFont="1" applyBorder="1" applyAlignment="1">
      <alignment horizontal="center" vertical="top"/>
    </xf>
    <xf numFmtId="0" fontId="15" fillId="0" borderId="132" xfId="0" applyFont="1" applyBorder="1" applyAlignment="1">
      <alignment vertical="top"/>
    </xf>
    <xf numFmtId="0" fontId="15" fillId="0" borderId="133" xfId="0" applyFont="1" applyBorder="1" applyAlignment="1">
      <alignment horizontal="center" vertical="top"/>
    </xf>
    <xf numFmtId="0" fontId="20" fillId="4" borderId="58" xfId="0" applyFont="1" applyFill="1" applyBorder="1" applyAlignment="1">
      <alignment vertical="center"/>
    </xf>
    <xf numFmtId="0" fontId="20" fillId="4" borderId="134" xfId="0" applyFont="1" applyFill="1" applyBorder="1" applyAlignment="1">
      <alignment vertical="center"/>
    </xf>
    <xf numFmtId="0" fontId="40" fillId="5" borderId="116" xfId="0" applyFont="1" applyFill="1" applyBorder="1" applyAlignment="1">
      <alignment horizontal="center"/>
    </xf>
    <xf numFmtId="44" fontId="29" fillId="6" borderId="135" xfId="0" applyNumberFormat="1" applyFont="1" applyFill="1" applyBorder="1" applyAlignment="1">
      <alignment horizontal="center" vertical="center" wrapText="1"/>
    </xf>
    <xf numFmtId="0" fontId="28" fillId="5" borderId="137" xfId="0" applyFont="1" applyFill="1" applyBorder="1" applyAlignment="1">
      <alignment horizontal="left" vertical="center" wrapText="1"/>
    </xf>
    <xf numFmtId="0" fontId="28" fillId="10" borderId="137" xfId="0" applyFont="1" applyFill="1" applyBorder="1" applyAlignment="1">
      <alignment horizontal="left" vertical="center" wrapText="1"/>
    </xf>
    <xf numFmtId="0" fontId="28" fillId="10" borderId="138" xfId="0" applyFont="1" applyFill="1" applyBorder="1" applyAlignment="1">
      <alignment horizontal="left" vertical="center" wrapText="1"/>
    </xf>
    <xf numFmtId="0" fontId="15" fillId="0" borderId="73" xfId="0" applyFont="1" applyBorder="1" applyAlignment="1">
      <alignment vertical="center"/>
    </xf>
    <xf numFmtId="0" fontId="22" fillId="0" borderId="73" xfId="0" applyFont="1" applyBorder="1" applyAlignment="1">
      <alignment vertical="center"/>
    </xf>
    <xf numFmtId="165" fontId="22" fillId="0" borderId="73" xfId="0" applyNumberFormat="1" applyFont="1" applyBorder="1" applyAlignment="1">
      <alignment vertical="center"/>
    </xf>
    <xf numFmtId="10" fontId="15" fillId="0" borderId="73" xfId="0" applyNumberFormat="1" applyFont="1" applyBorder="1" applyAlignment="1">
      <alignment vertical="center"/>
    </xf>
    <xf numFmtId="44" fontId="15" fillId="0" borderId="140" xfId="0" applyNumberFormat="1" applyFont="1" applyBorder="1" applyAlignment="1">
      <alignment vertical="center"/>
    </xf>
    <xf numFmtId="0" fontId="15" fillId="0" borderId="35" xfId="0" applyFont="1" applyBorder="1" applyAlignment="1">
      <alignment vertical="center"/>
    </xf>
    <xf numFmtId="165" fontId="22" fillId="0" borderId="35" xfId="0" applyNumberFormat="1" applyFont="1" applyBorder="1" applyAlignment="1">
      <alignment vertical="center"/>
    </xf>
    <xf numFmtId="10" fontId="15" fillId="0" borderId="35" xfId="0" applyNumberFormat="1" applyFont="1" applyBorder="1" applyAlignment="1">
      <alignment vertical="center"/>
    </xf>
    <xf numFmtId="44" fontId="15" fillId="0" borderId="127" xfId="0" applyNumberFormat="1" applyFont="1" applyBorder="1" applyAlignment="1">
      <alignment vertical="center"/>
    </xf>
    <xf numFmtId="165" fontId="15" fillId="0" borderId="35" xfId="0" applyNumberFormat="1" applyFont="1" applyBorder="1" applyAlignment="1">
      <alignment vertical="center"/>
    </xf>
    <xf numFmtId="0" fontId="15" fillId="0" borderId="132" xfId="0" applyFont="1" applyBorder="1" applyAlignment="1">
      <alignment vertical="center"/>
    </xf>
    <xf numFmtId="165" fontId="15" fillId="0" borderId="132" xfId="0" applyNumberFormat="1" applyFont="1" applyBorder="1" applyAlignment="1">
      <alignment vertical="center"/>
    </xf>
    <xf numFmtId="10" fontId="15" fillId="0" borderId="132" xfId="0" applyNumberFormat="1" applyFont="1" applyBorder="1" applyAlignment="1">
      <alignment vertical="center"/>
    </xf>
    <xf numFmtId="44" fontId="15" fillId="0" borderId="142" xfId="0" applyNumberFormat="1" applyFont="1" applyBorder="1" applyAlignment="1">
      <alignment vertical="center"/>
    </xf>
    <xf numFmtId="0" fontId="3" fillId="8" borderId="26" xfId="0" applyFont="1" applyFill="1" applyBorder="1" applyAlignment="1">
      <alignment horizontal="left" vertical="center"/>
    </xf>
    <xf numFmtId="0" fontId="8" fillId="12" borderId="59" xfId="0" applyFont="1" applyFill="1" applyBorder="1" applyAlignment="1">
      <alignment horizontal="center"/>
    </xf>
    <xf numFmtId="0" fontId="27" fillId="5" borderId="116" xfId="0" applyFont="1" applyFill="1" applyBorder="1" applyAlignment="1">
      <alignment horizontal="center"/>
    </xf>
    <xf numFmtId="0" fontId="8" fillId="12" borderId="116" xfId="0" applyFont="1" applyFill="1" applyBorder="1" applyAlignment="1">
      <alignment horizontal="center"/>
    </xf>
    <xf numFmtId="0" fontId="4" fillId="8" borderId="148" xfId="0" applyFont="1" applyFill="1" applyBorder="1" applyAlignment="1">
      <alignment horizontal="center" vertical="center"/>
    </xf>
    <xf numFmtId="0" fontId="28" fillId="9" borderId="150" xfId="0" applyFont="1" applyFill="1" applyBorder="1" applyAlignment="1">
      <alignment horizontal="center" vertical="center" wrapText="1"/>
    </xf>
    <xf numFmtId="0" fontId="28" fillId="9" borderId="134" xfId="0" applyFont="1" applyFill="1" applyBorder="1" applyAlignment="1">
      <alignment horizontal="center" vertical="center" wrapText="1"/>
    </xf>
    <xf numFmtId="0" fontId="28" fillId="9" borderId="151" xfId="0" applyFont="1" applyFill="1" applyBorder="1" applyAlignment="1">
      <alignment horizontal="center" vertical="center" wrapText="1"/>
    </xf>
    <xf numFmtId="0" fontId="15" fillId="0" borderId="152" xfId="0" applyFont="1" applyBorder="1" applyAlignment="1">
      <alignment horizontal="left" vertical="top"/>
    </xf>
    <xf numFmtId="0" fontId="41" fillId="0" borderId="35" xfId="0" applyFont="1" applyBorder="1" applyAlignment="1">
      <alignment horizontal="left" vertical="top"/>
    </xf>
    <xf numFmtId="0" fontId="15" fillId="0" borderId="35" xfId="0" applyFont="1" applyBorder="1" applyAlignment="1">
      <alignment horizontal="right" vertical="top"/>
    </xf>
    <xf numFmtId="44" fontId="15" fillId="0" borderId="35" xfId="0" applyNumberFormat="1" applyFont="1" applyBorder="1" applyAlignment="1">
      <alignment horizontal="right" vertical="top"/>
    </xf>
    <xf numFmtId="44" fontId="15" fillId="19" borderId="35" xfId="0" applyNumberFormat="1" applyFont="1" applyFill="1" applyBorder="1" applyAlignment="1">
      <alignment horizontal="right" vertical="top"/>
    </xf>
    <xf numFmtId="44" fontId="15" fillId="19" borderId="153" xfId="0" applyNumberFormat="1" applyFont="1" applyFill="1" applyBorder="1" applyAlignment="1">
      <alignment horizontal="right" vertical="top"/>
    </xf>
    <xf numFmtId="0" fontId="15" fillId="0" borderId="154" xfId="0" applyFont="1" applyBorder="1" applyAlignment="1">
      <alignment horizontal="left" vertical="top"/>
    </xf>
    <xf numFmtId="0" fontId="15" fillId="0" borderId="155" xfId="0" applyFont="1" applyBorder="1" applyAlignment="1">
      <alignment horizontal="left" vertical="top"/>
    </xf>
    <xf numFmtId="0" fontId="15" fillId="0" borderId="155" xfId="0" applyFont="1" applyBorder="1" applyAlignment="1">
      <alignment horizontal="right" vertical="top"/>
    </xf>
    <xf numFmtId="44" fontId="15" fillId="0" borderId="155" xfId="0" applyNumberFormat="1" applyFont="1" applyBorder="1" applyAlignment="1">
      <alignment horizontal="right" vertical="top"/>
    </xf>
    <xf numFmtId="44" fontId="15" fillId="19" borderId="156" xfId="0" applyNumberFormat="1" applyFont="1" applyFill="1" applyBorder="1" applyAlignment="1">
      <alignment horizontal="right" vertical="top"/>
    </xf>
    <xf numFmtId="0" fontId="15" fillId="20" borderId="157" xfId="0" applyFont="1" applyFill="1" applyBorder="1" applyAlignment="1">
      <alignment vertical="center"/>
    </xf>
    <xf numFmtId="0" fontId="15" fillId="20" borderId="158" xfId="0" applyFont="1" applyFill="1" applyBorder="1" applyAlignment="1">
      <alignment vertical="center"/>
    </xf>
    <xf numFmtId="0" fontId="15" fillId="20" borderId="159" xfId="0" applyFont="1" applyFill="1" applyBorder="1" applyAlignment="1">
      <alignment vertical="center"/>
    </xf>
    <xf numFmtId="0" fontId="15" fillId="20" borderId="160" xfId="0" applyFont="1" applyFill="1" applyBorder="1" applyAlignment="1">
      <alignment vertical="center"/>
    </xf>
    <xf numFmtId="0" fontId="15" fillId="4" borderId="6" xfId="0" applyFont="1" applyFill="1" applyBorder="1" applyAlignment="1">
      <alignment vertical="center"/>
    </xf>
    <xf numFmtId="0" fontId="15" fillId="4" borderId="161" xfId="0" applyFont="1" applyFill="1" applyBorder="1" applyAlignment="1">
      <alignment horizontal="left" vertical="center"/>
    </xf>
    <xf numFmtId="0" fontId="15" fillId="15" borderId="162" xfId="0" applyFont="1" applyFill="1" applyBorder="1" applyAlignment="1">
      <alignment horizontal="center" vertical="center"/>
    </xf>
    <xf numFmtId="0" fontId="15" fillId="5" borderId="163" xfId="0" applyFont="1" applyFill="1" applyBorder="1" applyAlignment="1">
      <alignment horizontal="left" vertical="center"/>
    </xf>
    <xf numFmtId="0" fontId="8" fillId="4" borderId="164" xfId="0" applyFont="1" applyFill="1" applyBorder="1" applyAlignment="1">
      <alignment horizontal="center" vertical="center"/>
    </xf>
    <xf numFmtId="0" fontId="45" fillId="9" borderId="170" xfId="0" applyFont="1" applyFill="1" applyBorder="1" applyAlignment="1">
      <alignment horizontal="center" vertical="center" wrapText="1"/>
    </xf>
    <xf numFmtId="0" fontId="23" fillId="0" borderId="167" xfId="0" applyFont="1" applyBorder="1"/>
    <xf numFmtId="0" fontId="46" fillId="15" borderId="176" xfId="0" applyFont="1" applyFill="1" applyBorder="1" applyAlignment="1">
      <alignment horizontal="center" vertical="center"/>
    </xf>
    <xf numFmtId="0" fontId="47" fillId="5" borderId="177" xfId="0" applyFont="1" applyFill="1" applyBorder="1" applyAlignment="1">
      <alignment horizontal="center" vertical="center"/>
    </xf>
    <xf numFmtId="0" fontId="15" fillId="4" borderId="178" xfId="0" applyFont="1" applyFill="1" applyBorder="1" applyAlignment="1">
      <alignment horizontal="center" vertical="center"/>
    </xf>
    <xf numFmtId="0" fontId="24" fillId="4" borderId="180" xfId="0" applyFont="1" applyFill="1" applyBorder="1" applyAlignment="1">
      <alignment horizontal="center" vertical="center"/>
    </xf>
    <xf numFmtId="0" fontId="15" fillId="4" borderId="183" xfId="0" applyFont="1" applyFill="1" applyBorder="1" applyAlignment="1">
      <alignment horizontal="left" vertical="center"/>
    </xf>
    <xf numFmtId="0" fontId="15" fillId="15" borderId="184" xfId="0" applyFont="1" applyFill="1" applyBorder="1" applyAlignment="1">
      <alignment horizontal="center" vertical="center"/>
    </xf>
    <xf numFmtId="0" fontId="15" fillId="5" borderId="186" xfId="0" applyFont="1" applyFill="1" applyBorder="1" applyAlignment="1">
      <alignment horizontal="left" vertical="center"/>
    </xf>
    <xf numFmtId="0" fontId="15" fillId="4" borderId="187" xfId="0" applyFont="1" applyFill="1" applyBorder="1" applyAlignment="1">
      <alignment horizontal="left" vertical="center"/>
    </xf>
    <xf numFmtId="0" fontId="15" fillId="4" borderId="106" xfId="0" applyFont="1" applyFill="1" applyBorder="1" applyAlignment="1">
      <alignment vertical="center"/>
    </xf>
    <xf numFmtId="0" fontId="15" fillId="4" borderId="189" xfId="0" applyFont="1" applyFill="1" applyBorder="1" applyAlignment="1">
      <alignment vertical="center"/>
    </xf>
    <xf numFmtId="0" fontId="25" fillId="5" borderId="190" xfId="0" applyFont="1" applyFill="1" applyBorder="1" applyAlignment="1">
      <alignment vertical="center"/>
    </xf>
    <xf numFmtId="0" fontId="17" fillId="5" borderId="190" xfId="0" applyFont="1" applyFill="1" applyBorder="1" applyAlignment="1">
      <alignment vertical="center"/>
    </xf>
    <xf numFmtId="0" fontId="25" fillId="9" borderId="191" xfId="0" applyFont="1" applyFill="1" applyBorder="1" applyAlignment="1">
      <alignment vertical="center"/>
    </xf>
    <xf numFmtId="0" fontId="21" fillId="9" borderId="191" xfId="0" applyFont="1" applyFill="1" applyBorder="1" applyAlignment="1">
      <alignment vertical="center"/>
    </xf>
    <xf numFmtId="0" fontId="17" fillId="9" borderId="191" xfId="0" applyFont="1" applyFill="1" applyBorder="1" applyAlignment="1">
      <alignment vertical="center"/>
    </xf>
    <xf numFmtId="0" fontId="24" fillId="5" borderId="192" xfId="0" applyFont="1" applyFill="1" applyBorder="1" applyAlignment="1">
      <alignment horizontal="center" vertical="center" wrapText="1"/>
    </xf>
    <xf numFmtId="0" fontId="24" fillId="4" borderId="193" xfId="0" applyFont="1" applyFill="1" applyBorder="1" applyAlignment="1">
      <alignment horizontal="center" vertical="center" wrapText="1"/>
    </xf>
    <xf numFmtId="0" fontId="37" fillId="5" borderId="194" xfId="0" applyFont="1" applyFill="1" applyBorder="1" applyAlignment="1">
      <alignment horizontal="center" vertical="center" wrapText="1"/>
    </xf>
    <xf numFmtId="0" fontId="37" fillId="4" borderId="195" xfId="0" applyFont="1" applyFill="1" applyBorder="1" applyAlignment="1">
      <alignment horizontal="center" vertical="center" wrapText="1"/>
    </xf>
    <xf numFmtId="0" fontId="15" fillId="9" borderId="165" xfId="0" applyFont="1" applyFill="1" applyBorder="1" applyAlignment="1">
      <alignment horizontal="left" vertical="center"/>
    </xf>
    <xf numFmtId="0" fontId="15" fillId="4" borderId="196" xfId="0" applyFont="1" applyFill="1" applyBorder="1" applyAlignment="1">
      <alignment horizontal="left" vertical="center"/>
    </xf>
    <xf numFmtId="0" fontId="37" fillId="5" borderId="197" xfId="0" applyFont="1" applyFill="1" applyBorder="1" applyAlignment="1">
      <alignment horizontal="center" vertical="center" wrapText="1"/>
    </xf>
    <xf numFmtId="0" fontId="37" fillId="4" borderId="198" xfId="0" applyFont="1" applyFill="1" applyBorder="1" applyAlignment="1">
      <alignment horizontal="center" vertical="center" wrapText="1"/>
    </xf>
    <xf numFmtId="0" fontId="45" fillId="4" borderId="199" xfId="0" applyFont="1" applyFill="1" applyBorder="1" applyAlignment="1">
      <alignment horizontal="center" vertical="center" wrapText="1"/>
    </xf>
    <xf numFmtId="0" fontId="23" fillId="5" borderId="200" xfId="0" applyFont="1" applyFill="1" applyBorder="1"/>
    <xf numFmtId="0" fontId="23" fillId="0" borderId="201" xfId="0" applyFont="1" applyBorder="1"/>
    <xf numFmtId="0" fontId="45" fillId="9" borderId="175" xfId="0" applyFont="1" applyFill="1" applyBorder="1" applyAlignment="1">
      <alignment horizontal="center" vertical="center" wrapText="1"/>
    </xf>
    <xf numFmtId="171" fontId="49" fillId="4" borderId="199" xfId="0" applyNumberFormat="1" applyFont="1" applyFill="1" applyBorder="1" applyAlignment="1">
      <alignment horizontal="center"/>
    </xf>
    <xf numFmtId="165" fontId="50" fillId="5" borderId="200" xfId="0" applyNumberFormat="1" applyFont="1" applyFill="1" applyBorder="1" applyAlignment="1">
      <alignment horizontal="center" vertical="center"/>
    </xf>
    <xf numFmtId="165" fontId="50" fillId="4" borderId="201" xfId="0" applyNumberFormat="1" applyFont="1" applyFill="1" applyBorder="1" applyAlignment="1">
      <alignment horizontal="center" vertical="center"/>
    </xf>
    <xf numFmtId="0" fontId="23" fillId="9" borderId="179" xfId="0" applyFont="1" applyFill="1" applyBorder="1"/>
    <xf numFmtId="171" fontId="23" fillId="9" borderId="179" xfId="0" applyNumberFormat="1" applyFont="1" applyFill="1" applyBorder="1"/>
    <xf numFmtId="0" fontId="24" fillId="5" borderId="202" xfId="0" applyFont="1" applyFill="1" applyBorder="1" applyAlignment="1">
      <alignment horizontal="center" vertical="center" wrapText="1"/>
    </xf>
    <xf numFmtId="0" fontId="24" fillId="4" borderId="203" xfId="0" applyFont="1" applyFill="1" applyBorder="1" applyAlignment="1">
      <alignment horizontal="center" vertical="center" wrapText="1"/>
    </xf>
    <xf numFmtId="165" fontId="51" fillId="9" borderId="179" xfId="0" applyNumberFormat="1" applyFont="1" applyFill="1" applyBorder="1" applyAlignment="1">
      <alignment horizontal="center" vertical="center"/>
    </xf>
    <xf numFmtId="0" fontId="15" fillId="9" borderId="188" xfId="0" applyFont="1" applyFill="1" applyBorder="1" applyAlignment="1">
      <alignment horizontal="left" vertical="center"/>
    </xf>
    <xf numFmtId="0" fontId="15" fillId="4" borderId="204" xfId="0" applyFont="1" applyFill="1" applyBorder="1" applyAlignment="1">
      <alignment horizontal="left" vertical="center"/>
    </xf>
    <xf numFmtId="0" fontId="15" fillId="4" borderId="205" xfId="0" applyFont="1" applyFill="1" applyBorder="1" applyAlignment="1">
      <alignment horizontal="left" vertical="center"/>
    </xf>
    <xf numFmtId="0" fontId="37" fillId="4" borderId="206" xfId="0" applyFont="1" applyFill="1" applyBorder="1" applyAlignment="1">
      <alignment horizontal="center" vertical="center" wrapText="1"/>
    </xf>
    <xf numFmtId="0" fontId="37" fillId="4" borderId="207" xfId="0" applyFont="1" applyFill="1" applyBorder="1" applyAlignment="1">
      <alignment horizontal="center" vertical="center" wrapText="1"/>
    </xf>
    <xf numFmtId="0" fontId="23" fillId="4" borderId="208" xfId="0" applyFont="1" applyFill="1" applyBorder="1"/>
    <xf numFmtId="165" fontId="50" fillId="4" borderId="208" xfId="0" applyNumberFormat="1" applyFont="1" applyFill="1" applyBorder="1" applyAlignment="1">
      <alignment horizontal="center" vertical="center"/>
    </xf>
    <xf numFmtId="0" fontId="15" fillId="4" borderId="209" xfId="0" applyFont="1" applyFill="1" applyBorder="1" applyAlignment="1">
      <alignment horizontal="left" vertical="center"/>
    </xf>
    <xf numFmtId="0" fontId="15" fillId="5" borderId="192" xfId="0" applyFont="1" applyFill="1" applyBorder="1" applyAlignment="1">
      <alignment horizontal="left" vertical="center"/>
    </xf>
    <xf numFmtId="0" fontId="24" fillId="4" borderId="205" xfId="0" applyFont="1" applyFill="1" applyBorder="1" applyAlignment="1">
      <alignment horizontal="center" vertical="center" wrapText="1"/>
    </xf>
    <xf numFmtId="0" fontId="23" fillId="5" borderId="210" xfId="0" applyFont="1" applyFill="1" applyBorder="1"/>
    <xf numFmtId="0" fontId="23" fillId="0" borderId="210" xfId="0" applyFont="1" applyBorder="1"/>
    <xf numFmtId="0" fontId="50" fillId="4" borderId="208" xfId="0" applyFont="1" applyFill="1" applyBorder="1" applyAlignment="1">
      <alignment horizontal="center" vertical="center"/>
    </xf>
    <xf numFmtId="0" fontId="15" fillId="5" borderId="202" xfId="0" applyFont="1" applyFill="1" applyBorder="1" applyAlignment="1">
      <alignment horizontal="left" vertical="center"/>
    </xf>
    <xf numFmtId="0" fontId="24" fillId="4" borderId="209" xfId="0" applyFont="1" applyFill="1" applyBorder="1" applyAlignment="1">
      <alignment horizontal="center" vertical="center" wrapText="1"/>
    </xf>
    <xf numFmtId="0" fontId="2" fillId="21" borderId="0" xfId="0" applyFont="1" applyFill="1" applyAlignment="1">
      <alignment wrapText="1"/>
    </xf>
    <xf numFmtId="0" fontId="52" fillId="0" borderId="0" xfId="0" applyFont="1" applyAlignment="1">
      <alignment wrapText="1"/>
    </xf>
    <xf numFmtId="0" fontId="1" fillId="0" borderId="0" xfId="0" applyFont="1"/>
    <xf numFmtId="165" fontId="1" fillId="0" borderId="0" xfId="0" applyNumberFormat="1" applyFont="1"/>
    <xf numFmtId="0" fontId="1" fillId="0" borderId="0" xfId="0" applyFont="1" applyAlignment="1">
      <alignment wrapText="1"/>
    </xf>
    <xf numFmtId="167" fontId="1" fillId="0" borderId="0" xfId="0" applyNumberFormat="1" applyFont="1"/>
    <xf numFmtId="0" fontId="53" fillId="0" borderId="0" xfId="0" applyFont="1"/>
    <xf numFmtId="0" fontId="36" fillId="0" borderId="0" xfId="0" applyFont="1"/>
    <xf numFmtId="0" fontId="0" fillId="0" borderId="0" xfId="0" quotePrefix="1"/>
    <xf numFmtId="0" fontId="23" fillId="0" borderId="214" xfId="0" applyFont="1" applyBorder="1"/>
    <xf numFmtId="0" fontId="29" fillId="4" borderId="215" xfId="0" applyFont="1" applyFill="1" applyBorder="1"/>
    <xf numFmtId="0" fontId="29" fillId="4" borderId="216" xfId="0" applyFont="1" applyFill="1" applyBorder="1"/>
    <xf numFmtId="0" fontId="37" fillId="4" borderId="217" xfId="0" applyFont="1" applyFill="1" applyBorder="1" applyAlignment="1">
      <alignment horizontal="right" vertical="center"/>
    </xf>
    <xf numFmtId="0" fontId="29" fillId="4" borderId="217" xfId="0" applyFont="1" applyFill="1" applyBorder="1"/>
    <xf numFmtId="0" fontId="29" fillId="4" borderId="218" xfId="0" applyFont="1" applyFill="1" applyBorder="1"/>
    <xf numFmtId="0" fontId="29" fillId="4" borderId="219" xfId="0" applyFont="1" applyFill="1" applyBorder="1"/>
    <xf numFmtId="0" fontId="29" fillId="4" borderId="220" xfId="0" applyFont="1" applyFill="1" applyBorder="1"/>
    <xf numFmtId="0" fontId="29" fillId="4" borderId="221" xfId="0" applyFont="1" applyFill="1" applyBorder="1"/>
    <xf numFmtId="0" fontId="29" fillId="4" borderId="222" xfId="0" applyFont="1" applyFill="1" applyBorder="1"/>
    <xf numFmtId="0" fontId="29" fillId="4" borderId="223" xfId="0" applyFont="1" applyFill="1" applyBorder="1"/>
    <xf numFmtId="0" fontId="29" fillId="4" borderId="224" xfId="0" applyFont="1" applyFill="1" applyBorder="1"/>
    <xf numFmtId="0" fontId="29" fillId="4" borderId="225" xfId="0" applyFont="1" applyFill="1" applyBorder="1"/>
    <xf numFmtId="0" fontId="29" fillId="4" borderId="226" xfId="0" applyFont="1" applyFill="1" applyBorder="1"/>
    <xf numFmtId="0" fontId="22" fillId="4" borderId="58" xfId="0" applyFont="1" applyFill="1" applyBorder="1" applyAlignment="1">
      <alignment vertical="center"/>
    </xf>
    <xf numFmtId="0" fontId="3" fillId="7" borderId="228" xfId="0" applyFont="1" applyFill="1" applyBorder="1" applyAlignment="1">
      <alignment vertical="center"/>
    </xf>
    <xf numFmtId="0" fontId="38" fillId="7" borderId="229" xfId="0" applyFont="1" applyFill="1" applyBorder="1" applyAlignment="1">
      <alignment horizontal="left" vertical="center" wrapText="1"/>
    </xf>
    <xf numFmtId="0" fontId="3" fillId="7" borderId="230" xfId="0" applyFont="1" applyFill="1" applyBorder="1" applyAlignment="1">
      <alignment horizontal="left" vertical="center" wrapText="1"/>
    </xf>
    <xf numFmtId="0" fontId="20" fillId="4" borderId="232" xfId="0" applyFont="1" applyFill="1" applyBorder="1" applyAlignment="1">
      <alignment vertical="center"/>
    </xf>
    <xf numFmtId="0" fontId="20" fillId="4" borderId="233" xfId="0" applyFont="1" applyFill="1" applyBorder="1" applyAlignment="1">
      <alignment vertical="center"/>
    </xf>
    <xf numFmtId="0" fontId="0" fillId="0" borderId="236" xfId="0" applyBorder="1"/>
    <xf numFmtId="0" fontId="20" fillId="4" borderId="237" xfId="0" applyFont="1" applyFill="1" applyBorder="1" applyAlignment="1">
      <alignment vertical="center"/>
    </xf>
    <xf numFmtId="0" fontId="20" fillId="4" borderId="219" xfId="0" applyFont="1" applyFill="1" applyBorder="1" applyAlignment="1">
      <alignment vertical="center"/>
    </xf>
    <xf numFmtId="0" fontId="20" fillId="4" borderId="238" xfId="0" applyFont="1" applyFill="1" applyBorder="1" applyAlignment="1">
      <alignment vertical="center"/>
    </xf>
    <xf numFmtId="0" fontId="20" fillId="4" borderId="239" xfId="0" applyFont="1" applyFill="1" applyBorder="1" applyAlignment="1">
      <alignment vertical="center"/>
    </xf>
    <xf numFmtId="0" fontId="55" fillId="0" borderId="0" xfId="0" applyFont="1"/>
    <xf numFmtId="173" fontId="15" fillId="0" borderId="139" xfId="0" applyNumberFormat="1" applyFont="1" applyBorder="1" applyAlignment="1">
      <alignment vertical="center"/>
    </xf>
    <xf numFmtId="173" fontId="15" fillId="0" borderId="126" xfId="0" applyNumberFormat="1" applyFont="1" applyBorder="1" applyAlignment="1">
      <alignment vertical="center"/>
    </xf>
    <xf numFmtId="173" fontId="15" fillId="0" borderId="141" xfId="0" applyNumberFormat="1" applyFont="1" applyBorder="1" applyAlignment="1">
      <alignment vertical="center"/>
    </xf>
    <xf numFmtId="0" fontId="54" fillId="0" borderId="73" xfId="1" applyBorder="1" applyAlignment="1">
      <alignment vertical="center"/>
    </xf>
    <xf numFmtId="0" fontId="23" fillId="0" borderId="242" xfId="0" applyFont="1" applyBorder="1"/>
    <xf numFmtId="0" fontId="11" fillId="7" borderId="244" xfId="0" applyFont="1" applyFill="1" applyBorder="1" applyAlignment="1">
      <alignment vertical="center"/>
    </xf>
    <xf numFmtId="0" fontId="4" fillId="7" borderId="244" xfId="0" applyFont="1" applyFill="1" applyBorder="1" applyAlignment="1">
      <alignment horizontal="left" vertical="center"/>
    </xf>
    <xf numFmtId="0" fontId="11" fillId="7" borderId="245" xfId="0" applyFont="1" applyFill="1" applyBorder="1" applyAlignment="1">
      <alignment vertical="center"/>
    </xf>
    <xf numFmtId="0" fontId="11" fillId="7" borderId="246" xfId="0" applyFont="1" applyFill="1" applyBorder="1" applyAlignment="1">
      <alignment vertical="center"/>
    </xf>
    <xf numFmtId="0" fontId="5" fillId="0" borderId="213" xfId="0" applyFont="1" applyBorder="1"/>
    <xf numFmtId="0" fontId="0" fillId="0" borderId="0" xfId="0" applyAlignment="1">
      <alignment wrapText="1"/>
    </xf>
    <xf numFmtId="0" fontId="21" fillId="4" borderId="12" xfId="0" applyFont="1" applyFill="1" applyBorder="1" applyAlignment="1">
      <alignment horizontal="center" vertical="center" wrapText="1"/>
    </xf>
    <xf numFmtId="0" fontId="27" fillId="5" borderId="59" xfId="0" applyFont="1" applyFill="1" applyBorder="1" applyAlignment="1">
      <alignment horizontal="center" wrapText="1"/>
    </xf>
    <xf numFmtId="0" fontId="56" fillId="0" borderId="73" xfId="0" applyFont="1" applyBorder="1"/>
    <xf numFmtId="0" fontId="58" fillId="10" borderId="137" xfId="0" applyFont="1" applyFill="1" applyBorder="1" applyAlignment="1">
      <alignment horizontal="left" vertical="center" wrapText="1"/>
    </xf>
    <xf numFmtId="174" fontId="0" fillId="0" borderId="0" xfId="0" applyNumberFormat="1"/>
    <xf numFmtId="0" fontId="15" fillId="10" borderId="0" xfId="0" applyFont="1" applyFill="1" applyAlignment="1">
      <alignment vertical="top"/>
    </xf>
    <xf numFmtId="8" fontId="15" fillId="0" borderId="35" xfId="0" applyNumberFormat="1" applyFont="1" applyBorder="1" applyAlignment="1">
      <alignment vertical="top"/>
    </xf>
    <xf numFmtId="10" fontId="50" fillId="22" borderId="208" xfId="0" applyNumberFormat="1" applyFont="1" applyFill="1" applyBorder="1" applyAlignment="1">
      <alignment horizontal="center" vertical="center"/>
    </xf>
    <xf numFmtId="0" fontId="6" fillId="4" borderId="80" xfId="0" applyFont="1" applyFill="1" applyBorder="1" applyAlignment="1">
      <alignment horizontal="left" vertical="center"/>
    </xf>
    <xf numFmtId="0" fontId="6" fillId="4" borderId="80" xfId="0" applyFont="1" applyFill="1" applyBorder="1" applyAlignment="1">
      <alignment horizontal="left" vertical="center" wrapText="1"/>
    </xf>
    <xf numFmtId="0" fontId="7" fillId="4" borderId="85" xfId="0" applyFont="1" applyFill="1" applyBorder="1" applyAlignment="1">
      <alignment horizontal="left" vertical="center"/>
    </xf>
    <xf numFmtId="166" fontId="1" fillId="4" borderId="95" xfId="0" applyNumberFormat="1" applyFont="1" applyFill="1" applyBorder="1" applyAlignment="1">
      <alignment horizontal="left" vertical="top" wrapText="1"/>
    </xf>
    <xf numFmtId="164" fontId="1" fillId="4" borderId="95" xfId="0" applyNumberFormat="1" applyFont="1" applyFill="1" applyBorder="1" applyAlignment="1">
      <alignment horizontal="left" vertical="top" wrapText="1"/>
    </xf>
    <xf numFmtId="169" fontId="1" fillId="4" borderId="95" xfId="0" applyNumberFormat="1" applyFont="1" applyFill="1" applyBorder="1" applyAlignment="1">
      <alignment horizontal="left" vertical="top"/>
    </xf>
    <xf numFmtId="0" fontId="1" fillId="4" borderId="95" xfId="0" applyFont="1" applyFill="1" applyBorder="1" applyAlignment="1">
      <alignment horizontal="left" vertical="top"/>
    </xf>
    <xf numFmtId="0" fontId="1" fillId="4" borderId="96" xfId="0" applyFont="1" applyFill="1" applyBorder="1" applyAlignment="1">
      <alignment horizontal="left" vertical="top"/>
    </xf>
    <xf numFmtId="0" fontId="1" fillId="4" borderId="97" xfId="0" applyFont="1" applyFill="1" applyBorder="1" applyAlignment="1">
      <alignment horizontal="left" vertical="center"/>
    </xf>
    <xf numFmtId="166" fontId="1" fillId="4" borderId="98" xfId="0" applyNumberFormat="1" applyFont="1" applyFill="1" applyBorder="1" applyAlignment="1">
      <alignment horizontal="left" vertical="top"/>
    </xf>
    <xf numFmtId="164" fontId="1" fillId="4" borderId="98" xfId="0" applyNumberFormat="1" applyFont="1" applyFill="1" applyBorder="1" applyAlignment="1">
      <alignment horizontal="left" vertical="top" wrapText="1"/>
    </xf>
    <xf numFmtId="169" fontId="1" fillId="4" borderId="98" xfId="0" applyNumberFormat="1" applyFont="1" applyFill="1" applyBorder="1" applyAlignment="1">
      <alignment horizontal="left" vertical="top"/>
    </xf>
    <xf numFmtId="0" fontId="1" fillId="4" borderId="98" xfId="0" applyFont="1" applyFill="1" applyBorder="1" applyAlignment="1">
      <alignment horizontal="left" vertical="top"/>
    </xf>
    <xf numFmtId="0" fontId="1" fillId="4" borderId="99" xfId="0" applyFont="1" applyFill="1" applyBorder="1" applyAlignment="1">
      <alignment horizontal="left" vertical="top"/>
    </xf>
    <xf numFmtId="0" fontId="1" fillId="4" borderId="100" xfId="0" applyFont="1" applyFill="1" applyBorder="1" applyAlignment="1">
      <alignment horizontal="left" vertical="center"/>
    </xf>
    <xf numFmtId="166" fontId="1" fillId="4" borderId="101" xfId="0" applyNumberFormat="1" applyFont="1" applyFill="1" applyBorder="1" applyAlignment="1">
      <alignment horizontal="left" vertical="top"/>
    </xf>
    <xf numFmtId="164" fontId="1" fillId="4" borderId="101" xfId="0" applyNumberFormat="1" applyFont="1" applyFill="1" applyBorder="1" applyAlignment="1">
      <alignment horizontal="left" vertical="top" wrapText="1"/>
    </xf>
    <xf numFmtId="0" fontId="1" fillId="4" borderId="101" xfId="0" applyFont="1" applyFill="1" applyBorder="1" applyAlignment="1">
      <alignment horizontal="left" vertical="top"/>
    </xf>
    <xf numFmtId="0" fontId="1" fillId="4" borderId="102" xfId="0" applyFont="1" applyFill="1" applyBorder="1" applyAlignment="1">
      <alignment horizontal="left" vertical="top"/>
    </xf>
    <xf numFmtId="0" fontId="1" fillId="4" borderId="103" xfId="0" applyFont="1" applyFill="1" applyBorder="1" applyAlignment="1">
      <alignment horizontal="left" vertical="center"/>
    </xf>
    <xf numFmtId="0" fontId="4" fillId="7" borderId="230" xfId="0" applyFont="1" applyFill="1" applyBorder="1" applyAlignment="1">
      <alignment horizontal="center" vertical="center" wrapText="1"/>
    </xf>
    <xf numFmtId="0" fontId="4" fillId="7" borderId="231" xfId="0" applyFont="1" applyFill="1" applyBorder="1" applyAlignment="1">
      <alignment horizontal="center" vertical="center" wrapText="1"/>
    </xf>
    <xf numFmtId="0" fontId="4" fillId="7" borderId="0" xfId="0" applyFont="1" applyFill="1" applyAlignment="1">
      <alignment horizontal="center" vertical="center" wrapText="1"/>
    </xf>
    <xf numFmtId="0" fontId="4" fillId="16" borderId="0" xfId="0" applyFont="1" applyFill="1" applyAlignment="1">
      <alignment horizontal="center" vertical="center"/>
    </xf>
    <xf numFmtId="0" fontId="11" fillId="8" borderId="26" xfId="0" applyFont="1" applyFill="1" applyBorder="1" applyAlignment="1">
      <alignment vertical="center"/>
    </xf>
    <xf numFmtId="0" fontId="11" fillId="10" borderId="143" xfId="0" applyFont="1" applyFill="1" applyBorder="1" applyAlignment="1">
      <alignment vertical="center"/>
    </xf>
    <xf numFmtId="0" fontId="11" fillId="10" borderId="144" xfId="0" applyFont="1" applyFill="1" applyBorder="1" applyAlignment="1">
      <alignment vertical="center"/>
    </xf>
    <xf numFmtId="0" fontId="11" fillId="18" borderId="149" xfId="0" applyFont="1" applyFill="1" applyBorder="1" applyAlignment="1">
      <alignment horizontal="center" vertical="center"/>
    </xf>
    <xf numFmtId="0" fontId="6" fillId="20" borderId="157" xfId="0" applyFont="1" applyFill="1" applyBorder="1" applyAlignment="1">
      <alignment vertical="center"/>
    </xf>
    <xf numFmtId="0" fontId="6" fillId="20" borderId="159" xfId="0" applyFont="1" applyFill="1" applyBorder="1" applyAlignment="1">
      <alignment horizontal="left" vertical="center"/>
    </xf>
    <xf numFmtId="165" fontId="6" fillId="15" borderId="181" xfId="0" applyNumberFormat="1" applyFont="1" applyFill="1" applyBorder="1" applyAlignment="1">
      <alignment horizontal="center" vertical="center"/>
    </xf>
    <xf numFmtId="165" fontId="12" fillId="5" borderId="177" xfId="0" applyNumberFormat="1" applyFont="1" applyFill="1" applyBorder="1" applyAlignment="1">
      <alignment horizontal="center" vertical="center"/>
    </xf>
    <xf numFmtId="165" fontId="11" fillId="4" borderId="182" xfId="0" applyNumberFormat="1" applyFont="1" applyFill="1" applyBorder="1" applyAlignment="1">
      <alignment horizontal="center" vertical="center"/>
    </xf>
    <xf numFmtId="165" fontId="12" fillId="5" borderId="186" xfId="0" applyNumberFormat="1" applyFont="1" applyFill="1" applyBorder="1" applyAlignment="1">
      <alignment horizontal="center" vertical="center"/>
    </xf>
    <xf numFmtId="172" fontId="1" fillId="4" borderId="199" xfId="0" applyNumberFormat="1" applyFont="1" applyFill="1" applyBorder="1" applyAlignment="1">
      <alignment horizontal="center" vertical="center"/>
    </xf>
    <xf numFmtId="0" fontId="51" fillId="0" borderId="0" xfId="0" applyFont="1"/>
    <xf numFmtId="0" fontId="7" fillId="4" borderId="12" xfId="0" applyFont="1" applyFill="1" applyBorder="1" applyAlignment="1">
      <alignment horizontal="left" vertical="center"/>
    </xf>
    <xf numFmtId="0" fontId="1" fillId="4" borderId="247" xfId="0" applyFont="1" applyFill="1" applyBorder="1" applyAlignment="1">
      <alignment vertical="top"/>
    </xf>
    <xf numFmtId="0" fontId="1" fillId="4" borderId="248" xfId="0" applyFont="1" applyFill="1" applyBorder="1" applyAlignment="1">
      <alignment vertical="top"/>
    </xf>
    <xf numFmtId="175" fontId="1" fillId="4" borderId="95" xfId="0" applyNumberFormat="1" applyFont="1" applyFill="1" applyBorder="1" applyAlignment="1">
      <alignment horizontal="left" vertical="top"/>
    </xf>
    <xf numFmtId="0" fontId="1" fillId="4" borderId="212" xfId="0" applyFont="1" applyFill="1" applyBorder="1" applyAlignment="1">
      <alignment vertical="top"/>
    </xf>
    <xf numFmtId="175" fontId="1" fillId="4" borderId="98" xfId="0" applyNumberFormat="1" applyFont="1" applyFill="1" applyBorder="1" applyAlignment="1">
      <alignment horizontal="left" vertical="top"/>
    </xf>
    <xf numFmtId="175" fontId="1" fillId="4" borderId="101" xfId="0" applyNumberFormat="1" applyFont="1" applyFill="1" applyBorder="1" applyAlignment="1">
      <alignment horizontal="left" vertical="top"/>
    </xf>
    <xf numFmtId="0" fontId="1" fillId="5" borderId="249" xfId="0" applyFont="1" applyFill="1" applyBorder="1"/>
    <xf numFmtId="0" fontId="1" fillId="5" borderId="250" xfId="0" applyFont="1" applyFill="1" applyBorder="1"/>
    <xf numFmtId="0" fontId="15" fillId="2" borderId="251" xfId="0" applyFont="1" applyFill="1" applyBorder="1"/>
    <xf numFmtId="0" fontId="15" fillId="2" borderId="252" xfId="0" applyFont="1" applyFill="1" applyBorder="1"/>
    <xf numFmtId="0" fontId="15" fillId="2" borderId="253" xfId="0" applyFont="1" applyFill="1" applyBorder="1"/>
    <xf numFmtId="0" fontId="15" fillId="2" borderId="254" xfId="0" applyFont="1" applyFill="1" applyBorder="1"/>
    <xf numFmtId="0" fontId="15" fillId="2" borderId="255" xfId="0" applyFont="1" applyFill="1" applyBorder="1"/>
    <xf numFmtId="0" fontId="15" fillId="2" borderId="256" xfId="0" applyFont="1" applyFill="1" applyBorder="1"/>
    <xf numFmtId="0" fontId="15" fillId="2" borderId="257" xfId="0" applyFont="1" applyFill="1" applyBorder="1"/>
    <xf numFmtId="0" fontId="15" fillId="2" borderId="258" xfId="0" applyFont="1" applyFill="1" applyBorder="1"/>
    <xf numFmtId="0" fontId="15" fillId="2" borderId="259" xfId="0" applyFont="1" applyFill="1" applyBorder="1"/>
    <xf numFmtId="0" fontId="15" fillId="2" borderId="260" xfId="0" applyFont="1" applyFill="1" applyBorder="1"/>
    <xf numFmtId="0" fontId="15" fillId="2" borderId="261" xfId="0" applyFont="1" applyFill="1" applyBorder="1"/>
    <xf numFmtId="0" fontId="15" fillId="2" borderId="262" xfId="0" applyFont="1" applyFill="1" applyBorder="1"/>
    <xf numFmtId="0" fontId="1" fillId="2" borderId="263" xfId="0" applyFont="1" applyFill="1" applyBorder="1"/>
    <xf numFmtId="0" fontId="1" fillId="9" borderId="264" xfId="0" applyFont="1" applyFill="1" applyBorder="1"/>
    <xf numFmtId="0" fontId="15" fillId="2" borderId="263" xfId="0" applyFont="1" applyFill="1" applyBorder="1"/>
    <xf numFmtId="0" fontId="15" fillId="2" borderId="264" xfId="0" applyFont="1" applyFill="1" applyBorder="1"/>
    <xf numFmtId="0" fontId="15" fillId="2" borderId="265" xfId="0" applyFont="1" applyFill="1" applyBorder="1"/>
    <xf numFmtId="0" fontId="15" fillId="2" borderId="266" xfId="0" applyFont="1" applyFill="1" applyBorder="1"/>
    <xf numFmtId="0" fontId="15" fillId="2" borderId="267" xfId="0" applyFont="1" applyFill="1" applyBorder="1"/>
    <xf numFmtId="0" fontId="15" fillId="2" borderId="268" xfId="0" applyFont="1" applyFill="1" applyBorder="1"/>
    <xf numFmtId="0" fontId="23" fillId="0" borderId="270" xfId="0" applyFont="1" applyBorder="1"/>
    <xf numFmtId="0" fontId="17" fillId="5" borderId="272" xfId="0" applyFont="1" applyFill="1" applyBorder="1" applyAlignment="1">
      <alignment vertical="center"/>
    </xf>
    <xf numFmtId="0" fontId="0" fillId="0" borderId="269" xfId="0" applyBorder="1"/>
    <xf numFmtId="0" fontId="0" fillId="0" borderId="270" xfId="0" applyBorder="1"/>
    <xf numFmtId="0" fontId="0" fillId="0" borderId="273" xfId="0" applyBorder="1"/>
    <xf numFmtId="0" fontId="0" fillId="0" borderId="274" xfId="0" applyBorder="1"/>
    <xf numFmtId="0" fontId="0" fillId="0" borderId="275" xfId="0" applyBorder="1"/>
    <xf numFmtId="0" fontId="36" fillId="0" borderId="270" xfId="0" applyFont="1" applyBorder="1"/>
    <xf numFmtId="0" fontId="17" fillId="5" borderId="271" xfId="0" applyFont="1" applyFill="1" applyBorder="1" applyAlignment="1">
      <alignment vertical="center"/>
    </xf>
    <xf numFmtId="0" fontId="6" fillId="20" borderId="276" xfId="0" applyFont="1" applyFill="1" applyBorder="1" applyAlignment="1">
      <alignment vertical="center"/>
    </xf>
    <xf numFmtId="0" fontId="23" fillId="0" borderId="14" xfId="0" applyFont="1" applyBorder="1"/>
    <xf numFmtId="0" fontId="15" fillId="4" borderId="278" xfId="0" applyFont="1" applyFill="1" applyBorder="1" applyAlignment="1">
      <alignment horizontal="center" vertical="center"/>
    </xf>
    <xf numFmtId="0" fontId="23" fillId="0" borderId="281" xfId="0" applyFont="1" applyBorder="1"/>
    <xf numFmtId="0" fontId="24" fillId="4" borderId="282" xfId="0" applyFont="1" applyFill="1" applyBorder="1" applyAlignment="1">
      <alignment horizontal="center" vertical="center"/>
    </xf>
    <xf numFmtId="0" fontId="15" fillId="4" borderId="283" xfId="0" applyFont="1" applyFill="1" applyBorder="1" applyAlignment="1">
      <alignment horizontal="left" vertical="center"/>
    </xf>
    <xf numFmtId="0" fontId="0" fillId="0" borderId="284" xfId="0" applyBorder="1"/>
    <xf numFmtId="0" fontId="23" fillId="0" borderId="280" xfId="0" applyFont="1" applyBorder="1"/>
    <xf numFmtId="165" fontId="24" fillId="0" borderId="280" xfId="0" applyNumberFormat="1" applyFont="1" applyBorder="1" applyAlignment="1">
      <alignment horizontal="center"/>
    </xf>
    <xf numFmtId="0" fontId="15" fillId="4" borderId="285" xfId="0" applyFont="1" applyFill="1" applyBorder="1" applyAlignment="1">
      <alignment horizontal="left" vertical="center"/>
    </xf>
    <xf numFmtId="0" fontId="37" fillId="4" borderId="286" xfId="0" applyFont="1" applyFill="1" applyBorder="1" applyAlignment="1">
      <alignment horizontal="center" vertical="center" wrapText="1"/>
    </xf>
    <xf numFmtId="0" fontId="37" fillId="4" borderId="287" xfId="0" applyFont="1" applyFill="1" applyBorder="1" applyAlignment="1">
      <alignment horizontal="center" vertical="center" wrapText="1"/>
    </xf>
    <xf numFmtId="0" fontId="23" fillId="4" borderId="288" xfId="0" applyFont="1" applyFill="1" applyBorder="1"/>
    <xf numFmtId="165" fontId="50" fillId="4" borderId="288" xfId="0" applyNumberFormat="1" applyFont="1" applyFill="1" applyBorder="1" applyAlignment="1">
      <alignment horizontal="center" vertical="center"/>
    </xf>
    <xf numFmtId="0" fontId="0" fillId="0" borderId="289" xfId="0" applyBorder="1"/>
    <xf numFmtId="0" fontId="24" fillId="4" borderId="290" xfId="0" applyFont="1" applyFill="1" applyBorder="1" applyAlignment="1">
      <alignment horizontal="center" vertical="center" wrapText="1"/>
    </xf>
    <xf numFmtId="0" fontId="37" fillId="4" borderId="291" xfId="0" applyFont="1" applyFill="1" applyBorder="1" applyAlignment="1">
      <alignment horizontal="center" vertical="center" wrapText="1"/>
    </xf>
    <xf numFmtId="0" fontId="29" fillId="4" borderId="292" xfId="0" applyFont="1" applyFill="1" applyBorder="1" applyAlignment="1">
      <alignment horizontal="center" vertical="center" wrapText="1"/>
    </xf>
    <xf numFmtId="0" fontId="23" fillId="0" borderId="293" xfId="0" applyFont="1" applyBorder="1"/>
    <xf numFmtId="10" fontId="50" fillId="22" borderId="293" xfId="2" applyNumberFormat="1" applyFont="1" applyFill="1" applyBorder="1" applyAlignment="1">
      <alignment horizontal="center" vertical="center"/>
    </xf>
    <xf numFmtId="0" fontId="23" fillId="0" borderId="294" xfId="0" applyFont="1" applyBorder="1"/>
    <xf numFmtId="0" fontId="0" fillId="0" borderId="295" xfId="0" applyBorder="1"/>
    <xf numFmtId="0" fontId="17" fillId="9" borderId="296" xfId="0" applyFont="1" applyFill="1" applyBorder="1" applyAlignment="1">
      <alignment vertical="center"/>
    </xf>
    <xf numFmtId="0" fontId="0" fillId="0" borderId="294" xfId="0" applyBorder="1"/>
    <xf numFmtId="0" fontId="0" fillId="0" borderId="297" xfId="0" applyBorder="1"/>
    <xf numFmtId="0" fontId="0" fillId="0" borderId="298" xfId="0" applyBorder="1"/>
    <xf numFmtId="0" fontId="0" fillId="0" borderId="268" xfId="0" applyBorder="1"/>
    <xf numFmtId="0" fontId="15" fillId="20" borderId="299" xfId="0" applyFont="1" applyFill="1" applyBorder="1" applyAlignment="1">
      <alignment vertical="center"/>
    </xf>
    <xf numFmtId="0" fontId="44" fillId="9" borderId="301" xfId="0" applyFont="1" applyFill="1" applyBorder="1" applyAlignment="1">
      <alignment horizontal="left" vertical="center"/>
    </xf>
    <xf numFmtId="0" fontId="44" fillId="9" borderId="304" xfId="0" applyFont="1" applyFill="1" applyBorder="1" applyAlignment="1">
      <alignment horizontal="center" vertical="center"/>
    </xf>
    <xf numFmtId="165" fontId="48" fillId="9" borderId="304" xfId="0" applyNumberFormat="1" applyFont="1" applyFill="1" applyBorder="1" applyAlignment="1">
      <alignment horizontal="center" vertical="center"/>
    </xf>
    <xf numFmtId="0" fontId="44" fillId="9" borderId="305" xfId="0" applyFont="1" applyFill="1" applyBorder="1" applyAlignment="1">
      <alignment horizontal="left" vertical="center"/>
    </xf>
    <xf numFmtId="0" fontId="17" fillId="5" borderId="306" xfId="0" applyFont="1" applyFill="1" applyBorder="1" applyAlignment="1">
      <alignment vertical="center"/>
    </xf>
    <xf numFmtId="0" fontId="25" fillId="5" borderId="306" xfId="0" applyFont="1" applyFill="1" applyBorder="1" applyAlignment="1">
      <alignment vertical="center"/>
    </xf>
    <xf numFmtId="0" fontId="17" fillId="5" borderId="307" xfId="0" applyFont="1" applyFill="1" applyBorder="1" applyAlignment="1">
      <alignment vertical="center"/>
    </xf>
    <xf numFmtId="0" fontId="17" fillId="5" borderId="308" xfId="0" applyFont="1" applyFill="1" applyBorder="1" applyAlignment="1">
      <alignment vertical="center"/>
    </xf>
    <xf numFmtId="0" fontId="63" fillId="4" borderId="58" xfId="0" applyFont="1" applyFill="1" applyBorder="1" applyAlignment="1">
      <alignment horizontal="left" vertical="center"/>
    </xf>
    <xf numFmtId="0" fontId="63" fillId="4" borderId="58" xfId="0" applyFont="1" applyFill="1" applyBorder="1" applyAlignment="1">
      <alignment horizontal="center" vertical="center"/>
    </xf>
    <xf numFmtId="0" fontId="65" fillId="4" borderId="12" xfId="0" applyFont="1" applyFill="1" applyBorder="1" applyAlignment="1">
      <alignment horizontal="left" vertical="center"/>
    </xf>
    <xf numFmtId="0" fontId="62" fillId="0" borderId="0" xfId="0" applyFont="1"/>
    <xf numFmtId="0" fontId="63" fillId="4" borderId="12" xfId="0" applyFont="1" applyFill="1" applyBorder="1" applyAlignment="1">
      <alignment horizontal="center" vertical="center"/>
    </xf>
    <xf numFmtId="0" fontId="66" fillId="4" borderId="300" xfId="0" applyFont="1" applyFill="1" applyBorder="1" applyAlignment="1">
      <alignment horizontal="right" vertical="center"/>
    </xf>
    <xf numFmtId="0" fontId="15" fillId="0" borderId="309" xfId="0" applyFont="1" applyBorder="1"/>
    <xf numFmtId="0" fontId="1" fillId="0" borderId="4" xfId="0" applyFont="1" applyBorder="1"/>
    <xf numFmtId="0" fontId="5" fillId="0" borderId="9" xfId="0" applyFont="1" applyBorder="1"/>
    <xf numFmtId="0" fontId="67" fillId="0" borderId="23" xfId="0" applyFont="1" applyBorder="1" applyAlignment="1">
      <alignment horizontal="left"/>
    </xf>
    <xf numFmtId="0" fontId="68" fillId="0" borderId="23" xfId="0" applyFont="1" applyBorder="1" applyAlignment="1">
      <alignment horizontal="left"/>
    </xf>
    <xf numFmtId="0" fontId="70" fillId="0" borderId="23" xfId="0" applyFont="1" applyBorder="1"/>
    <xf numFmtId="0" fontId="15" fillId="0" borderId="316" xfId="0" applyFont="1" applyBorder="1" applyAlignment="1">
      <alignment vertical="center"/>
    </xf>
    <xf numFmtId="170" fontId="15" fillId="4" borderId="317" xfId="0" applyNumberFormat="1" applyFont="1" applyFill="1" applyBorder="1" applyAlignment="1">
      <alignment horizontal="center" vertical="center"/>
    </xf>
    <xf numFmtId="170" fontId="15" fillId="4" borderId="318" xfId="0" applyNumberFormat="1" applyFont="1" applyFill="1" applyBorder="1" applyAlignment="1">
      <alignment horizontal="center" vertical="center"/>
    </xf>
    <xf numFmtId="0" fontId="17" fillId="8" borderId="0" xfId="0" applyFont="1" applyFill="1"/>
    <xf numFmtId="0" fontId="16" fillId="9" borderId="0" xfId="0" applyFont="1" applyFill="1" applyAlignment="1">
      <alignment horizontal="center" vertical="center" wrapText="1"/>
    </xf>
    <xf numFmtId="0" fontId="54" fillId="0" borderId="311" xfId="1" applyBorder="1" applyAlignment="1">
      <alignment wrapText="1"/>
    </xf>
    <xf numFmtId="0" fontId="54" fillId="0" borderId="319" xfId="1" applyBorder="1" applyAlignment="1">
      <alignment wrapText="1"/>
    </xf>
    <xf numFmtId="0" fontId="54" fillId="0" borderId="4" xfId="1" applyBorder="1" applyAlignment="1">
      <alignment wrapText="1"/>
    </xf>
    <xf numFmtId="0" fontId="73" fillId="4" borderId="8" xfId="0" applyFont="1" applyFill="1" applyBorder="1" applyAlignment="1">
      <alignment horizontal="right" vertical="center" wrapText="1"/>
    </xf>
    <xf numFmtId="0" fontId="17" fillId="9" borderId="320" xfId="0" applyFont="1" applyFill="1" applyBorder="1" applyAlignment="1">
      <alignment vertical="center"/>
    </xf>
    <xf numFmtId="14" fontId="22" fillId="4" borderId="35" xfId="0" applyNumberFormat="1" applyFont="1" applyFill="1" applyBorder="1" applyAlignment="1">
      <alignment horizontal="left" vertical="top"/>
    </xf>
    <xf numFmtId="14" fontId="0" fillId="0" borderId="0" xfId="0" applyNumberFormat="1"/>
    <xf numFmtId="174" fontId="57" fillId="0" borderId="35" xfId="0" applyNumberFormat="1" applyFont="1" applyBorder="1" applyAlignment="1">
      <alignment horizontal="left" vertical="top"/>
    </xf>
    <xf numFmtId="0" fontId="74" fillId="4" borderId="73" xfId="0" applyFont="1" applyFill="1" applyBorder="1" applyAlignment="1">
      <alignment horizontal="left"/>
    </xf>
    <xf numFmtId="0" fontId="75" fillId="0" borderId="73" xfId="0" applyFont="1" applyBorder="1"/>
    <xf numFmtId="0" fontId="0" fillId="0" borderId="321" xfId="0" pivotButton="1" applyBorder="1"/>
    <xf numFmtId="0" fontId="0" fillId="0" borderId="322" xfId="0" pivotButton="1" applyBorder="1"/>
    <xf numFmtId="0" fontId="0" fillId="0" borderId="321" xfId="0" applyBorder="1"/>
    <xf numFmtId="167" fontId="0" fillId="0" borderId="321" xfId="0" applyNumberFormat="1" applyBorder="1"/>
    <xf numFmtId="166" fontId="0" fillId="0" borderId="321" xfId="0" applyNumberFormat="1" applyBorder="1"/>
    <xf numFmtId="0" fontId="0" fillId="0" borderId="322" xfId="0" applyBorder="1"/>
    <xf numFmtId="0" fontId="0" fillId="0" borderId="323" xfId="0" applyBorder="1"/>
    <xf numFmtId="167" fontId="0" fillId="0" borderId="323" xfId="0" applyNumberFormat="1" applyBorder="1"/>
    <xf numFmtId="166" fontId="0" fillId="0" borderId="323" xfId="0" applyNumberFormat="1" applyBorder="1"/>
    <xf numFmtId="0" fontId="0" fillId="0" borderId="324" xfId="0" applyBorder="1"/>
    <xf numFmtId="0" fontId="0" fillId="0" borderId="324" xfId="0" pivotButton="1" applyBorder="1"/>
    <xf numFmtId="174" fontId="0" fillId="0" borderId="324" xfId="0" applyNumberFormat="1" applyBorder="1"/>
    <xf numFmtId="174" fontId="0" fillId="0" borderId="321" xfId="0" pivotButton="1" applyNumberFormat="1" applyBorder="1"/>
    <xf numFmtId="0" fontId="0" fillId="0" borderId="325" xfId="0" applyBorder="1"/>
    <xf numFmtId="0" fontId="0" fillId="0" borderId="326" xfId="0" applyBorder="1"/>
    <xf numFmtId="0" fontId="0" fillId="0" borderId="327" xfId="0" applyBorder="1"/>
    <xf numFmtId="0" fontId="0" fillId="0" borderId="323" xfId="0" pivotButton="1" applyBorder="1"/>
    <xf numFmtId="0" fontId="5" fillId="0" borderId="0" xfId="0" applyFont="1"/>
    <xf numFmtId="0" fontId="0" fillId="0" borderId="333" xfId="0" applyBorder="1"/>
    <xf numFmtId="0" fontId="0" fillId="0" borderId="337" xfId="0" applyBorder="1"/>
    <xf numFmtId="0" fontId="0" fillId="0" borderId="335" xfId="0" applyBorder="1"/>
    <xf numFmtId="0" fontId="0" fillId="0" borderId="339" xfId="0" applyBorder="1"/>
    <xf numFmtId="0" fontId="69" fillId="4" borderId="0" xfId="0" applyFont="1" applyFill="1" applyAlignment="1">
      <alignment horizontal="left"/>
    </xf>
    <xf numFmtId="0" fontId="71" fillId="0" borderId="0" xfId="0" applyFont="1" applyAlignment="1">
      <alignment horizontal="left" wrapText="1"/>
    </xf>
    <xf numFmtId="0" fontId="72" fillId="0" borderId="0" xfId="0" applyFont="1"/>
    <xf numFmtId="0" fontId="0" fillId="0" borderId="340" xfId="0" applyBorder="1"/>
    <xf numFmtId="0" fontId="67" fillId="0" borderId="341" xfId="0" applyFont="1" applyBorder="1" applyAlignment="1">
      <alignment horizontal="left"/>
    </xf>
    <xf numFmtId="0" fontId="72" fillId="0" borderId="342" xfId="0" applyFont="1" applyBorder="1"/>
    <xf numFmtId="0" fontId="0" fillId="0" borderId="343" xfId="0" applyBorder="1"/>
    <xf numFmtId="0" fontId="2" fillId="24" borderId="330" xfId="0" applyFont="1" applyFill="1" applyBorder="1" applyAlignment="1">
      <alignment vertical="center"/>
    </xf>
    <xf numFmtId="0" fontId="3" fillId="24" borderId="330" xfId="0" applyFont="1" applyFill="1" applyBorder="1" applyAlignment="1">
      <alignment vertical="center"/>
    </xf>
    <xf numFmtId="0" fontId="4" fillId="24" borderId="330" xfId="0" applyFont="1" applyFill="1" applyBorder="1" applyAlignment="1">
      <alignment horizontal="right" vertical="center"/>
    </xf>
    <xf numFmtId="0" fontId="78" fillId="0" borderId="23" xfId="0" applyFont="1" applyBorder="1"/>
    <xf numFmtId="0" fontId="2" fillId="24" borderId="344" xfId="0" applyFont="1" applyFill="1" applyBorder="1" applyAlignment="1">
      <alignment vertical="center"/>
    </xf>
    <xf numFmtId="0" fontId="2" fillId="24" borderId="345" xfId="0" applyFont="1" applyFill="1" applyBorder="1" applyAlignment="1">
      <alignment vertical="center"/>
    </xf>
    <xf numFmtId="0" fontId="2" fillId="24" borderId="346" xfId="0" applyFont="1" applyFill="1" applyBorder="1" applyAlignment="1">
      <alignment vertical="center"/>
    </xf>
    <xf numFmtId="0" fontId="15" fillId="2" borderId="347" xfId="0" applyFont="1" applyFill="1" applyBorder="1"/>
    <xf numFmtId="0" fontId="15" fillId="2" borderId="348" xfId="0" applyFont="1" applyFill="1" applyBorder="1"/>
    <xf numFmtId="0" fontId="15" fillId="2" borderId="349" xfId="0" applyFont="1" applyFill="1" applyBorder="1"/>
    <xf numFmtId="0" fontId="15" fillId="2" borderId="350" xfId="0" applyFont="1" applyFill="1" applyBorder="1"/>
    <xf numFmtId="0" fontId="15" fillId="2" borderId="351" xfId="0" applyFont="1" applyFill="1" applyBorder="1"/>
    <xf numFmtId="0" fontId="15" fillId="2" borderId="352" xfId="0" applyFont="1" applyFill="1" applyBorder="1"/>
    <xf numFmtId="0" fontId="15" fillId="2" borderId="353" xfId="0" applyFont="1" applyFill="1" applyBorder="1"/>
    <xf numFmtId="0" fontId="1" fillId="2" borderId="352" xfId="0" applyFont="1" applyFill="1" applyBorder="1"/>
    <xf numFmtId="0" fontId="4" fillId="24" borderId="330" xfId="0" applyFont="1" applyFill="1" applyBorder="1" applyAlignment="1">
      <alignment vertical="center"/>
    </xf>
    <xf numFmtId="0" fontId="15" fillId="2" borderId="354" xfId="0" applyFont="1" applyFill="1" applyBorder="1"/>
    <xf numFmtId="0" fontId="15" fillId="2" borderId="355" xfId="0" applyFont="1" applyFill="1" applyBorder="1"/>
    <xf numFmtId="0" fontId="20" fillId="0" borderId="356" xfId="0" applyFont="1" applyBorder="1" applyAlignment="1">
      <alignment horizontal="center"/>
    </xf>
    <xf numFmtId="0" fontId="20" fillId="0" borderId="357" xfId="0" applyFont="1" applyBorder="1"/>
    <xf numFmtId="0" fontId="15" fillId="2" borderId="358" xfId="0" applyFont="1" applyFill="1" applyBorder="1"/>
    <xf numFmtId="0" fontId="15" fillId="2" borderId="359" xfId="0" applyFont="1" applyFill="1" applyBorder="1"/>
    <xf numFmtId="0" fontId="15" fillId="2" borderId="0" xfId="0" applyFont="1" applyFill="1"/>
    <xf numFmtId="0" fontId="20" fillId="0" borderId="0" xfId="0" applyFont="1" applyAlignment="1">
      <alignment horizontal="center"/>
    </xf>
    <xf numFmtId="0" fontId="20" fillId="0" borderId="0" xfId="0" applyFont="1"/>
    <xf numFmtId="0" fontId="15" fillId="2" borderId="339" xfId="0" applyFont="1" applyFill="1" applyBorder="1"/>
    <xf numFmtId="0" fontId="15" fillId="2" borderId="333" xfId="0" applyFont="1" applyFill="1" applyBorder="1"/>
    <xf numFmtId="0" fontId="28" fillId="26" borderId="63" xfId="0" applyFont="1" applyFill="1" applyBorder="1" applyAlignment="1">
      <alignment horizontal="left" vertical="center" wrapText="1"/>
    </xf>
    <xf numFmtId="0" fontId="79" fillId="4" borderId="12" xfId="0" applyFont="1" applyFill="1" applyBorder="1" applyAlignment="1">
      <alignment horizontal="left" vertical="center"/>
    </xf>
    <xf numFmtId="0" fontId="28" fillId="27" borderId="63" xfId="0" applyFont="1" applyFill="1" applyBorder="1" applyAlignment="1">
      <alignment horizontal="left" vertical="center" wrapText="1"/>
    </xf>
    <xf numFmtId="0" fontId="28" fillId="27" borderId="12" xfId="0" applyFont="1" applyFill="1" applyBorder="1" applyAlignment="1">
      <alignment vertical="center" wrapText="1"/>
    </xf>
    <xf numFmtId="0" fontId="73" fillId="4" borderId="0" xfId="0" applyFont="1" applyFill="1" applyAlignment="1">
      <alignment horizontal="right" vertical="center" wrapText="1"/>
    </xf>
    <xf numFmtId="0" fontId="88" fillId="0" borderId="336" xfId="0" applyFont="1" applyBorder="1" applyAlignment="1">
      <alignment horizontal="left"/>
    </xf>
    <xf numFmtId="0" fontId="89" fillId="0" borderId="23" xfId="0" applyFont="1" applyBorder="1" applyAlignment="1">
      <alignment horizontal="left"/>
    </xf>
    <xf numFmtId="0" fontId="89" fillId="0" borderId="12" xfId="0" applyFont="1" applyBorder="1" applyAlignment="1">
      <alignment horizontal="left"/>
    </xf>
    <xf numFmtId="0" fontId="2" fillId="24" borderId="337" xfId="0" applyFont="1" applyFill="1" applyBorder="1" applyAlignment="1">
      <alignment vertical="center"/>
    </xf>
    <xf numFmtId="0" fontId="3" fillId="24" borderId="362" xfId="0" applyFont="1" applyFill="1" applyBorder="1" applyAlignment="1">
      <alignment vertical="center"/>
    </xf>
    <xf numFmtId="0" fontId="2" fillId="24" borderId="363" xfId="0" applyFont="1" applyFill="1" applyBorder="1" applyAlignment="1">
      <alignment vertical="center"/>
    </xf>
    <xf numFmtId="0" fontId="4" fillId="24" borderId="364" xfId="0" applyFont="1" applyFill="1" applyBorder="1" applyAlignment="1">
      <alignment horizontal="right" vertical="center"/>
    </xf>
    <xf numFmtId="0" fontId="2" fillId="24" borderId="338" xfId="0" applyFont="1" applyFill="1" applyBorder="1" applyAlignment="1">
      <alignment vertical="center"/>
    </xf>
    <xf numFmtId="0" fontId="4" fillId="24" borderId="360" xfId="0" applyFont="1" applyFill="1" applyBorder="1" applyAlignment="1">
      <alignment vertical="center"/>
    </xf>
    <xf numFmtId="0" fontId="4" fillId="24" borderId="365" xfId="0" applyFont="1" applyFill="1" applyBorder="1" applyAlignment="1">
      <alignment vertical="center"/>
    </xf>
    <xf numFmtId="0" fontId="4" fillId="24" borderId="366" xfId="0" applyFont="1" applyFill="1" applyBorder="1" applyAlignment="1">
      <alignment vertical="center"/>
    </xf>
    <xf numFmtId="0" fontId="4" fillId="24" borderId="340" xfId="0" applyFont="1" applyFill="1" applyBorder="1" applyAlignment="1">
      <alignment vertical="center"/>
    </xf>
    <xf numFmtId="0" fontId="4" fillId="24" borderId="342" xfId="0" applyFont="1" applyFill="1" applyBorder="1" applyAlignment="1">
      <alignment vertical="center"/>
    </xf>
    <xf numFmtId="0" fontId="91" fillId="7" borderId="243" xfId="0" applyFont="1" applyFill="1" applyBorder="1" applyAlignment="1">
      <alignment horizontal="right" vertical="center"/>
    </xf>
    <xf numFmtId="0" fontId="91" fillId="7" borderId="227" xfId="0" applyFont="1" applyFill="1" applyBorder="1" applyAlignment="1">
      <alignment vertical="center"/>
    </xf>
    <xf numFmtId="0" fontId="91" fillId="8" borderId="26" xfId="0" applyFont="1" applyFill="1" applyBorder="1" applyAlignment="1">
      <alignment horizontal="left" vertical="center"/>
    </xf>
    <xf numFmtId="0" fontId="23" fillId="0" borderId="367" xfId="0" applyFont="1" applyBorder="1"/>
    <xf numFmtId="0" fontId="79" fillId="4" borderId="368" xfId="0" applyFont="1" applyFill="1" applyBorder="1" applyAlignment="1">
      <alignment horizontal="left" vertical="center"/>
    </xf>
    <xf numFmtId="0" fontId="21" fillId="4" borderId="368" xfId="0" applyFont="1" applyFill="1" applyBorder="1" applyAlignment="1">
      <alignment horizontal="left" vertical="center"/>
    </xf>
    <xf numFmtId="0" fontId="21" fillId="4" borderId="368" xfId="0" applyFont="1" applyFill="1" applyBorder="1" applyAlignment="1">
      <alignment horizontal="center" vertical="center"/>
    </xf>
    <xf numFmtId="0" fontId="21" fillId="4" borderId="368" xfId="0" applyFont="1" applyFill="1" applyBorder="1" applyAlignment="1">
      <alignment horizontal="left" vertical="center" wrapText="1"/>
    </xf>
    <xf numFmtId="0" fontId="21" fillId="4" borderId="368" xfId="0" applyFont="1" applyFill="1" applyBorder="1" applyAlignment="1">
      <alignment horizontal="center" vertical="center" wrapText="1"/>
    </xf>
    <xf numFmtId="0" fontId="21" fillId="4" borderId="369" xfId="0" applyFont="1" applyFill="1" applyBorder="1" applyAlignment="1">
      <alignment horizontal="center" vertical="center"/>
    </xf>
    <xf numFmtId="0" fontId="23" fillId="0" borderId="370" xfId="0" applyFont="1" applyBorder="1"/>
    <xf numFmtId="0" fontId="21" fillId="4" borderId="371" xfId="0" applyFont="1" applyFill="1" applyBorder="1" applyAlignment="1">
      <alignment horizontal="center" vertical="center"/>
    </xf>
    <xf numFmtId="0" fontId="23" fillId="0" borderId="372" xfId="0" applyFont="1" applyBorder="1"/>
    <xf numFmtId="0" fontId="79" fillId="4" borderId="373" xfId="0" applyFont="1" applyFill="1" applyBorder="1" applyAlignment="1">
      <alignment horizontal="left" vertical="center"/>
    </xf>
    <xf numFmtId="0" fontId="20" fillId="4" borderId="373" xfId="0" applyFont="1" applyFill="1" applyBorder="1" applyAlignment="1">
      <alignment horizontal="left" vertical="center"/>
    </xf>
    <xf numFmtId="0" fontId="21" fillId="4" borderId="373" xfId="0" applyFont="1" applyFill="1" applyBorder="1" applyAlignment="1">
      <alignment horizontal="center" vertical="center"/>
    </xf>
    <xf numFmtId="0" fontId="21" fillId="4" borderId="373" xfId="0" applyFont="1" applyFill="1" applyBorder="1" applyAlignment="1">
      <alignment horizontal="left" vertical="center" wrapText="1"/>
    </xf>
    <xf numFmtId="0" fontId="21" fillId="4" borderId="373" xfId="0" applyFont="1" applyFill="1" applyBorder="1" applyAlignment="1">
      <alignment horizontal="center" vertical="center" wrapText="1"/>
    </xf>
    <xf numFmtId="0" fontId="21" fillId="4" borderId="374" xfId="0" applyFont="1" applyFill="1" applyBorder="1" applyAlignment="1">
      <alignment horizontal="center" vertical="center"/>
    </xf>
    <xf numFmtId="0" fontId="22" fillId="0" borderId="72" xfId="0" applyFont="1" applyBorder="1" applyAlignment="1">
      <alignment horizontal="center" vertical="top"/>
    </xf>
    <xf numFmtId="14" fontId="22" fillId="4" borderId="73" xfId="0" applyNumberFormat="1" applyFont="1" applyFill="1" applyBorder="1" applyAlignment="1">
      <alignment horizontal="left" vertical="top"/>
    </xf>
    <xf numFmtId="0" fontId="22" fillId="0" borderId="73" xfId="0" applyFont="1" applyBorder="1" applyAlignment="1">
      <alignment horizontal="left" vertical="top" wrapText="1"/>
    </xf>
    <xf numFmtId="174" fontId="57" fillId="0" borderId="73" xfId="0" applyNumberFormat="1" applyFont="1" applyBorder="1" applyAlignment="1">
      <alignment horizontal="left" vertical="top"/>
    </xf>
    <xf numFmtId="3" fontId="22" fillId="0" borderId="73" xfId="0" applyNumberFormat="1" applyFont="1" applyBorder="1" applyAlignment="1">
      <alignment horizontal="left" vertical="top" wrapText="1"/>
    </xf>
    <xf numFmtId="0" fontId="22" fillId="0" borderId="73" xfId="0" applyFont="1" applyBorder="1" applyAlignment="1">
      <alignment horizontal="center" vertical="top"/>
    </xf>
    <xf numFmtId="0" fontId="22" fillId="0" borderId="73" xfId="0" applyFont="1" applyBorder="1" applyAlignment="1">
      <alignment horizontal="center" vertical="top" wrapText="1"/>
    </xf>
    <xf numFmtId="0" fontId="22" fillId="0" borderId="74" xfId="0" applyFont="1" applyBorder="1" applyAlignment="1">
      <alignment horizontal="center" vertical="top"/>
    </xf>
    <xf numFmtId="0" fontId="92" fillId="24" borderId="379" xfId="0" applyFont="1" applyFill="1" applyBorder="1" applyAlignment="1">
      <alignment horizontal="center" vertical="center" wrapText="1"/>
    </xf>
    <xf numFmtId="0" fontId="92" fillId="24" borderId="380" xfId="0" applyFont="1" applyFill="1" applyBorder="1" applyAlignment="1">
      <alignment horizontal="center" vertical="center"/>
    </xf>
    <xf numFmtId="0" fontId="28" fillId="26" borderId="381" xfId="0" applyFont="1" applyFill="1" applyBorder="1" applyAlignment="1">
      <alignment horizontal="left" vertical="center" wrapText="1"/>
    </xf>
    <xf numFmtId="0" fontId="28" fillId="26" borderId="382" xfId="0" applyFont="1" applyFill="1" applyBorder="1" applyAlignment="1">
      <alignment horizontal="left" vertical="center" wrapText="1"/>
    </xf>
    <xf numFmtId="0" fontId="22" fillId="0" borderId="383" xfId="0" applyFont="1" applyBorder="1" applyAlignment="1">
      <alignment horizontal="center" vertical="top"/>
    </xf>
    <xf numFmtId="0" fontId="22" fillId="0" borderId="384" xfId="0" applyFont="1" applyBorder="1" applyAlignment="1">
      <alignment horizontal="center" vertical="top"/>
    </xf>
    <xf numFmtId="0" fontId="22" fillId="0" borderId="385" xfId="0" applyFont="1" applyBorder="1" applyAlignment="1">
      <alignment horizontal="center" vertical="top"/>
    </xf>
    <xf numFmtId="14" fontId="22" fillId="4" borderId="386" xfId="0" applyNumberFormat="1" applyFont="1" applyFill="1" applyBorder="1" applyAlignment="1">
      <alignment horizontal="left" vertical="top"/>
    </xf>
    <xf numFmtId="0" fontId="22" fillId="0" borderId="386" xfId="0" applyFont="1" applyBorder="1" applyAlignment="1">
      <alignment horizontal="left" vertical="top" wrapText="1"/>
    </xf>
    <xf numFmtId="0" fontId="22" fillId="0" borderId="386" xfId="0" applyFont="1" applyBorder="1" applyAlignment="1">
      <alignment horizontal="left" vertical="top"/>
    </xf>
    <xf numFmtId="174" fontId="57" fillId="0" borderId="386" xfId="0" applyNumberFormat="1" applyFont="1" applyBorder="1" applyAlignment="1">
      <alignment horizontal="left" vertical="top"/>
    </xf>
    <xf numFmtId="3" fontId="22" fillId="0" borderId="386" xfId="0" applyNumberFormat="1" applyFont="1" applyBorder="1" applyAlignment="1">
      <alignment horizontal="left" vertical="top" wrapText="1"/>
    </xf>
    <xf numFmtId="0" fontId="22" fillId="0" borderId="386" xfId="0" applyFont="1" applyBorder="1" applyAlignment="1">
      <alignment horizontal="center" vertical="top"/>
    </xf>
    <xf numFmtId="0" fontId="22" fillId="0" borderId="386" xfId="0" applyFont="1" applyBorder="1" applyAlignment="1">
      <alignment horizontal="center" vertical="top" wrapText="1"/>
    </xf>
    <xf numFmtId="0" fontId="22" fillId="0" borderId="387" xfId="0" applyFont="1" applyBorder="1" applyAlignment="1">
      <alignment horizontal="center" vertical="top"/>
    </xf>
    <xf numFmtId="0" fontId="3" fillId="24" borderId="330" xfId="0" applyFont="1" applyFill="1" applyBorder="1" applyAlignment="1">
      <alignment horizontal="left" vertical="center"/>
    </xf>
    <xf numFmtId="0" fontId="0" fillId="0" borderId="342" xfId="0" applyBorder="1"/>
    <xf numFmtId="0" fontId="91" fillId="24" borderId="334" xfId="0" applyFont="1" applyFill="1" applyBorder="1" applyAlignment="1">
      <alignment horizontal="left" vertical="center"/>
    </xf>
    <xf numFmtId="0" fontId="3" fillId="24" borderId="388" xfId="0" applyFont="1" applyFill="1" applyBorder="1" applyAlignment="1">
      <alignment horizontal="left" vertical="center"/>
    </xf>
    <xf numFmtId="0" fontId="3" fillId="24" borderId="344" xfId="0" applyFont="1" applyFill="1" applyBorder="1" applyAlignment="1">
      <alignment horizontal="left" vertical="center"/>
    </xf>
    <xf numFmtId="0" fontId="3" fillId="24" borderId="345" xfId="0" applyFont="1" applyFill="1" applyBorder="1" applyAlignment="1">
      <alignment horizontal="left" vertical="center"/>
    </xf>
    <xf numFmtId="0" fontId="3" fillId="24" borderId="344" xfId="0" applyFont="1" applyFill="1" applyBorder="1" applyAlignment="1">
      <alignment horizontal="left" vertical="center" wrapText="1"/>
    </xf>
    <xf numFmtId="0" fontId="91" fillId="24" borderId="331" xfId="0" applyFont="1" applyFill="1" applyBorder="1" applyAlignment="1">
      <alignment horizontal="left" vertical="center"/>
    </xf>
    <xf numFmtId="0" fontId="3" fillId="24" borderId="332" xfId="0" applyFont="1" applyFill="1" applyBorder="1" applyAlignment="1">
      <alignment horizontal="left" vertical="center"/>
    </xf>
    <xf numFmtId="0" fontId="3" fillId="24" borderId="346" xfId="0" applyFont="1" applyFill="1" applyBorder="1" applyAlignment="1">
      <alignment horizontal="left" vertical="center"/>
    </xf>
    <xf numFmtId="0" fontId="3" fillId="24" borderId="389" xfId="0" applyFont="1" applyFill="1" applyBorder="1" applyAlignment="1">
      <alignment horizontal="left" vertical="center"/>
    </xf>
    <xf numFmtId="0" fontId="3" fillId="24" borderId="390" xfId="0" applyFont="1" applyFill="1" applyBorder="1" applyAlignment="1">
      <alignment horizontal="left" vertical="center"/>
    </xf>
    <xf numFmtId="0" fontId="28" fillId="27" borderId="381" xfId="0" applyFont="1" applyFill="1" applyBorder="1" applyAlignment="1">
      <alignment horizontal="left" vertical="center" wrapText="1"/>
    </xf>
    <xf numFmtId="0" fontId="0" fillId="0" borderId="338" xfId="0" applyBorder="1"/>
    <xf numFmtId="0" fontId="26" fillId="12" borderId="391" xfId="0" applyFont="1" applyFill="1" applyBorder="1" applyAlignment="1">
      <alignment horizontal="center" vertical="center"/>
    </xf>
    <xf numFmtId="0" fontId="26" fillId="12" borderId="392" xfId="0" applyFont="1" applyFill="1" applyBorder="1" applyAlignment="1">
      <alignment horizontal="center" vertical="center"/>
    </xf>
    <xf numFmtId="0" fontId="28" fillId="10" borderId="382" xfId="0" applyFont="1" applyFill="1" applyBorder="1" applyAlignment="1">
      <alignment horizontal="left" vertical="center" wrapText="1"/>
    </xf>
    <xf numFmtId="0" fontId="15" fillId="0" borderId="394" xfId="0" applyFont="1" applyBorder="1"/>
    <xf numFmtId="0" fontId="15" fillId="0" borderId="395" xfId="0" applyFont="1" applyBorder="1" applyAlignment="1">
      <alignment horizontal="center" vertical="top"/>
    </xf>
    <xf numFmtId="0" fontId="15" fillId="0" borderId="396" xfId="0" applyFont="1" applyBorder="1" applyAlignment="1">
      <alignment horizontal="center" vertical="top"/>
    </xf>
    <xf numFmtId="0" fontId="15" fillId="0" borderId="385" xfId="0" applyFont="1" applyBorder="1"/>
    <xf numFmtId="0" fontId="15" fillId="0" borderId="386" xfId="0" applyFont="1" applyBorder="1"/>
    <xf numFmtId="0" fontId="4" fillId="24" borderId="378" xfId="0" applyFont="1" applyFill="1" applyBorder="1" applyAlignment="1">
      <alignment horizontal="center" vertical="center" wrapText="1"/>
    </xf>
    <xf numFmtId="0" fontId="4" fillId="24" borderId="376" xfId="0" applyFont="1" applyFill="1" applyBorder="1" applyAlignment="1">
      <alignment horizontal="center" vertical="center" wrapText="1"/>
    </xf>
    <xf numFmtId="0" fontId="91" fillId="24" borderId="397" xfId="0" applyFont="1" applyFill="1" applyBorder="1" applyAlignment="1">
      <alignment horizontal="left" vertical="center"/>
    </xf>
    <xf numFmtId="0" fontId="4" fillId="24" borderId="399" xfId="0" applyFont="1" applyFill="1" applyBorder="1" applyAlignment="1">
      <alignment horizontal="center" vertical="center" wrapText="1"/>
    </xf>
    <xf numFmtId="0" fontId="4" fillId="24" borderId="346" xfId="0" applyFont="1" applyFill="1" applyBorder="1" applyAlignment="1">
      <alignment horizontal="center" vertical="center" wrapText="1"/>
    </xf>
    <xf numFmtId="0" fontId="4" fillId="24" borderId="330" xfId="0" applyFont="1" applyFill="1" applyBorder="1" applyAlignment="1">
      <alignment horizontal="center" vertical="center" wrapText="1"/>
    </xf>
    <xf numFmtId="0" fontId="4" fillId="24" borderId="344" xfId="0" applyFont="1" applyFill="1" applyBorder="1" applyAlignment="1">
      <alignment horizontal="center" vertical="center" wrapText="1"/>
    </xf>
    <xf numFmtId="0" fontId="4" fillId="24" borderId="345" xfId="0" applyFont="1" applyFill="1" applyBorder="1" applyAlignment="1">
      <alignment horizontal="center" vertical="center" wrapText="1"/>
    </xf>
    <xf numFmtId="0" fontId="28" fillId="27" borderId="370" xfId="0" applyFont="1" applyFill="1" applyBorder="1" applyAlignment="1">
      <alignment vertical="center" wrapText="1"/>
    </xf>
    <xf numFmtId="0" fontId="28" fillId="10" borderId="371" xfId="0" applyFont="1" applyFill="1" applyBorder="1" applyAlignment="1">
      <alignment vertical="center" wrapText="1"/>
    </xf>
    <xf numFmtId="0" fontId="22" fillId="0" borderId="394" xfId="0" applyFont="1" applyBorder="1" applyAlignment="1">
      <alignment horizontal="left" vertical="top"/>
    </xf>
    <xf numFmtId="0" fontId="15" fillId="0" borderId="395" xfId="0" applyFont="1" applyBorder="1"/>
    <xf numFmtId="0" fontId="22" fillId="0" borderId="385" xfId="0" applyFont="1" applyBorder="1" applyAlignment="1">
      <alignment horizontal="left" vertical="top"/>
    </xf>
    <xf numFmtId="0" fontId="15" fillId="0" borderId="387" xfId="0" applyFont="1" applyBorder="1"/>
    <xf numFmtId="0" fontId="7" fillId="27" borderId="401" xfId="0" applyFont="1" applyFill="1" applyBorder="1" applyAlignment="1">
      <alignment horizontal="left"/>
    </xf>
    <xf numFmtId="0" fontId="30" fillId="27" borderId="402" xfId="0" applyFont="1" applyFill="1" applyBorder="1" applyAlignment="1">
      <alignment horizontal="left" vertical="center"/>
    </xf>
    <xf numFmtId="0" fontId="30" fillId="27" borderId="403" xfId="0" applyFont="1" applyFill="1" applyBorder="1" applyAlignment="1">
      <alignment horizontal="left" vertical="center"/>
    </xf>
    <xf numFmtId="0" fontId="30" fillId="27" borderId="399" xfId="0" applyFont="1" applyFill="1" applyBorder="1" applyAlignment="1">
      <alignment horizontal="left" vertical="center"/>
    </xf>
    <xf numFmtId="166" fontId="25" fillId="4" borderId="330" xfId="0" applyNumberFormat="1" applyFont="1" applyFill="1" applyBorder="1" applyAlignment="1">
      <alignment horizontal="center" vertical="center"/>
    </xf>
    <xf numFmtId="0" fontId="91" fillId="24" borderId="344" xfId="0" applyFont="1" applyFill="1" applyBorder="1" applyAlignment="1">
      <alignment horizontal="left" vertical="center"/>
    </xf>
    <xf numFmtId="0" fontId="31" fillId="24" borderId="330" xfId="0" applyFont="1" applyFill="1" applyBorder="1" applyAlignment="1">
      <alignment horizontal="left" vertical="center"/>
    </xf>
    <xf numFmtId="0" fontId="32" fillId="24" borderId="344" xfId="0" applyFont="1" applyFill="1" applyBorder="1" applyAlignment="1">
      <alignment horizontal="center" vertical="center"/>
    </xf>
    <xf numFmtId="0" fontId="32" fillId="24" borderId="346" xfId="0" applyFont="1" applyFill="1" applyBorder="1" applyAlignment="1">
      <alignment horizontal="center" vertical="center"/>
    </xf>
    <xf numFmtId="0" fontId="32" fillId="24" borderId="330" xfId="0" applyFont="1" applyFill="1" applyBorder="1" applyAlignment="1">
      <alignment horizontal="center" vertical="center"/>
    </xf>
    <xf numFmtId="0" fontId="32" fillId="24" borderId="345" xfId="0" applyFont="1" applyFill="1" applyBorder="1" applyAlignment="1">
      <alignment horizontal="center" vertical="center"/>
    </xf>
    <xf numFmtId="0" fontId="31" fillId="24" borderId="346" xfId="0" applyFont="1" applyFill="1" applyBorder="1" applyAlignment="1">
      <alignment horizontal="left" vertical="center"/>
    </xf>
    <xf numFmtId="0" fontId="31" fillId="24" borderId="345" xfId="0" applyFont="1" applyFill="1" applyBorder="1" applyAlignment="1">
      <alignment horizontal="left" vertical="center"/>
    </xf>
    <xf numFmtId="0" fontId="31" fillId="4" borderId="404" xfId="0" applyFont="1" applyFill="1" applyBorder="1" applyAlignment="1">
      <alignment horizontal="left" vertical="center"/>
    </xf>
    <xf numFmtId="0" fontId="20" fillId="4" borderId="405" xfId="0" applyFont="1" applyFill="1" applyBorder="1" applyAlignment="1">
      <alignment horizontal="center" vertical="center"/>
    </xf>
    <xf numFmtId="0" fontId="21" fillId="4" borderId="406" xfId="0" applyFont="1" applyFill="1" applyBorder="1" applyAlignment="1">
      <alignment horizontal="left" vertical="center"/>
    </xf>
    <xf numFmtId="0" fontId="20" fillId="4" borderId="406" xfId="0" applyFont="1" applyFill="1" applyBorder="1" applyAlignment="1">
      <alignment horizontal="center" vertical="center"/>
    </xf>
    <xf numFmtId="0" fontId="32" fillId="4" borderId="407" xfId="0" applyFont="1" applyFill="1" applyBorder="1" applyAlignment="1">
      <alignment horizontal="center" vertical="center"/>
    </xf>
    <xf numFmtId="0" fontId="32" fillId="4" borderId="405" xfId="0" applyFont="1" applyFill="1" applyBorder="1" applyAlignment="1">
      <alignment horizontal="center" vertical="center"/>
    </xf>
    <xf numFmtId="0" fontId="31" fillId="4" borderId="405" xfId="0" applyFont="1" applyFill="1" applyBorder="1" applyAlignment="1">
      <alignment horizontal="left" vertical="center"/>
    </xf>
    <xf numFmtId="0" fontId="31" fillId="4" borderId="410" xfId="0" applyFont="1" applyFill="1" applyBorder="1" applyAlignment="1">
      <alignment horizontal="left" vertical="center"/>
    </xf>
    <xf numFmtId="0" fontId="31" fillId="4" borderId="411" xfId="0" applyFont="1" applyFill="1" applyBorder="1" applyAlignment="1">
      <alignment horizontal="center" vertical="center"/>
    </xf>
    <xf numFmtId="0" fontId="20" fillId="4" borderId="413" xfId="0" applyFont="1" applyFill="1" applyBorder="1" applyAlignment="1">
      <alignment horizontal="left" vertical="center"/>
    </xf>
    <xf numFmtId="0" fontId="20" fillId="4" borderId="414" xfId="0" applyFont="1" applyFill="1" applyBorder="1" applyAlignment="1">
      <alignment horizontal="left" vertical="center"/>
    </xf>
    <xf numFmtId="0" fontId="32" fillId="4" borderId="412" xfId="0" applyFont="1" applyFill="1" applyBorder="1" applyAlignment="1">
      <alignment horizontal="left" vertical="center"/>
    </xf>
    <xf numFmtId="0" fontId="31" fillId="4" borderId="412" xfId="0" applyFont="1" applyFill="1" applyBorder="1" applyAlignment="1">
      <alignment horizontal="center" vertical="center"/>
    </xf>
    <xf numFmtId="0" fontId="33" fillId="4" borderId="412" xfId="0" applyFont="1" applyFill="1" applyBorder="1" applyAlignment="1">
      <alignment horizontal="right" vertical="center"/>
    </xf>
    <xf numFmtId="0" fontId="31" fillId="4" borderId="417" xfId="0" applyFont="1" applyFill="1" applyBorder="1" applyAlignment="1">
      <alignment horizontal="center" vertical="center"/>
    </xf>
    <xf numFmtId="0" fontId="34" fillId="24" borderId="345" xfId="0" applyFont="1" applyFill="1" applyBorder="1" applyAlignment="1">
      <alignment horizontal="center" vertical="center"/>
    </xf>
    <xf numFmtId="0" fontId="34" fillId="24" borderId="346" xfId="0" applyFont="1" applyFill="1" applyBorder="1" applyAlignment="1">
      <alignment horizontal="center" vertical="center"/>
    </xf>
    <xf numFmtId="0" fontId="15" fillId="4" borderId="0" xfId="0" applyFont="1" applyFill="1" applyAlignment="1">
      <alignment vertical="center" wrapText="1"/>
    </xf>
    <xf numFmtId="0" fontId="15" fillId="4" borderId="0" xfId="0" applyFont="1" applyFill="1" applyAlignment="1">
      <alignment vertical="top" wrapText="1"/>
    </xf>
    <xf numFmtId="0" fontId="11" fillId="27" borderId="344" xfId="0" applyFont="1" applyFill="1" applyBorder="1" applyAlignment="1">
      <alignment vertical="center"/>
    </xf>
    <xf numFmtId="0" fontId="11" fillId="27" borderId="345" xfId="0" applyFont="1" applyFill="1" applyBorder="1" applyAlignment="1">
      <alignment horizontal="center" vertical="center"/>
    </xf>
    <xf numFmtId="0" fontId="11" fillId="27" borderId="346" xfId="0" applyFont="1" applyFill="1" applyBorder="1" applyAlignment="1">
      <alignment horizontal="center" vertical="center"/>
    </xf>
    <xf numFmtId="0" fontId="15" fillId="4" borderId="333" xfId="0" applyFont="1" applyFill="1" applyBorder="1" applyAlignment="1">
      <alignment vertical="center" wrapText="1"/>
    </xf>
    <xf numFmtId="0" fontId="11" fillId="4" borderId="0" xfId="0" applyFont="1" applyFill="1" applyAlignment="1">
      <alignment vertical="top" wrapText="1"/>
    </xf>
    <xf numFmtId="0" fontId="11" fillId="4" borderId="0" xfId="0" applyFont="1" applyFill="1" applyAlignment="1">
      <alignment vertical="center" wrapText="1"/>
    </xf>
    <xf numFmtId="0" fontId="11" fillId="4" borderId="333" xfId="0" applyFont="1" applyFill="1" applyBorder="1" applyAlignment="1">
      <alignment vertical="top" wrapText="1"/>
    </xf>
    <xf numFmtId="0" fontId="15" fillId="4" borderId="333" xfId="0" applyFont="1" applyFill="1" applyBorder="1" applyAlignment="1">
      <alignment vertical="top" wrapText="1"/>
    </xf>
    <xf numFmtId="0" fontId="34" fillId="24" borderId="337" xfId="0" applyFont="1" applyFill="1" applyBorder="1" applyAlignment="1">
      <alignment horizontal="center" vertical="center"/>
    </xf>
    <xf numFmtId="168" fontId="15" fillId="4" borderId="360" xfId="0" applyNumberFormat="1" applyFont="1" applyFill="1" applyBorder="1" applyAlignment="1">
      <alignment vertical="center"/>
    </xf>
    <xf numFmtId="0" fontId="59" fillId="27" borderId="0" xfId="0" applyFont="1" applyFill="1" applyAlignment="1">
      <alignment horizontal="center" vertical="center"/>
    </xf>
    <xf numFmtId="0" fontId="15" fillId="10" borderId="361" xfId="0" applyFont="1" applyFill="1" applyBorder="1" applyAlignment="1">
      <alignment vertical="top"/>
    </xf>
    <xf numFmtId="0" fontId="32" fillId="4" borderId="411" xfId="0" applyFont="1" applyFill="1" applyBorder="1" applyAlignment="1">
      <alignment horizontal="left" vertical="center"/>
    </xf>
    <xf numFmtId="0" fontId="20" fillId="4" borderId="418" xfId="0" applyFont="1" applyFill="1" applyBorder="1" applyAlignment="1">
      <alignment horizontal="center" vertical="center"/>
    </xf>
    <xf numFmtId="0" fontId="79" fillId="4" borderId="405" xfId="0" applyFont="1" applyFill="1" applyBorder="1" applyAlignment="1">
      <alignment horizontal="left" vertical="center"/>
    </xf>
    <xf numFmtId="0" fontId="79" fillId="4" borderId="412" xfId="0" applyFont="1" applyFill="1" applyBorder="1" applyAlignment="1">
      <alignment horizontal="left" vertical="center"/>
    </xf>
    <xf numFmtId="0" fontId="35" fillId="24" borderId="330" xfId="0" applyFont="1" applyFill="1" applyBorder="1" applyAlignment="1">
      <alignment horizontal="center" vertical="center" wrapText="1"/>
    </xf>
    <xf numFmtId="0" fontId="35" fillId="24" borderId="398" xfId="0" applyFont="1" applyFill="1" applyBorder="1" applyAlignment="1">
      <alignment horizontal="center" vertical="center"/>
    </xf>
    <xf numFmtId="0" fontId="35" fillId="24" borderId="399" xfId="0" applyFont="1" applyFill="1" applyBorder="1" applyAlignment="1">
      <alignment horizontal="center" vertical="center"/>
    </xf>
    <xf numFmtId="0" fontId="35" fillId="24" borderId="400" xfId="0" applyFont="1" applyFill="1" applyBorder="1" applyAlignment="1">
      <alignment horizontal="center" vertical="center"/>
    </xf>
    <xf numFmtId="0" fontId="79" fillId="4" borderId="404" xfId="0" applyFont="1" applyFill="1" applyBorder="1" applyAlignment="1">
      <alignment horizontal="left" vertical="center"/>
    </xf>
    <xf numFmtId="0" fontId="6" fillId="4" borderId="405" xfId="0" applyFont="1" applyFill="1" applyBorder="1" applyAlignment="1">
      <alignment horizontal="left" vertical="center"/>
    </xf>
    <xf numFmtId="0" fontId="25" fillId="4" borderId="405" xfId="0" applyFont="1" applyFill="1" applyBorder="1" applyAlignment="1">
      <alignment horizontal="left" vertical="center"/>
    </xf>
    <xf numFmtId="0" fontId="6" fillId="4" borderId="405" xfId="0" applyFont="1" applyFill="1" applyBorder="1" applyAlignment="1">
      <alignment horizontal="left" vertical="center" wrapText="1"/>
    </xf>
    <xf numFmtId="0" fontId="25" fillId="4" borderId="405" xfId="0" applyFont="1" applyFill="1" applyBorder="1" applyAlignment="1">
      <alignment horizontal="center" vertical="center"/>
    </xf>
    <xf numFmtId="0" fontId="25" fillId="4" borderId="410" xfId="0" applyFont="1" applyFill="1" applyBorder="1" applyAlignment="1">
      <alignment horizontal="center" vertical="center"/>
    </xf>
    <xf numFmtId="0" fontId="79" fillId="4" borderId="419" xfId="0" applyFont="1" applyFill="1" applyBorder="1" applyAlignment="1">
      <alignment horizontal="left" vertical="center"/>
    </xf>
    <xf numFmtId="0" fontId="25" fillId="4" borderId="420" xfId="0" applyFont="1" applyFill="1" applyBorder="1" applyAlignment="1">
      <alignment horizontal="center" vertical="center"/>
    </xf>
    <xf numFmtId="0" fontId="79" fillId="4" borderId="411" xfId="0" applyFont="1" applyFill="1" applyBorder="1" applyAlignment="1">
      <alignment horizontal="left" vertical="center"/>
    </xf>
    <xf numFmtId="0" fontId="25" fillId="4" borderId="412" xfId="0" applyFont="1" applyFill="1" applyBorder="1" applyAlignment="1">
      <alignment horizontal="left" vertical="center"/>
    </xf>
    <xf numFmtId="0" fontId="7" fillId="4" borderId="412" xfId="0" applyFont="1" applyFill="1" applyBorder="1" applyAlignment="1">
      <alignment horizontal="left" vertical="center"/>
    </xf>
    <xf numFmtId="0" fontId="25" fillId="4" borderId="412" xfId="0" applyFont="1" applyFill="1" applyBorder="1" applyAlignment="1">
      <alignment horizontal="left" vertical="center" wrapText="1"/>
    </xf>
    <xf numFmtId="0" fontId="25" fillId="4" borderId="412" xfId="0" applyFont="1" applyFill="1" applyBorder="1" applyAlignment="1">
      <alignment horizontal="center" vertical="center"/>
    </xf>
    <xf numFmtId="0" fontId="36" fillId="0" borderId="342" xfId="0" applyFont="1" applyBorder="1"/>
    <xf numFmtId="0" fontId="33" fillId="4" borderId="417" xfId="0" applyFont="1" applyFill="1" applyBorder="1" applyAlignment="1">
      <alignment horizontal="right" vertical="center"/>
    </xf>
    <xf numFmtId="0" fontId="1" fillId="4" borderId="421" xfId="0" applyFont="1" applyFill="1" applyBorder="1" applyAlignment="1">
      <alignment horizontal="left" vertical="top"/>
    </xf>
    <xf numFmtId="0" fontId="1" fillId="4" borderId="422" xfId="0" applyFont="1" applyFill="1" applyBorder="1" applyAlignment="1">
      <alignment horizontal="left" vertical="top"/>
    </xf>
    <xf numFmtId="0" fontId="1" fillId="4" borderId="340" xfId="0" applyFont="1" applyFill="1" applyBorder="1" applyAlignment="1">
      <alignment horizontal="left" vertical="top"/>
    </xf>
    <xf numFmtId="166" fontId="1" fillId="4" borderId="423" xfId="0" applyNumberFormat="1" applyFont="1" applyFill="1" applyBorder="1" applyAlignment="1">
      <alignment horizontal="left" vertical="top"/>
    </xf>
    <xf numFmtId="164" fontId="1" fillId="4" borderId="423" xfId="0" applyNumberFormat="1" applyFont="1" applyFill="1" applyBorder="1" applyAlignment="1">
      <alignment horizontal="left" vertical="top" wrapText="1"/>
    </xf>
    <xf numFmtId="169" fontId="1" fillId="4" borderId="423" xfId="0" applyNumberFormat="1" applyFont="1" applyFill="1" applyBorder="1" applyAlignment="1">
      <alignment horizontal="left" vertical="top"/>
    </xf>
    <xf numFmtId="0" fontId="1" fillId="4" borderId="423" xfId="0" applyFont="1" applyFill="1" applyBorder="1" applyAlignment="1">
      <alignment horizontal="left" vertical="top"/>
    </xf>
    <xf numFmtId="0" fontId="1" fillId="4" borderId="424" xfId="0" applyFont="1" applyFill="1" applyBorder="1" applyAlignment="1">
      <alignment horizontal="left" vertical="top"/>
    </xf>
    <xf numFmtId="0" fontId="1" fillId="4" borderId="425" xfId="0" applyFont="1" applyFill="1" applyBorder="1" applyAlignment="1">
      <alignment horizontal="left" vertical="top"/>
    </xf>
    <xf numFmtId="0" fontId="25" fillId="26" borderId="330" xfId="0" applyFont="1" applyFill="1" applyBorder="1" applyAlignment="1">
      <alignment horizontal="left" vertical="center" wrapText="1"/>
    </xf>
    <xf numFmtId="0" fontId="25" fillId="26" borderId="346" xfId="0" applyFont="1" applyFill="1" applyBorder="1" applyAlignment="1">
      <alignment horizontal="left" vertical="center" wrapText="1"/>
    </xf>
    <xf numFmtId="0" fontId="25" fillId="26" borderId="426" xfId="0" applyFont="1" applyFill="1" applyBorder="1" applyAlignment="1">
      <alignment horizontal="left" vertical="center" wrapText="1"/>
    </xf>
    <xf numFmtId="0" fontId="25" fillId="26" borderId="427" xfId="0" applyFont="1" applyFill="1" applyBorder="1" applyAlignment="1">
      <alignment horizontal="left" vertical="center" wrapText="1"/>
    </xf>
    <xf numFmtId="0" fontId="94" fillId="4" borderId="277" xfId="0" applyFont="1" applyFill="1" applyBorder="1" applyAlignment="1">
      <alignment horizontal="left" vertical="center"/>
    </xf>
    <xf numFmtId="0" fontId="94" fillId="4" borderId="11" xfId="0" applyFont="1" applyFill="1" applyBorder="1" applyAlignment="1">
      <alignment horizontal="left" vertical="center"/>
    </xf>
    <xf numFmtId="0" fontId="94" fillId="4" borderId="12" xfId="0" applyFont="1" applyFill="1" applyBorder="1" applyAlignment="1">
      <alignment horizontal="left" vertical="center"/>
    </xf>
    <xf numFmtId="0" fontId="94" fillId="4" borderId="58" xfId="0" applyFont="1" applyFill="1" applyBorder="1" applyAlignment="1">
      <alignment horizontal="left" vertical="center"/>
    </xf>
    <xf numFmtId="0" fontId="17" fillId="24" borderId="330" xfId="0" applyFont="1" applyFill="1" applyBorder="1" applyAlignment="1">
      <alignment horizontal="left" vertical="center"/>
    </xf>
    <xf numFmtId="0" fontId="17" fillId="24" borderId="345" xfId="0" applyFont="1" applyFill="1" applyBorder="1" applyAlignment="1">
      <alignment horizontal="left" vertical="center"/>
    </xf>
    <xf numFmtId="0" fontId="17" fillId="24" borderId="344" xfId="0" applyFont="1" applyFill="1" applyBorder="1" applyAlignment="1">
      <alignment horizontal="left" vertical="center"/>
    </xf>
    <xf numFmtId="0" fontId="17" fillId="24" borderId="346" xfId="0" applyFont="1" applyFill="1" applyBorder="1" applyAlignment="1">
      <alignment horizontal="left" vertical="center"/>
    </xf>
    <xf numFmtId="0" fontId="17" fillId="24" borderId="345" xfId="0" applyFont="1" applyFill="1" applyBorder="1"/>
    <xf numFmtId="0" fontId="17" fillId="24" borderId="330" xfId="0" applyFont="1" applyFill="1" applyBorder="1"/>
    <xf numFmtId="0" fontId="14" fillId="24" borderId="345" xfId="0" applyFont="1" applyFill="1" applyBorder="1"/>
    <xf numFmtId="0" fontId="17" fillId="24" borderId="344" xfId="0" applyFont="1" applyFill="1" applyBorder="1" applyAlignment="1">
      <alignment vertical="center"/>
    </xf>
    <xf numFmtId="0" fontId="17" fillId="24" borderId="344" xfId="0" applyFont="1" applyFill="1" applyBorder="1"/>
    <xf numFmtId="0" fontId="24" fillId="4" borderId="338" xfId="0" applyFont="1" applyFill="1" applyBorder="1" applyAlignment="1">
      <alignment horizontal="left" vertical="center"/>
    </xf>
    <xf numFmtId="0" fontId="23" fillId="0" borderId="338" xfId="0" applyFont="1" applyBorder="1"/>
    <xf numFmtId="0" fontId="21" fillId="4" borderId="338" xfId="0" applyFont="1" applyFill="1" applyBorder="1" applyAlignment="1">
      <alignment horizontal="left" vertical="center"/>
    </xf>
    <xf numFmtId="0" fontId="21" fillId="4" borderId="338" xfId="0" applyFont="1" applyFill="1" applyBorder="1" applyAlignment="1">
      <alignment horizontal="center" vertical="center"/>
    </xf>
    <xf numFmtId="0" fontId="62" fillId="0" borderId="339" xfId="0" applyFont="1" applyBorder="1"/>
    <xf numFmtId="0" fontId="64" fillId="0" borderId="0" xfId="0" applyFont="1"/>
    <xf numFmtId="0" fontId="63" fillId="4" borderId="0" xfId="0" applyFont="1" applyFill="1" applyAlignment="1">
      <alignment horizontal="center" vertical="center"/>
    </xf>
    <xf numFmtId="0" fontId="62" fillId="0" borderId="333" xfId="0" applyFont="1" applyBorder="1"/>
    <xf numFmtId="0" fontId="21" fillId="4" borderId="342" xfId="0" applyFont="1" applyFill="1" applyBorder="1" applyAlignment="1">
      <alignment horizontal="center" vertical="center"/>
    </xf>
    <xf numFmtId="0" fontId="24" fillId="4" borderId="342" xfId="0" applyFont="1" applyFill="1" applyBorder="1" applyAlignment="1">
      <alignment horizontal="left" vertical="center"/>
    </xf>
    <xf numFmtId="0" fontId="20" fillId="4" borderId="342" xfId="0" applyFont="1" applyFill="1" applyBorder="1" applyAlignment="1">
      <alignment horizontal="left" vertical="center"/>
    </xf>
    <xf numFmtId="0" fontId="23" fillId="0" borderId="342" xfId="0" applyFont="1" applyBorder="1"/>
    <xf numFmtId="0" fontId="42" fillId="4" borderId="412" xfId="0" applyFont="1" applyFill="1" applyBorder="1" applyAlignment="1">
      <alignment horizontal="right" vertical="center"/>
    </xf>
    <xf numFmtId="0" fontId="15" fillId="20" borderId="428" xfId="0" applyFont="1" applyFill="1" applyBorder="1" applyAlignment="1">
      <alignment vertical="center"/>
    </xf>
    <xf numFmtId="0" fontId="15" fillId="20" borderId="429" xfId="0" applyFont="1" applyFill="1" applyBorder="1" applyAlignment="1">
      <alignment vertical="center"/>
    </xf>
    <xf numFmtId="0" fontId="15" fillId="4" borderId="420" xfId="0" applyFont="1" applyFill="1" applyBorder="1" applyAlignment="1">
      <alignment vertical="center"/>
    </xf>
    <xf numFmtId="0" fontId="15" fillId="4" borderId="430" xfId="0" applyFont="1" applyFill="1" applyBorder="1" applyAlignment="1">
      <alignment vertical="center"/>
    </xf>
    <xf numFmtId="0" fontId="15" fillId="4" borderId="431" xfId="0" applyFont="1" applyFill="1" applyBorder="1" applyAlignment="1">
      <alignment vertical="center"/>
    </xf>
    <xf numFmtId="0" fontId="15" fillId="20" borderId="432" xfId="0" applyFont="1" applyFill="1" applyBorder="1" applyAlignment="1">
      <alignment vertical="center"/>
    </xf>
    <xf numFmtId="0" fontId="15" fillId="4" borderId="419" xfId="0" applyFont="1" applyFill="1" applyBorder="1" applyAlignment="1">
      <alignment vertical="center"/>
    </xf>
    <xf numFmtId="0" fontId="36" fillId="0" borderId="339" xfId="0" applyFont="1" applyBorder="1"/>
    <xf numFmtId="0" fontId="15" fillId="20" borderId="433" xfId="0" applyFont="1" applyFill="1" applyBorder="1" applyAlignment="1">
      <alignment vertical="center"/>
    </xf>
    <xf numFmtId="0" fontId="6" fillId="4" borderId="13" xfId="0" applyFont="1" applyFill="1" applyBorder="1"/>
    <xf numFmtId="0" fontId="6" fillId="4" borderId="14" xfId="0" applyFont="1" applyFill="1" applyBorder="1"/>
    <xf numFmtId="0" fontId="6" fillId="4" borderId="15" xfId="0" applyFont="1" applyFill="1" applyBorder="1"/>
    <xf numFmtId="0" fontId="4" fillId="30" borderId="345" xfId="0" applyFont="1" applyFill="1" applyBorder="1" applyAlignment="1">
      <alignment vertical="center"/>
    </xf>
    <xf numFmtId="0" fontId="17" fillId="30" borderId="345" xfId="0" applyFont="1" applyFill="1" applyBorder="1"/>
    <xf numFmtId="0" fontId="14" fillId="30" borderId="344" xfId="0" applyFont="1" applyFill="1" applyBorder="1"/>
    <xf numFmtId="0" fontId="14" fillId="30" borderId="345" xfId="0" applyFont="1" applyFill="1" applyBorder="1"/>
    <xf numFmtId="0" fontId="17" fillId="30" borderId="345" xfId="0" applyFont="1" applyFill="1" applyBorder="1" applyAlignment="1">
      <alignment vertical="center"/>
    </xf>
    <xf numFmtId="0" fontId="17" fillId="30" borderId="346" xfId="0" applyFont="1" applyFill="1" applyBorder="1"/>
    <xf numFmtId="0" fontId="17" fillId="29" borderId="344" xfId="0" applyFont="1" applyFill="1" applyBorder="1"/>
    <xf numFmtId="0" fontId="4" fillId="29" borderId="345" xfId="0" applyFont="1" applyFill="1" applyBorder="1"/>
    <xf numFmtId="0" fontId="17" fillId="29" borderId="345" xfId="0" applyFont="1" applyFill="1" applyBorder="1"/>
    <xf numFmtId="0" fontId="17" fillId="29" borderId="346" xfId="0" applyFont="1" applyFill="1" applyBorder="1"/>
    <xf numFmtId="0" fontId="17" fillId="7" borderId="344" xfId="0" applyFont="1" applyFill="1" applyBorder="1" applyAlignment="1">
      <alignment horizontal="left"/>
    </xf>
    <xf numFmtId="0" fontId="4" fillId="7" borderId="345" xfId="0" applyFont="1" applyFill="1" applyBorder="1" applyAlignment="1">
      <alignment horizontal="left"/>
    </xf>
    <xf numFmtId="0" fontId="17" fillId="7" borderId="345" xfId="0" applyFont="1" applyFill="1" applyBorder="1" applyAlignment="1">
      <alignment horizontal="left"/>
    </xf>
    <xf numFmtId="0" fontId="17" fillId="7" borderId="346" xfId="0" applyFont="1" applyFill="1" applyBorder="1" applyAlignment="1">
      <alignment horizontal="left"/>
    </xf>
    <xf numFmtId="0" fontId="16" fillId="27" borderId="344" xfId="0" applyFont="1" applyFill="1" applyBorder="1" applyAlignment="1">
      <alignment horizontal="right" vertical="center"/>
    </xf>
    <xf numFmtId="0" fontId="34" fillId="24" borderId="434" xfId="0" applyFont="1" applyFill="1" applyBorder="1" applyAlignment="1">
      <alignment horizontal="left" vertical="center"/>
    </xf>
    <xf numFmtId="0" fontId="34" fillId="24" borderId="338" xfId="0" applyFont="1" applyFill="1" applyBorder="1" applyAlignment="1">
      <alignment horizontal="center" vertical="center"/>
    </xf>
    <xf numFmtId="0" fontId="11" fillId="27" borderId="346" xfId="0" applyFont="1" applyFill="1" applyBorder="1" applyAlignment="1">
      <alignment vertical="center"/>
    </xf>
    <xf numFmtId="0" fontId="2" fillId="24" borderId="364" xfId="0" applyFont="1" applyFill="1" applyBorder="1" applyAlignment="1">
      <alignment vertical="center"/>
    </xf>
    <xf numFmtId="0" fontId="2" fillId="24" borderId="335" xfId="0" applyFont="1" applyFill="1" applyBorder="1" applyAlignment="1">
      <alignment vertical="center"/>
    </xf>
    <xf numFmtId="0" fontId="4" fillId="8" borderId="435" xfId="0" applyFont="1" applyFill="1" applyBorder="1" applyAlignment="1">
      <alignment vertical="center"/>
    </xf>
    <xf numFmtId="0" fontId="4" fillId="8" borderId="436" xfId="0" applyFont="1" applyFill="1" applyBorder="1" applyAlignment="1">
      <alignment vertical="center"/>
    </xf>
    <xf numFmtId="0" fontId="4" fillId="8" borderId="437" xfId="0" applyFont="1" applyFill="1" applyBorder="1" applyAlignment="1">
      <alignment vertical="center"/>
    </xf>
    <xf numFmtId="0" fontId="90" fillId="0" borderId="0" xfId="0" applyFont="1" applyAlignment="1">
      <alignment vertical="center"/>
    </xf>
    <xf numFmtId="0" fontId="4" fillId="7" borderId="438" xfId="0" applyFont="1" applyFill="1" applyBorder="1" applyAlignment="1">
      <alignment vertical="center"/>
    </xf>
    <xf numFmtId="0" fontId="4" fillId="7" borderId="439" xfId="0" applyFont="1" applyFill="1" applyBorder="1" applyAlignment="1">
      <alignment vertical="center"/>
    </xf>
    <xf numFmtId="0" fontId="4" fillId="7" borderId="439" xfId="0" applyFont="1" applyFill="1" applyBorder="1" applyAlignment="1">
      <alignment horizontal="right" vertical="center"/>
    </xf>
    <xf numFmtId="0" fontId="4" fillId="7" borderId="440" xfId="0" applyFont="1" applyFill="1" applyBorder="1" applyAlignment="1">
      <alignment vertical="center"/>
    </xf>
    <xf numFmtId="0" fontId="103" fillId="0" borderId="333" xfId="0" applyFont="1" applyBorder="1"/>
    <xf numFmtId="0" fontId="103" fillId="0" borderId="0" xfId="0" applyFont="1"/>
    <xf numFmtId="0" fontId="105" fillId="0" borderId="333" xfId="0" applyFont="1" applyBorder="1"/>
    <xf numFmtId="0" fontId="105" fillId="0" borderId="0" xfId="0" applyFont="1"/>
    <xf numFmtId="0" fontId="96" fillId="0" borderId="0" xfId="0" applyFont="1" applyAlignment="1">
      <alignment horizontal="center" vertical="center"/>
    </xf>
    <xf numFmtId="0" fontId="100" fillId="0" borderId="0" xfId="0" applyFont="1" applyAlignment="1">
      <alignment horizontal="center"/>
    </xf>
    <xf numFmtId="0" fontId="108" fillId="0" borderId="0" xfId="1" applyFont="1" applyAlignment="1">
      <alignment horizontal="center"/>
    </xf>
    <xf numFmtId="0" fontId="96" fillId="0" borderId="4" xfId="0" applyFont="1" applyBorder="1" applyAlignment="1">
      <alignment horizontal="center" vertical="center"/>
    </xf>
    <xf numFmtId="0" fontId="99" fillId="0" borderId="0" xfId="0" applyFont="1" applyAlignment="1">
      <alignment horizontal="center" vertical="center" wrapText="1"/>
    </xf>
    <xf numFmtId="0" fontId="104" fillId="4" borderId="10" xfId="0" applyFont="1" applyFill="1" applyBorder="1"/>
    <xf numFmtId="0" fontId="104" fillId="4" borderId="8" xfId="0" applyFont="1" applyFill="1" applyBorder="1"/>
    <xf numFmtId="0" fontId="104" fillId="4" borderId="11" xfId="0" applyFont="1" applyFill="1" applyBorder="1"/>
    <xf numFmtId="0" fontId="67" fillId="0" borderId="314" xfId="0" applyFont="1" applyBorder="1" applyAlignment="1">
      <alignment horizontal="left" wrapText="1"/>
    </xf>
    <xf numFmtId="0" fontId="67" fillId="0" borderId="0" xfId="0" applyFont="1" applyAlignment="1">
      <alignment horizontal="left" wrapText="1"/>
    </xf>
    <xf numFmtId="0" fontId="67" fillId="0" borderId="315" xfId="0" applyFont="1" applyBorder="1" applyAlignment="1">
      <alignment horizontal="left" wrapText="1"/>
    </xf>
    <xf numFmtId="0" fontId="67" fillId="0" borderId="4" xfId="0" applyFont="1" applyBorder="1" applyAlignment="1">
      <alignment horizontal="left" wrapText="1"/>
    </xf>
    <xf numFmtId="0" fontId="67" fillId="0" borderId="312" xfId="0" applyFont="1" applyBorder="1" applyAlignment="1">
      <alignment horizontal="left" wrapText="1"/>
    </xf>
    <xf numFmtId="0" fontId="67" fillId="0" borderId="313" xfId="0" applyFont="1" applyBorder="1" applyAlignment="1">
      <alignment horizontal="left" wrapText="1"/>
    </xf>
    <xf numFmtId="0" fontId="0" fillId="0" borderId="314" xfId="0" applyBorder="1" applyAlignment="1">
      <alignment horizontal="left" wrapText="1"/>
    </xf>
    <xf numFmtId="0" fontId="0" fillId="0" borderId="0" xfId="0" applyAlignment="1">
      <alignment horizontal="left" wrapText="1"/>
    </xf>
    <xf numFmtId="0" fontId="1" fillId="0" borderId="10" xfId="0" applyFont="1" applyBorder="1"/>
    <xf numFmtId="0" fontId="5" fillId="0" borderId="8" xfId="0" applyFont="1" applyBorder="1"/>
    <xf numFmtId="0" fontId="5" fillId="0" borderId="11" xfId="0" applyFont="1" applyBorder="1"/>
    <xf numFmtId="0" fontId="81" fillId="0" borderId="13" xfId="0" applyFont="1" applyBorder="1"/>
    <xf numFmtId="0" fontId="86" fillId="0" borderId="14" xfId="0" applyFont="1" applyBorder="1"/>
    <xf numFmtId="0" fontId="86" fillId="0" borderId="15" xfId="0" applyFont="1" applyBorder="1"/>
    <xf numFmtId="0" fontId="7" fillId="0" borderId="16" xfId="0" applyFont="1" applyBorder="1" applyAlignment="1">
      <alignment vertical="center" wrapText="1"/>
    </xf>
    <xf numFmtId="0" fontId="5" fillId="0" borderId="17" xfId="0" applyFont="1" applyBorder="1"/>
    <xf numFmtId="0" fontId="5" fillId="0" borderId="18" xfId="0" applyFont="1" applyBorder="1"/>
    <xf numFmtId="0" fontId="7" fillId="0" borderId="20" xfId="0" applyFont="1" applyBorder="1" applyAlignment="1">
      <alignment wrapText="1"/>
    </xf>
    <xf numFmtId="0" fontId="5" fillId="0" borderId="21" xfId="0" applyFont="1" applyBorder="1"/>
    <xf numFmtId="0" fontId="1" fillId="0" borderId="4" xfId="0" applyFont="1" applyBorder="1"/>
    <xf numFmtId="0" fontId="5" fillId="0" borderId="4" xfId="0" applyFont="1" applyBorder="1"/>
    <xf numFmtId="0" fontId="5" fillId="0" borderId="5" xfId="0" applyFont="1" applyBorder="1"/>
    <xf numFmtId="0" fontId="82" fillId="0" borderId="4" xfId="0" applyFont="1" applyBorder="1"/>
    <xf numFmtId="0" fontId="85" fillId="0" borderId="4" xfId="0" applyFont="1" applyBorder="1"/>
    <xf numFmtId="0" fontId="85" fillId="0" borderId="5" xfId="0" applyFont="1" applyBorder="1"/>
    <xf numFmtId="0" fontId="1" fillId="4" borderId="6" xfId="0" applyFont="1" applyFill="1" applyBorder="1"/>
    <xf numFmtId="0" fontId="5" fillId="0" borderId="6" xfId="0" applyFont="1" applyBorder="1"/>
    <xf numFmtId="0" fontId="5" fillId="0" borderId="7" xfId="0" applyFont="1" applyBorder="1"/>
    <xf numFmtId="0" fontId="104" fillId="4" borderId="9" xfId="0" applyFont="1" applyFill="1" applyBorder="1"/>
    <xf numFmtId="0" fontId="1" fillId="4" borderId="8" xfId="0" applyFont="1" applyFill="1" applyBorder="1"/>
    <xf numFmtId="0" fontId="1" fillId="4" borderId="9" xfId="0" applyFont="1" applyFill="1" applyBorder="1"/>
    <xf numFmtId="0" fontId="104" fillId="4" borderId="8" xfId="0" applyFont="1" applyFill="1" applyBorder="1" applyAlignment="1">
      <alignment wrapText="1"/>
    </xf>
    <xf numFmtId="0" fontId="104" fillId="4" borderId="9" xfId="0" applyFont="1" applyFill="1" applyBorder="1" applyAlignment="1">
      <alignment wrapText="1"/>
    </xf>
    <xf numFmtId="0" fontId="95" fillId="0" borderId="13" xfId="0" applyFont="1" applyBorder="1"/>
    <xf numFmtId="0" fontId="102" fillId="0" borderId="14" xfId="0" applyFont="1" applyBorder="1"/>
    <xf numFmtId="0" fontId="102" fillId="0" borderId="15" xfId="0" applyFont="1" applyBorder="1"/>
    <xf numFmtId="0" fontId="67" fillId="0" borderId="310" xfId="0" applyFont="1" applyBorder="1" applyAlignment="1">
      <alignment horizontal="left" wrapText="1"/>
    </xf>
    <xf numFmtId="0" fontId="67" fillId="0" borderId="311" xfId="0" applyFont="1" applyBorder="1" applyAlignment="1">
      <alignment horizontal="left" wrapText="1"/>
    </xf>
    <xf numFmtId="0" fontId="80" fillId="0" borderId="13" xfId="0" applyFont="1" applyBorder="1"/>
    <xf numFmtId="0" fontId="87" fillId="0" borderId="14" xfId="0" applyFont="1" applyBorder="1"/>
    <xf numFmtId="0" fontId="87" fillId="0" borderId="15" xfId="0" applyFont="1" applyBorder="1"/>
    <xf numFmtId="0" fontId="89" fillId="0" borderId="310" xfId="0" applyFont="1" applyBorder="1" applyAlignment="1">
      <alignment horizontal="left"/>
    </xf>
    <xf numFmtId="0" fontId="89" fillId="0" borderId="311" xfId="0" applyFont="1" applyBorder="1" applyAlignment="1">
      <alignment horizontal="left"/>
    </xf>
    <xf numFmtId="0" fontId="10" fillId="0" borderId="20" xfId="0" applyFont="1" applyBorder="1" applyAlignment="1">
      <alignment wrapText="1"/>
    </xf>
    <xf numFmtId="0" fontId="6" fillId="0" borderId="10" xfId="0" applyFont="1" applyBorder="1"/>
    <xf numFmtId="0" fontId="81" fillId="0" borderId="10" xfId="0" applyFont="1" applyBorder="1"/>
    <xf numFmtId="0" fontId="86" fillId="0" borderId="8" xfId="0" applyFont="1" applyBorder="1"/>
    <xf numFmtId="0" fontId="86" fillId="0" borderId="11" xfId="0" applyFont="1" applyBorder="1"/>
    <xf numFmtId="0" fontId="8" fillId="2" borderId="28" xfId="0" applyFont="1" applyFill="1" applyBorder="1" applyAlignment="1">
      <alignment horizontal="center"/>
    </xf>
    <xf numFmtId="0" fontId="5" fillId="0" borderId="29" xfId="0" applyFont="1" applyBorder="1"/>
    <xf numFmtId="0" fontId="18" fillId="11" borderId="33" xfId="0" applyFont="1" applyFill="1" applyBorder="1" applyAlignment="1">
      <alignment horizontal="center" vertical="center"/>
    </xf>
    <xf numFmtId="0" fontId="0" fillId="0" borderId="0" xfId="0"/>
    <xf numFmtId="0" fontId="17" fillId="11" borderId="33" xfId="0" applyFont="1" applyFill="1" applyBorder="1" applyAlignment="1">
      <alignment horizontal="center" vertical="center"/>
    </xf>
    <xf numFmtId="0" fontId="8" fillId="2" borderId="30" xfId="0" applyFont="1" applyFill="1" applyBorder="1" applyAlignment="1">
      <alignment horizontal="center"/>
    </xf>
    <xf numFmtId="0" fontId="5" fillId="0" borderId="31" xfId="0" applyFont="1" applyBorder="1"/>
    <xf numFmtId="44" fontId="15" fillId="0" borderId="38" xfId="0" applyNumberFormat="1" applyFont="1" applyBorder="1" applyAlignment="1">
      <alignment horizontal="center"/>
    </xf>
    <xf numFmtId="0" fontId="5" fillId="0" borderId="36" xfId="0" applyFont="1" applyBorder="1"/>
    <xf numFmtId="0" fontId="5" fillId="0" borderId="37" xfId="0" applyFont="1" applyBorder="1"/>
    <xf numFmtId="44" fontId="15" fillId="0" borderId="0" xfId="0" applyNumberFormat="1" applyFont="1" applyAlignment="1">
      <alignment horizontal="center"/>
    </xf>
    <xf numFmtId="0" fontId="17" fillId="11" borderId="0" xfId="0" applyFont="1" applyFill="1" applyAlignment="1">
      <alignment horizontal="center" vertical="center"/>
    </xf>
    <xf numFmtId="164" fontId="20" fillId="0" borderId="0" xfId="0" applyNumberFormat="1" applyFont="1" applyAlignment="1">
      <alignment horizontal="center" vertical="center"/>
    </xf>
    <xf numFmtId="0" fontId="90" fillId="23" borderId="337" xfId="0" applyFont="1" applyFill="1" applyBorder="1" applyAlignment="1">
      <alignment horizontal="center" vertical="center"/>
    </xf>
    <xf numFmtId="0" fontId="90" fillId="23" borderId="338" xfId="0" applyFont="1" applyFill="1" applyBorder="1" applyAlignment="1">
      <alignment horizontal="center" vertical="center"/>
    </xf>
    <xf numFmtId="0" fontId="90" fillId="23" borderId="335" xfId="0" applyFont="1" applyFill="1" applyBorder="1" applyAlignment="1">
      <alignment horizontal="center" vertical="center"/>
    </xf>
    <xf numFmtId="0" fontId="90" fillId="23" borderId="340" xfId="0" applyFont="1" applyFill="1" applyBorder="1" applyAlignment="1">
      <alignment horizontal="center" vertical="center"/>
    </xf>
    <xf numFmtId="0" fontId="90" fillId="23" borderId="342" xfId="0" applyFont="1" applyFill="1" applyBorder="1" applyAlignment="1">
      <alignment horizontal="center" vertical="center"/>
    </xf>
    <xf numFmtId="0" fontId="90" fillId="23" borderId="343" xfId="0" applyFont="1" applyFill="1" applyBorder="1" applyAlignment="1">
      <alignment horizontal="center" vertical="center"/>
    </xf>
    <xf numFmtId="0" fontId="20" fillId="0" borderId="0" xfId="0" applyFont="1" applyAlignment="1">
      <alignment horizontal="center" vertical="center"/>
    </xf>
    <xf numFmtId="0" fontId="19" fillId="11" borderId="33" xfId="0" applyFont="1" applyFill="1" applyBorder="1" applyAlignment="1">
      <alignment horizontal="center" vertical="center"/>
    </xf>
    <xf numFmtId="0" fontId="92" fillId="24" borderId="377" xfId="0" applyFont="1" applyFill="1" applyBorder="1" applyAlignment="1">
      <alignment horizontal="center" vertical="center" wrapText="1"/>
    </xf>
    <xf numFmtId="0" fontId="93" fillId="25" borderId="378" xfId="0" applyFont="1" applyFill="1" applyBorder="1"/>
    <xf numFmtId="0" fontId="26" fillId="12" borderId="60" xfId="0" applyFont="1" applyFill="1" applyBorder="1" applyAlignment="1">
      <alignment horizontal="center"/>
    </xf>
    <xf numFmtId="0" fontId="5" fillId="0" borderId="61" xfId="0" applyFont="1" applyBorder="1"/>
    <xf numFmtId="0" fontId="5" fillId="0" borderId="62" xfId="0" applyFont="1" applyBorder="1"/>
    <xf numFmtId="0" fontId="92" fillId="24" borderId="375" xfId="0" applyFont="1" applyFill="1" applyBorder="1" applyAlignment="1">
      <alignment horizontal="center" vertical="center" wrapText="1"/>
    </xf>
    <xf numFmtId="0" fontId="93" fillId="25" borderId="376" xfId="0" applyFont="1" applyFill="1" applyBorder="1"/>
    <xf numFmtId="0" fontId="92" fillId="24" borderId="376" xfId="0" applyFont="1" applyFill="1" applyBorder="1" applyAlignment="1">
      <alignment horizontal="center" vertical="center" wrapText="1"/>
    </xf>
    <xf numFmtId="0" fontId="92" fillId="24" borderId="377" xfId="0" applyFont="1" applyFill="1" applyBorder="1" applyAlignment="1">
      <alignment horizontal="center" vertical="center"/>
    </xf>
    <xf numFmtId="0" fontId="26" fillId="12" borderId="60" xfId="0" applyFont="1" applyFill="1" applyBorder="1" applyAlignment="1">
      <alignment horizontal="center" vertical="center"/>
    </xf>
    <xf numFmtId="0" fontId="26" fillId="12" borderId="67" xfId="0" applyFont="1" applyFill="1" applyBorder="1" applyAlignment="1">
      <alignment horizontal="center" vertical="center"/>
    </xf>
    <xf numFmtId="0" fontId="5" fillId="0" borderId="68" xfId="0" applyFont="1" applyBorder="1"/>
    <xf numFmtId="0" fontId="5" fillId="0" borderId="69" xfId="0" applyFont="1" applyBorder="1"/>
    <xf numFmtId="0" fontId="4" fillId="24" borderId="375" xfId="0" applyFont="1" applyFill="1" applyBorder="1" applyAlignment="1">
      <alignment horizontal="center" vertical="center" wrapText="1"/>
    </xf>
    <xf numFmtId="0" fontId="5" fillId="25" borderId="376" xfId="0" applyFont="1" applyFill="1" applyBorder="1"/>
    <xf numFmtId="0" fontId="4" fillId="14" borderId="71" xfId="0" applyFont="1" applyFill="1" applyBorder="1" applyAlignment="1">
      <alignment horizontal="center" vertical="center" wrapText="1"/>
    </xf>
    <xf numFmtId="0" fontId="5" fillId="0" borderId="70" xfId="0" applyFont="1" applyBorder="1"/>
    <xf numFmtId="0" fontId="5" fillId="0" borderId="393" xfId="0" applyFont="1" applyBorder="1"/>
    <xf numFmtId="0" fontId="4" fillId="24" borderId="337" xfId="0" applyFont="1" applyFill="1" applyBorder="1" applyAlignment="1">
      <alignment horizontal="center" vertical="center" wrapText="1"/>
    </xf>
    <xf numFmtId="0" fontId="5" fillId="25" borderId="338" xfId="0" applyFont="1" applyFill="1" applyBorder="1"/>
    <xf numFmtId="0" fontId="4" fillId="14" borderId="338" xfId="0" applyFont="1" applyFill="1" applyBorder="1" applyAlignment="1">
      <alignment horizontal="center" vertical="center" wrapText="1"/>
    </xf>
    <xf numFmtId="0" fontId="5" fillId="0" borderId="338" xfId="0" applyFont="1" applyBorder="1"/>
    <xf numFmtId="0" fontId="5" fillId="0" borderId="335" xfId="0" applyFont="1" applyBorder="1"/>
    <xf numFmtId="0" fontId="91" fillId="24" borderId="344" xfId="0" applyFont="1" applyFill="1" applyBorder="1" applyAlignment="1">
      <alignment horizontal="left" vertical="center"/>
    </xf>
    <xf numFmtId="0" fontId="93" fillId="25" borderId="345" xfId="0" applyFont="1" applyFill="1" applyBorder="1"/>
    <xf numFmtId="0" fontId="93" fillId="25" borderId="346" xfId="0" applyFont="1" applyFill="1" applyBorder="1"/>
    <xf numFmtId="0" fontId="21" fillId="27" borderId="344" xfId="0" applyFont="1" applyFill="1" applyBorder="1" applyAlignment="1">
      <alignment horizontal="right" vertical="center"/>
    </xf>
    <xf numFmtId="0" fontId="5" fillId="28" borderId="345" xfId="0" applyFont="1" applyFill="1" applyBorder="1"/>
    <xf numFmtId="0" fontId="5" fillId="28" borderId="346" xfId="0" applyFont="1" applyFill="1" applyBorder="1"/>
    <xf numFmtId="168" fontId="16" fillId="4" borderId="364" xfId="0" applyNumberFormat="1" applyFont="1" applyFill="1" applyBorder="1" applyAlignment="1">
      <alignment vertical="top"/>
    </xf>
    <xf numFmtId="0" fontId="5" fillId="0" borderId="361" xfId="0" applyFont="1" applyBorder="1"/>
    <xf numFmtId="168" fontId="16" fillId="4" borderId="361" xfId="0" applyNumberFormat="1" applyFont="1" applyFill="1" applyBorder="1" applyAlignment="1">
      <alignment vertical="top"/>
    </xf>
    <xf numFmtId="0" fontId="5" fillId="0" borderId="360" xfId="0" applyFont="1" applyBorder="1"/>
    <xf numFmtId="0" fontId="76" fillId="4" borderId="408" xfId="0" applyFont="1" applyFill="1" applyBorder="1" applyAlignment="1">
      <alignment horizontal="left" vertical="center" wrapText="1"/>
    </xf>
    <xf numFmtId="0" fontId="76" fillId="4" borderId="338" xfId="0" applyFont="1" applyFill="1" applyBorder="1" applyAlignment="1">
      <alignment horizontal="left" vertical="center" wrapText="1"/>
    </xf>
    <xf numFmtId="0" fontId="76" fillId="4" borderId="409" xfId="0" applyFont="1" applyFill="1" applyBorder="1" applyAlignment="1">
      <alignment horizontal="left" vertical="center" wrapText="1"/>
    </xf>
    <xf numFmtId="0" fontId="76" fillId="4" borderId="415" xfId="0" applyFont="1" applyFill="1" applyBorder="1" applyAlignment="1">
      <alignment horizontal="left" vertical="center" wrapText="1"/>
    </xf>
    <xf numFmtId="0" fontId="76" fillId="4" borderId="342" xfId="0" applyFont="1" applyFill="1" applyBorder="1" applyAlignment="1">
      <alignment horizontal="left" vertical="center" wrapText="1"/>
    </xf>
    <xf numFmtId="0" fontId="76" fillId="4" borderId="416" xfId="0" applyFont="1" applyFill="1" applyBorder="1" applyAlignment="1">
      <alignment horizontal="left" vertical="center" wrapText="1"/>
    </xf>
    <xf numFmtId="0" fontId="34" fillId="7" borderId="120" xfId="0" applyFont="1" applyFill="1" applyBorder="1" applyAlignment="1">
      <alignment horizontal="center" vertical="center" wrapText="1"/>
    </xf>
    <xf numFmtId="0" fontId="5" fillId="0" borderId="121" xfId="0" applyFont="1" applyBorder="1"/>
    <xf numFmtId="0" fontId="34" fillId="14" borderId="120" xfId="0" applyFont="1" applyFill="1" applyBorder="1" applyAlignment="1">
      <alignment horizontal="center" vertical="center" wrapText="1"/>
    </xf>
    <xf numFmtId="0" fontId="37" fillId="4" borderId="104" xfId="0" applyFont="1" applyFill="1" applyBorder="1" applyAlignment="1">
      <alignment horizontal="center"/>
    </xf>
    <xf numFmtId="0" fontId="5" fillId="0" borderId="105" xfId="0" applyFont="1" applyBorder="1"/>
    <xf numFmtId="0" fontId="8" fillId="2" borderId="117" xfId="0" applyFont="1" applyFill="1" applyBorder="1" applyAlignment="1">
      <alignment horizontal="center"/>
    </xf>
    <xf numFmtId="0" fontId="5" fillId="0" borderId="118" xfId="0" applyFont="1" applyBorder="1"/>
    <xf numFmtId="0" fontId="5" fillId="0" borderId="119" xfId="0" applyFont="1" applyBorder="1"/>
    <xf numFmtId="0" fontId="5" fillId="0" borderId="122" xfId="0" applyFont="1" applyBorder="1"/>
    <xf numFmtId="0" fontId="4" fillId="7" borderId="128" xfId="0" applyFont="1" applyFill="1" applyBorder="1" applyAlignment="1">
      <alignment horizontal="center" vertical="center" wrapText="1"/>
    </xf>
    <xf numFmtId="0" fontId="5" fillId="0" borderId="136" xfId="0" applyFont="1" applyBorder="1"/>
    <xf numFmtId="0" fontId="4" fillId="16" borderId="0" xfId="0" applyFont="1" applyFill="1" applyAlignment="1">
      <alignment horizontal="center" vertical="center"/>
    </xf>
    <xf numFmtId="0" fontId="5" fillId="0" borderId="129" xfId="0" applyFont="1" applyBorder="1"/>
    <xf numFmtId="0" fontId="22" fillId="4" borderId="234" xfId="0" applyFont="1" applyFill="1" applyBorder="1" applyAlignment="1">
      <alignment horizontal="left" vertical="center" wrapText="1"/>
    </xf>
    <xf numFmtId="0" fontId="22" fillId="4" borderId="235" xfId="0" applyFont="1" applyFill="1" applyBorder="1" applyAlignment="1">
      <alignment horizontal="left" vertical="center" wrapText="1"/>
    </xf>
    <xf numFmtId="0" fontId="39" fillId="5" borderId="0" xfId="0" applyFont="1" applyFill="1" applyAlignment="1">
      <alignment horizontal="center" vertical="center" wrapText="1"/>
    </xf>
    <xf numFmtId="0" fontId="5" fillId="0" borderId="0" xfId="0" applyFont="1"/>
    <xf numFmtId="0" fontId="8" fillId="2" borderId="119" xfId="0" applyFont="1" applyFill="1" applyBorder="1" applyAlignment="1">
      <alignment horizontal="center"/>
    </xf>
    <xf numFmtId="0" fontId="8" fillId="2" borderId="118" xfId="0" applyFont="1" applyFill="1" applyBorder="1" applyAlignment="1">
      <alignment horizontal="center"/>
    </xf>
    <xf numFmtId="0" fontId="17" fillId="7" borderId="240" xfId="0" applyFont="1" applyFill="1" applyBorder="1" applyAlignment="1">
      <alignment horizontal="center" vertical="center" wrapText="1"/>
    </xf>
    <xf numFmtId="0" fontId="17" fillId="7" borderId="241" xfId="0" applyFont="1" applyFill="1" applyBorder="1" applyAlignment="1">
      <alignment horizontal="center" vertical="center" wrapText="1"/>
    </xf>
    <xf numFmtId="0" fontId="8" fillId="12" borderId="60" xfId="0" applyFont="1" applyFill="1" applyBorder="1" applyAlignment="1">
      <alignment horizontal="center"/>
    </xf>
    <xf numFmtId="0" fontId="4" fillId="17" borderId="145" xfId="0" applyFont="1" applyFill="1" applyBorder="1" applyAlignment="1">
      <alignment horizontal="center" vertical="center"/>
    </xf>
    <xf numFmtId="0" fontId="5" fillId="0" borderId="146" xfId="0" applyFont="1" applyBorder="1"/>
    <xf numFmtId="0" fontId="5" fillId="0" borderId="147" xfId="0" applyFont="1" applyBorder="1"/>
    <xf numFmtId="0" fontId="16" fillId="4" borderId="279" xfId="0" applyFont="1" applyFill="1" applyBorder="1" applyAlignment="1">
      <alignment horizontal="center" vertical="center" wrapText="1"/>
    </xf>
    <xf numFmtId="0" fontId="5" fillId="0" borderId="281" xfId="0" applyFont="1" applyBorder="1"/>
    <xf numFmtId="0" fontId="16" fillId="0" borderId="280" xfId="0" applyFont="1" applyBorder="1" applyAlignment="1">
      <alignment horizontal="center" vertical="center"/>
    </xf>
    <xf numFmtId="0" fontId="5" fillId="0" borderId="280" xfId="0" applyFont="1" applyBorder="1"/>
    <xf numFmtId="0" fontId="43" fillId="4" borderId="0" xfId="0" quotePrefix="1" applyFont="1" applyFill="1" applyAlignment="1">
      <alignment horizontal="center" vertical="center"/>
    </xf>
    <xf numFmtId="0" fontId="5" fillId="0" borderId="185" xfId="0" applyFont="1" applyBorder="1"/>
    <xf numFmtId="0" fontId="16" fillId="4" borderId="166" xfId="0" applyFont="1" applyFill="1" applyBorder="1" applyAlignment="1">
      <alignment horizontal="center" vertical="center" wrapText="1"/>
    </xf>
    <xf numFmtId="0" fontId="5" fillId="0" borderId="171" xfId="0" applyFont="1" applyBorder="1"/>
    <xf numFmtId="0" fontId="29" fillId="5" borderId="168" xfId="0" applyFont="1" applyFill="1" applyBorder="1" applyAlignment="1">
      <alignment horizontal="center" vertical="center" wrapText="1"/>
    </xf>
    <xf numFmtId="0" fontId="5" fillId="0" borderId="173" xfId="0" applyFont="1" applyBorder="1"/>
    <xf numFmtId="0" fontId="45" fillId="9" borderId="302" xfId="0" applyFont="1" applyFill="1" applyBorder="1" applyAlignment="1">
      <alignment horizontal="center" vertical="center" wrapText="1"/>
    </xf>
    <xf numFmtId="0" fontId="5" fillId="0" borderId="303" xfId="0" applyFont="1" applyBorder="1"/>
    <xf numFmtId="0" fontId="24" fillId="15" borderId="167" xfId="0" applyFont="1" applyFill="1" applyBorder="1" applyAlignment="1">
      <alignment horizontal="center" vertical="center" wrapText="1"/>
    </xf>
    <xf numFmtId="0" fontId="5" fillId="0" borderId="172" xfId="0" applyFont="1" applyBorder="1"/>
    <xf numFmtId="0" fontId="16" fillId="4" borderId="169" xfId="0" applyFont="1" applyFill="1" applyBorder="1" applyAlignment="1">
      <alignment horizontal="center" vertical="center" wrapText="1"/>
    </xf>
    <xf numFmtId="0" fontId="5" fillId="0" borderId="174" xfId="0" applyFont="1" applyBorder="1"/>
    <xf numFmtId="0" fontId="16" fillId="9" borderId="0" xfId="0" applyFont="1" applyFill="1" applyAlignment="1">
      <alignment horizontal="center" vertical="center" wrapText="1"/>
    </xf>
    <xf numFmtId="0" fontId="45" fillId="9" borderId="0" xfId="0" applyFont="1" applyFill="1" applyAlignment="1">
      <alignment horizontal="center" vertical="center" wrapText="1"/>
    </xf>
    <xf numFmtId="0" fontId="16" fillId="4" borderId="318" xfId="0" applyFont="1" applyFill="1" applyBorder="1" applyAlignment="1">
      <alignment horizontal="left" vertical="center"/>
    </xf>
    <xf numFmtId="0" fontId="5" fillId="0" borderId="318" xfId="0" applyFont="1" applyBorder="1"/>
    <xf numFmtId="0" fontId="16" fillId="4" borderId="317" xfId="0" applyFont="1" applyFill="1" applyBorder="1" applyAlignment="1">
      <alignment horizontal="left" vertical="center"/>
    </xf>
    <xf numFmtId="0" fontId="5" fillId="0" borderId="317" xfId="0" applyFont="1" applyBorder="1"/>
    <xf numFmtId="172" fontId="15" fillId="4" borderId="317" xfId="0" applyNumberFormat="1" applyFont="1" applyFill="1" applyBorder="1" applyAlignment="1">
      <alignment horizontal="center" vertical="center"/>
    </xf>
    <xf numFmtId="0" fontId="37" fillId="4" borderId="206" xfId="0" applyFont="1" applyFill="1" applyBorder="1" applyAlignment="1">
      <alignment horizontal="center" vertical="center" wrapText="1"/>
    </xf>
    <xf numFmtId="0" fontId="5" fillId="0" borderId="207" xfId="0" applyFont="1" applyBorder="1"/>
    <xf numFmtId="172" fontId="15" fillId="4" borderId="318" xfId="0" applyNumberFormat="1" applyFont="1" applyFill="1" applyBorder="1" applyAlignment="1">
      <alignment horizontal="center" vertical="center"/>
    </xf>
    <xf numFmtId="0" fontId="37" fillId="5" borderId="194" xfId="0" applyFont="1" applyFill="1" applyBorder="1" applyAlignment="1">
      <alignment horizontal="center" vertical="center" wrapText="1"/>
    </xf>
    <xf numFmtId="0" fontId="5" fillId="0" borderId="197" xfId="0" applyFont="1" applyBorder="1"/>
    <xf numFmtId="0" fontId="91" fillId="24" borderId="344" xfId="0" applyFont="1" applyFill="1" applyBorder="1" applyAlignment="1">
      <alignment horizontal="center" vertical="center"/>
    </xf>
    <xf numFmtId="0" fontId="91" fillId="24" borderId="346" xfId="0" applyFont="1" applyFill="1" applyBorder="1" applyAlignment="1">
      <alignment horizontal="center" vertical="center"/>
    </xf>
    <xf numFmtId="0" fontId="25" fillId="13" borderId="78" xfId="0" applyFont="1" applyFill="1" applyBorder="1" applyAlignment="1">
      <alignment horizontal="left" vertical="center" wrapText="1"/>
    </xf>
    <xf numFmtId="0" fontId="5" fillId="0" borderId="211" xfId="0" applyFont="1" applyBorder="1"/>
    <xf numFmtId="0" fontId="0" fillId="0" borderId="323" xfId="0" applyNumberFormat="1" applyBorder="1"/>
    <xf numFmtId="0" fontId="0" fillId="0" borderId="329" xfId="0" applyNumberFormat="1" applyBorder="1"/>
    <xf numFmtId="0" fontId="0" fillId="0" borderId="324" xfId="0" applyNumberFormat="1" applyBorder="1"/>
    <xf numFmtId="0" fontId="0" fillId="0" borderId="322" xfId="0" applyNumberFormat="1" applyBorder="1"/>
    <xf numFmtId="0" fontId="0" fillId="0" borderId="328" xfId="0" applyNumberFormat="1" applyBorder="1"/>
  </cellXfs>
  <cellStyles count="3">
    <cellStyle name="Hyperlink" xfId="1" builtinId="8"/>
    <cellStyle name="Normal" xfId="0" builtinId="0"/>
    <cellStyle name="Percent" xfId="2" builtinId="5"/>
  </cellStyles>
  <dxfs count="42">
    <dxf>
      <numFmt numFmtId="174" formatCode="[$-F400]h:mm:ss\ AM/PM"/>
    </dxf>
    <dxf>
      <numFmt numFmtId="174" formatCode="[$-F400]h:mm:ss\ AM/PM"/>
    </dxf>
    <dxf>
      <numFmt numFmtId="174" formatCode="[$-F400]h:mm:ss\ AM/PM"/>
    </dxf>
    <dxf>
      <numFmt numFmtId="175" formatCode="[$-409]h:mm\ AM/PM;@"/>
    </dxf>
    <dxf>
      <numFmt numFmtId="175" formatCode="[$-409]h:mm\ AM/PM;@"/>
    </dxf>
    <dxf>
      <numFmt numFmtId="175" formatCode="[$-409]h:mm\ AM/PM;@"/>
    </dxf>
    <dxf>
      <numFmt numFmtId="175" formatCode="[$-409]h:mm\ AM/PM;@"/>
    </dxf>
    <dxf>
      <numFmt numFmtId="175" formatCode="[$-409]h:mm\ AM/PM;@"/>
    </dxf>
    <dxf>
      <numFmt numFmtId="175" formatCode="[$-409]h:mm\ AM/PM;@"/>
    </dxf>
    <dxf>
      <numFmt numFmtId="175" formatCode="[$-409]h:mm\ AM/PM;@"/>
    </dxf>
    <dxf>
      <font>
        <strike/>
      </font>
      <fill>
        <patternFill patternType="none"/>
      </fill>
    </dxf>
    <dxf>
      <font>
        <color rgb="FFF09300"/>
      </font>
      <fill>
        <patternFill patternType="none"/>
      </fill>
    </dxf>
    <dxf>
      <font>
        <color rgb="FFC53929"/>
      </font>
      <fill>
        <patternFill patternType="none"/>
      </fill>
    </dxf>
    <dxf>
      <font>
        <strike/>
      </font>
      <fill>
        <patternFill patternType="none"/>
      </fill>
    </dxf>
    <dxf>
      <font>
        <color rgb="FFC53929"/>
      </font>
      <fill>
        <patternFill patternType="none"/>
      </fill>
    </dxf>
    <dxf>
      <fill>
        <patternFill patternType="solid">
          <fgColor rgb="FFFAF4E2"/>
          <bgColor rgb="FFFAF4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FCE5CD"/>
      </font>
      <fill>
        <patternFill patternType="solid">
          <fgColor rgb="FFFCE5CD"/>
          <bgColor rgb="FFFCE5CD"/>
        </patternFill>
      </fill>
    </dxf>
    <dxf>
      <fill>
        <patternFill patternType="solid">
          <fgColor rgb="FFEFEFEF"/>
          <bgColor theme="3" tint="0.79998168889431442"/>
        </patternFill>
      </fill>
    </dxf>
    <dxf>
      <fill>
        <patternFill patternType="solid">
          <fgColor rgb="FFFFFFFF"/>
          <bgColor rgb="FFFFFFFF"/>
        </patternFill>
      </fill>
    </dxf>
    <dxf>
      <font>
        <color rgb="FF9C0006"/>
      </font>
      <fill>
        <patternFill>
          <bgColor rgb="FFFFC7CE"/>
        </patternFill>
      </fill>
    </dxf>
    <dxf>
      <font>
        <color theme="0"/>
      </font>
      <fill>
        <patternFill>
          <bgColor rgb="FF0070C0"/>
        </patternFill>
      </fill>
    </dxf>
    <dxf>
      <font>
        <color rgb="FF9C5700"/>
      </font>
      <fill>
        <patternFill>
          <bgColor rgb="FFFFEB9C"/>
        </patternFill>
      </fill>
    </dxf>
    <dxf>
      <font>
        <color rgb="FF006100"/>
      </font>
      <fill>
        <patternFill>
          <bgColor rgb="FFC6EFCE"/>
        </patternFill>
      </fill>
    </dxf>
    <dxf>
      <font>
        <color theme="0" tint="-0.89996032593768116"/>
      </font>
      <fill>
        <patternFill>
          <bgColor theme="1"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font>
      <fill>
        <patternFill>
          <bgColor theme="1" tint="-0.24994659260841701"/>
        </patternFill>
      </fill>
    </dxf>
    <dxf>
      <numFmt numFmtId="175" formatCode="[$-409]h:mm\ AM/PM;@"/>
    </dxf>
    <dxf>
      <numFmt numFmtId="175" formatCode="[$-409]h:mm\ AM/PM;@"/>
    </dxf>
    <dxf>
      <numFmt numFmtId="175" formatCode="[$-409]h:mm\ AM/PM;@"/>
    </dxf>
    <dxf>
      <numFmt numFmtId="175" formatCode="[$-409]h:mm\ AM/PM;@"/>
    </dxf>
    <dxf>
      <numFmt numFmtId="175" formatCode="[$-409]h:mm\ AM/PM;@"/>
    </dxf>
    <dxf>
      <numFmt numFmtId="175" formatCode="[$-409]h:mm\ AM/PM;@"/>
    </dxf>
    <dxf>
      <numFmt numFmtId="175" formatCode="[$-409]h:mm\ AM/PM;@"/>
    </dxf>
    <dxf>
      <numFmt numFmtId="174" formatCode="[$-F400]h:mm:ss\ AM/PM"/>
    </dxf>
    <dxf>
      <numFmt numFmtId="174" formatCode="[$-F400]h:mm:ss\ AM/PM"/>
    </dxf>
    <dxf>
      <numFmt numFmtId="174" formatCode="[$-F400]h:mm:ss\ AM/PM"/>
    </dxf>
  </dxfs>
  <tableStyles count="0" defaultTableStyle="TableStyleMedium2" defaultPivotStyle="PivotStyleLight16"/>
  <colors>
    <mruColors>
      <color rgb="FFBA0F30"/>
      <color rgb="FF2F2440"/>
      <color rgb="FF38761D"/>
      <color rgb="FFE6DBFF"/>
      <color rgb="FFBB8EFF"/>
      <color rgb="FFF6FFA0"/>
      <color rgb="FF904A0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
            </a:r>
            <a:r>
              <a:rPr lang="en-US" baseline="0"/>
              <a:t> Confirmed Speakers by Gender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1"/>
          <c:order val="0"/>
          <c:tx>
            <c:strRef>
              <c:f>DoNotModify1!$BN$5</c:f>
              <c:strCache>
                <c:ptCount val="1"/>
              </c:strCache>
            </c:strRef>
          </c:tx>
          <c:spPr>
            <a:solidFill>
              <a:schemeClr val="accent1"/>
            </a:solidFill>
            <a:ln>
              <a:noFill/>
            </a:ln>
            <a:effectLst/>
          </c:spPr>
          <c:invertIfNegative val="0"/>
          <c:cat>
            <c:strRef>
              <c:f>DoNotModify1!$BN$1</c:f>
              <c:strCache>
                <c:ptCount val="1"/>
                <c:pt idx="0">
                  <c:v>Confirmation Status</c:v>
                </c:pt>
              </c:strCache>
            </c:strRef>
          </c:cat>
          <c:val>
            <c:numRef>
              <c:f>DoNotModify1!$BO$5</c:f>
              <c:numCache>
                <c:formatCode>General</c:formatCode>
                <c:ptCount val="1"/>
              </c:numCache>
            </c:numRef>
          </c:val>
          <c:extLst>
            <c:ext xmlns:c16="http://schemas.microsoft.com/office/drawing/2014/chart" uri="{C3380CC4-5D6E-409C-BE32-E72D297353CC}">
              <c16:uniqueId val="{00000002-E79F-6746-88B5-BDBA8F7C737D}"/>
            </c:ext>
          </c:extLst>
        </c:ser>
        <c:ser>
          <c:idx val="0"/>
          <c:order val="1"/>
          <c:tx>
            <c:strRef>
              <c:f>DoNotModify1!$BN$4</c:f>
              <c:strCache>
                <c:ptCount val="1"/>
              </c:strCache>
            </c:strRef>
          </c:tx>
          <c:spPr>
            <a:solidFill>
              <a:schemeClr val="accent2"/>
            </a:solidFill>
            <a:ln>
              <a:noFill/>
            </a:ln>
            <a:effectLst/>
          </c:spPr>
          <c:invertIfNegative val="0"/>
          <c:cat>
            <c:strRef>
              <c:f>DoNotModify1!$BN$1</c:f>
              <c:strCache>
                <c:ptCount val="1"/>
                <c:pt idx="0">
                  <c:v>Confirmation Status</c:v>
                </c:pt>
              </c:strCache>
            </c:strRef>
          </c:cat>
          <c:val>
            <c:numRef>
              <c:f>DoNotModify1!$BO$4</c:f>
              <c:numCache>
                <c:formatCode>General</c:formatCode>
                <c:ptCount val="1"/>
              </c:numCache>
            </c:numRef>
          </c:val>
          <c:extLst>
            <c:ext xmlns:c16="http://schemas.microsoft.com/office/drawing/2014/chart" uri="{C3380CC4-5D6E-409C-BE32-E72D297353CC}">
              <c16:uniqueId val="{00000001-E79F-6746-88B5-BDBA8F7C737D}"/>
            </c:ext>
          </c:extLst>
        </c:ser>
        <c:ser>
          <c:idx val="3"/>
          <c:order val="2"/>
          <c:tx>
            <c:strRef>
              <c:f>DoNotModify1!$BN$7</c:f>
              <c:strCache>
                <c:ptCount val="1"/>
              </c:strCache>
            </c:strRef>
          </c:tx>
          <c:spPr>
            <a:solidFill>
              <a:schemeClr val="accent3"/>
            </a:solidFill>
            <a:ln>
              <a:noFill/>
            </a:ln>
            <a:effectLst/>
          </c:spPr>
          <c:invertIfNegative val="0"/>
          <c:cat>
            <c:strRef>
              <c:f>DoNotModify1!$BN$1</c:f>
              <c:strCache>
                <c:ptCount val="1"/>
                <c:pt idx="0">
                  <c:v>Confirmation Status</c:v>
                </c:pt>
              </c:strCache>
            </c:strRef>
          </c:cat>
          <c:val>
            <c:numRef>
              <c:f>DoNotModify1!$BO$7</c:f>
              <c:numCache>
                <c:formatCode>General</c:formatCode>
                <c:ptCount val="1"/>
              </c:numCache>
            </c:numRef>
          </c:val>
          <c:extLst>
            <c:ext xmlns:c16="http://schemas.microsoft.com/office/drawing/2014/chart" uri="{C3380CC4-5D6E-409C-BE32-E72D297353CC}">
              <c16:uniqueId val="{00000004-E79F-6746-88B5-BDBA8F7C737D}"/>
            </c:ext>
          </c:extLst>
        </c:ser>
        <c:ser>
          <c:idx val="2"/>
          <c:order val="3"/>
          <c:tx>
            <c:strRef>
              <c:f>DoNotModify1!$BN$6</c:f>
              <c:strCache>
                <c:ptCount val="1"/>
              </c:strCache>
            </c:strRef>
          </c:tx>
          <c:spPr>
            <a:solidFill>
              <a:schemeClr val="accent4"/>
            </a:solidFill>
            <a:ln>
              <a:noFill/>
            </a:ln>
            <a:effectLst/>
          </c:spPr>
          <c:invertIfNegative val="0"/>
          <c:cat>
            <c:strRef>
              <c:f>DoNotModify1!$BN$1</c:f>
              <c:strCache>
                <c:ptCount val="1"/>
                <c:pt idx="0">
                  <c:v>Confirmation Status</c:v>
                </c:pt>
              </c:strCache>
            </c:strRef>
          </c:cat>
          <c:val>
            <c:numRef>
              <c:f>DoNotModify1!$BO$6</c:f>
              <c:numCache>
                <c:formatCode>General</c:formatCode>
                <c:ptCount val="1"/>
              </c:numCache>
            </c:numRef>
          </c:val>
          <c:extLst>
            <c:ext xmlns:c16="http://schemas.microsoft.com/office/drawing/2014/chart" uri="{C3380CC4-5D6E-409C-BE32-E72D297353CC}">
              <c16:uniqueId val="{00000003-E79F-6746-88B5-BDBA8F7C737D}"/>
            </c:ext>
          </c:extLst>
        </c:ser>
        <c:dLbls>
          <c:showLegendKey val="0"/>
          <c:showVal val="0"/>
          <c:showCatName val="0"/>
          <c:showSerName val="0"/>
          <c:showPercent val="0"/>
          <c:showBubbleSize val="0"/>
        </c:dLbls>
        <c:gapWidth val="150"/>
        <c:overlap val="100"/>
        <c:axId val="1735536656"/>
        <c:axId val="1613971952"/>
      </c:barChart>
      <c:catAx>
        <c:axId val="1735536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971952"/>
        <c:crosses val="autoZero"/>
        <c:auto val="1"/>
        <c:lblAlgn val="ctr"/>
        <c:lblOffset val="100"/>
        <c:noMultiLvlLbl val="0"/>
      </c:catAx>
      <c:valAx>
        <c:axId val="1613971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55366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Complete Registration by Gender</a:t>
            </a:r>
          </a:p>
        </c:rich>
      </c:tx>
      <c:overlay val="0"/>
      <c:spPr>
        <a:noFill/>
        <a:ln>
          <a:noFill/>
        </a:ln>
        <a:effectLst/>
      </c:spPr>
    </c:title>
    <c:autoTitleDeleted val="0"/>
    <c:plotArea>
      <c:layout/>
      <c:barChart>
        <c:barDir val="bar"/>
        <c:grouping val="percentStacked"/>
        <c:varyColors val="0"/>
        <c:ser>
          <c:idx val="4"/>
          <c:order val="0"/>
          <c:tx>
            <c:strRef>
              <c:f>DoNotModify1!$BK$6</c:f>
              <c:strCache>
                <c:ptCount val="1"/>
              </c:strCache>
            </c:strRef>
          </c:tx>
          <c:invertIfNegative val="0"/>
          <c:cat>
            <c:strLit>
              <c:ptCount val="1"/>
              <c:pt idx="0">
                <c:v>Confirmed Payment</c:v>
              </c:pt>
            </c:strLit>
          </c:cat>
          <c:val>
            <c:numRef>
              <c:f>DoNotModify1!$BL$6</c:f>
              <c:numCache>
                <c:formatCode>General</c:formatCode>
                <c:ptCount val="1"/>
              </c:numCache>
            </c:numRef>
          </c:val>
          <c:extLst>
            <c:ext xmlns:c16="http://schemas.microsoft.com/office/drawing/2014/chart" uri="{C3380CC4-5D6E-409C-BE32-E72D297353CC}">
              <c16:uniqueId val="{0000000C-88A3-0943-8CED-E81A2D22E85C}"/>
            </c:ext>
          </c:extLst>
        </c:ser>
        <c:ser>
          <c:idx val="5"/>
          <c:order val="1"/>
          <c:tx>
            <c:strRef>
              <c:f>DoNotModify1!$BK$7</c:f>
              <c:strCache>
                <c:ptCount val="1"/>
              </c:strCache>
            </c:strRef>
          </c:tx>
          <c:invertIfNegative val="0"/>
          <c:cat>
            <c:strLit>
              <c:ptCount val="1"/>
              <c:pt idx="0">
                <c:v>Confirmed Payment</c:v>
              </c:pt>
            </c:strLit>
          </c:cat>
          <c:val>
            <c:numRef>
              <c:f>DoNotModify1!$BL$7</c:f>
              <c:numCache>
                <c:formatCode>General</c:formatCode>
                <c:ptCount val="1"/>
              </c:numCache>
            </c:numRef>
          </c:val>
          <c:extLst>
            <c:ext xmlns:c16="http://schemas.microsoft.com/office/drawing/2014/chart" uri="{C3380CC4-5D6E-409C-BE32-E72D297353CC}">
              <c16:uniqueId val="{0000000D-88A3-0943-8CED-E81A2D22E85C}"/>
            </c:ext>
          </c:extLst>
        </c:ser>
        <c:ser>
          <c:idx val="6"/>
          <c:order val="2"/>
          <c:tx>
            <c:strRef>
              <c:f>DoNotModify1!$BK$5</c:f>
              <c:strCache>
                <c:ptCount val="1"/>
              </c:strCache>
            </c:strRef>
          </c:tx>
          <c:invertIfNegative val="0"/>
          <c:cat>
            <c:strLit>
              <c:ptCount val="1"/>
              <c:pt idx="0">
                <c:v>Confirmed Payment</c:v>
              </c:pt>
            </c:strLit>
          </c:cat>
          <c:val>
            <c:numRef>
              <c:f>DoNotModify1!$BL$5</c:f>
              <c:numCache>
                <c:formatCode>General</c:formatCode>
                <c:ptCount val="1"/>
              </c:numCache>
            </c:numRef>
          </c:val>
          <c:extLst>
            <c:ext xmlns:c16="http://schemas.microsoft.com/office/drawing/2014/chart" uri="{C3380CC4-5D6E-409C-BE32-E72D297353CC}">
              <c16:uniqueId val="{0000000E-88A3-0943-8CED-E81A2D22E85C}"/>
            </c:ext>
          </c:extLst>
        </c:ser>
        <c:ser>
          <c:idx val="7"/>
          <c:order val="3"/>
          <c:tx>
            <c:strRef>
              <c:f>DoNotModify1!$BK$4</c:f>
              <c:strCache>
                <c:ptCount val="1"/>
                <c:pt idx="0">
                  <c:v>(blank)</c:v>
                </c:pt>
              </c:strCache>
            </c:strRef>
          </c:tx>
          <c:invertIfNegative val="0"/>
          <c:cat>
            <c:strLit>
              <c:ptCount val="1"/>
              <c:pt idx="0">
                <c:v>Confirmed Payment</c:v>
              </c:pt>
            </c:strLit>
          </c:cat>
          <c:val>
            <c:numRef>
              <c:f>DoNotModify1!$BL$4</c:f>
              <c:numCache>
                <c:formatCode>General</c:formatCode>
                <c:ptCount val="1"/>
              </c:numCache>
            </c:numRef>
          </c:val>
          <c:extLst>
            <c:ext xmlns:c16="http://schemas.microsoft.com/office/drawing/2014/chart" uri="{C3380CC4-5D6E-409C-BE32-E72D297353CC}">
              <c16:uniqueId val="{0000000F-88A3-0943-8CED-E81A2D22E85C}"/>
            </c:ext>
          </c:extLst>
        </c:ser>
        <c:dLbls>
          <c:showLegendKey val="0"/>
          <c:showVal val="0"/>
          <c:showCatName val="0"/>
          <c:showSerName val="0"/>
          <c:showPercent val="0"/>
          <c:showBubbleSize val="0"/>
        </c:dLbls>
        <c:gapWidth val="150"/>
        <c:overlap val="100"/>
        <c:axId val="1356422640"/>
        <c:axId val="1351314016"/>
      </c:barChart>
      <c:catAx>
        <c:axId val="135642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1314016"/>
        <c:crosses val="autoZero"/>
        <c:auto val="1"/>
        <c:lblAlgn val="ctr"/>
        <c:lblOffset val="100"/>
        <c:noMultiLvlLbl val="0"/>
      </c:catAx>
      <c:valAx>
        <c:axId val="1351314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422640"/>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[Free Event Planning Template from HotelLynk.xlsx]DoNotModify1!DoNotModify1 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Speaker</a:t>
            </a:r>
            <a:r>
              <a:rPr lang="en-US" baseline="0"/>
              <a:t> Confirmation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pivotFmt>
    </c:pivotFmts>
    <c:plotArea>
      <c:layout/>
      <c:barChart>
        <c:barDir val="bar"/>
        <c:grouping val="clustered"/>
        <c:varyColors val="0"/>
        <c:ser>
          <c:idx val="0"/>
          <c:order val="0"/>
          <c:tx>
            <c:strRef>
              <c:f>DoNotModify1!$BI$1</c:f>
              <c:strCache>
                <c:ptCount val="1"/>
                <c:pt idx="0">
                  <c:v>Total</c:v>
                </c:pt>
              </c:strCache>
            </c:strRef>
          </c:tx>
          <c:spPr>
            <a:solidFill>
              <a:schemeClr val="accent1"/>
            </a:solidFill>
            <a:ln>
              <a:noFill/>
            </a:ln>
            <a:effectLst/>
          </c:spPr>
          <c:invertIfNegative val="0"/>
          <c:dPt>
            <c:idx val="4"/>
            <c:invertIfNegative val="0"/>
            <c:bubble3D val="0"/>
            <c:extLst>
              <c:ext xmlns:c16="http://schemas.microsoft.com/office/drawing/2014/chart" uri="{C3380CC4-5D6E-409C-BE32-E72D297353CC}">
                <c16:uniqueId val="{00000002-C625-E64A-B100-2DFC8C060C57}"/>
              </c:ext>
            </c:extLst>
          </c:dPt>
          <c:dPt>
            <c:idx val="5"/>
            <c:invertIfNegative val="0"/>
            <c:bubble3D val="0"/>
            <c:extLst>
              <c:ext xmlns:c16="http://schemas.microsoft.com/office/drawing/2014/chart" uri="{C3380CC4-5D6E-409C-BE32-E72D297353CC}">
                <c16:uniqueId val="{00000002-B7BA-4ED9-8875-E26F1A68C6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DoNotModify1!$BH$2:$BH$5</c:f>
              <c:strCache>
                <c:ptCount val="3"/>
                <c:pt idx="0">
                  <c:v>(blank)</c:v>
                </c:pt>
                <c:pt idx="1">
                  <c:v>Not Invited</c:v>
                </c:pt>
                <c:pt idx="2">
                  <c:v>Invited</c:v>
                </c:pt>
              </c:strCache>
            </c:strRef>
          </c:cat>
          <c:val>
            <c:numRef>
              <c:f>DoNotModify1!$BI$2:$BI$5</c:f>
              <c:numCache>
                <c:formatCode>General</c:formatCode>
                <c:ptCount val="3"/>
                <c:pt idx="1">
                  <c:v>1</c:v>
                </c:pt>
                <c:pt idx="2">
                  <c:v>1</c:v>
                </c:pt>
              </c:numCache>
            </c:numRef>
          </c:val>
          <c:extLst>
            <c:ext xmlns:c16="http://schemas.microsoft.com/office/drawing/2014/chart" uri="{C3380CC4-5D6E-409C-BE32-E72D297353CC}">
              <c16:uniqueId val="{00000000-C625-E64A-B100-2DFC8C060C57}"/>
            </c:ext>
          </c:extLst>
        </c:ser>
        <c:dLbls>
          <c:showLegendKey val="0"/>
          <c:showVal val="0"/>
          <c:showCatName val="0"/>
          <c:showSerName val="0"/>
          <c:showPercent val="0"/>
          <c:showBubbleSize val="0"/>
        </c:dLbls>
        <c:gapWidth val="182"/>
        <c:axId val="1318580016"/>
        <c:axId val="1218264640"/>
      </c:barChart>
      <c:catAx>
        <c:axId val="1318580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264640"/>
        <c:crosses val="autoZero"/>
        <c:auto val="1"/>
        <c:lblAlgn val="ctr"/>
        <c:lblOffset val="100"/>
        <c:noMultiLvlLbl val="0"/>
      </c:catAx>
      <c:valAx>
        <c:axId val="1218264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580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a:t>
            </a:r>
            <a:r>
              <a:rPr lang="en-US" baseline="0"/>
              <a:t> of Registrants by Ticket Tiers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DoNotModify1!$BC$5:$BC$9</c:f>
              <c:strCache>
                <c:ptCount val="5"/>
                <c:pt idx="0">
                  <c:v>(blank)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DoNotModify1!$BC$5:$BC$9</c:f>
              <c:strCache>
                <c:ptCount val="1"/>
                <c:pt idx="0">
                  <c:v>(blank)</c:v>
                </c:pt>
              </c:strCache>
            </c:strRef>
          </c:cat>
          <c:val>
            <c:numRef>
              <c:f>DoNotModify1!$BD$5:$BD$9</c:f>
              <c:numCache>
                <c:formatCode>General</c:formatCode>
                <c:ptCount val="5"/>
              </c:numCache>
            </c:numRef>
          </c:val>
          <c:extLst>
            <c:ext xmlns:c16="http://schemas.microsoft.com/office/drawing/2014/chart" uri="{C3380CC4-5D6E-409C-BE32-E72D297353CC}">
              <c16:uniqueId val="{00000004-A96A-2340-B489-3CAF2DA89332}"/>
            </c:ext>
          </c:extLst>
        </c:ser>
        <c:dLbls>
          <c:showLegendKey val="0"/>
          <c:showVal val="0"/>
          <c:showCatName val="0"/>
          <c:showSerName val="0"/>
          <c:showPercent val="0"/>
          <c:showBubbleSize val="0"/>
        </c:dLbls>
        <c:gapWidth val="182"/>
        <c:axId val="1323003600"/>
        <c:axId val="974308768"/>
      </c:barChart>
      <c:catAx>
        <c:axId val="1323003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308768"/>
        <c:crosses val="autoZero"/>
        <c:auto val="1"/>
        <c:lblAlgn val="ctr"/>
        <c:lblOffset val="100"/>
        <c:noMultiLvlLbl val="0"/>
      </c:catAx>
      <c:valAx>
        <c:axId val="974308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3003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Sponsor</a:t>
            </a:r>
            <a:r>
              <a:rPr lang="en-US" baseline="0"/>
              <a:t> Target Progress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1"/>
          <c:order val="0"/>
          <c:tx>
            <c:strRef>
              <c:f>DoNotModify1!$AQ$2</c:f>
              <c:strCache>
                <c:ptCount val="1"/>
                <c:pt idx="0">
                  <c:v>Total Pledged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DoNotModify1!$AR$1</c:f>
              <c:numCache>
                <c:formatCode>"$"#,##0.00</c:formatCode>
                <c:ptCount val="1"/>
                <c:pt idx="0">
                  <c:v>20000</c:v>
                </c:pt>
              </c:numCache>
            </c:numRef>
          </c:cat>
          <c:val>
            <c:numRef>
              <c:f>DoNotModify1!$AR$2</c:f>
              <c:numCache>
                <c:formatCode>"$"#,##0.00</c:formatCode>
                <c:ptCount val="1"/>
                <c:pt idx="0">
                  <c:v>0</c:v>
                </c:pt>
              </c:numCache>
            </c:numRef>
          </c:val>
          <c:extLst>
            <c:ext xmlns:c16="http://schemas.microsoft.com/office/drawing/2014/chart" uri="{C3380CC4-5D6E-409C-BE32-E72D297353CC}">
              <c16:uniqueId val="{00000001-89F3-3948-8164-70D90728C7A6}"/>
            </c:ext>
          </c:extLst>
        </c:ser>
        <c:ser>
          <c:idx val="2"/>
          <c:order val="1"/>
          <c:tx>
            <c:strRef>
              <c:f>DoNotModify1!$AQ$3</c:f>
              <c:strCache>
                <c:ptCount val="1"/>
                <c:pt idx="0">
                  <c:v>Distance from Target</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DoNotModify1!$AR$1</c:f>
              <c:numCache>
                <c:formatCode>"$"#,##0.00</c:formatCode>
                <c:ptCount val="1"/>
                <c:pt idx="0">
                  <c:v>20000</c:v>
                </c:pt>
              </c:numCache>
            </c:numRef>
          </c:cat>
          <c:val>
            <c:numRef>
              <c:f>DoNotModify1!$AR$3</c:f>
              <c:numCache>
                <c:formatCode>"$"#,##0.00</c:formatCode>
                <c:ptCount val="1"/>
                <c:pt idx="0">
                  <c:v>20000</c:v>
                </c:pt>
              </c:numCache>
            </c:numRef>
          </c:val>
          <c:extLst>
            <c:ext xmlns:c16="http://schemas.microsoft.com/office/drawing/2014/chart" uri="{C3380CC4-5D6E-409C-BE32-E72D297353CC}">
              <c16:uniqueId val="{00000002-89F3-3948-8164-70D90728C7A6}"/>
            </c:ext>
          </c:extLst>
        </c:ser>
        <c:dLbls>
          <c:showLegendKey val="0"/>
          <c:showVal val="0"/>
          <c:showCatName val="0"/>
          <c:showSerName val="0"/>
          <c:showPercent val="0"/>
          <c:showBubbleSize val="0"/>
        </c:dLbls>
        <c:gapWidth val="150"/>
        <c:overlap val="100"/>
        <c:axId val="1032964160"/>
        <c:axId val="1248878384"/>
      </c:barChart>
      <c:catAx>
        <c:axId val="1032964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Sponsor</a:t>
                </a:r>
                <a:r>
                  <a:rPr lang="en-US" baseline="0"/>
                  <a:t> Target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878384"/>
        <c:crosses val="autoZero"/>
        <c:auto val="1"/>
        <c:lblAlgn val="ctr"/>
        <c:lblOffset val="100"/>
        <c:noMultiLvlLbl val="0"/>
      </c:catAx>
      <c:valAx>
        <c:axId val="12488783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964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[Free Event Planning Template from HotelLynk.xlsx]DoNotModify1!DoNotModify1 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Sponsorship Pledged</a:t>
            </a:r>
            <a:r>
              <a:rPr lang="en-US" baseline="0"/>
              <a:t> by Level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layout>
            <c:manualLayout>
              <c:x val="-2.1878499562554679E-2"/>
              <c:y val="-2.891411823972070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layout>
            <c:manualLayout>
              <c:x val="-3.509416010498688E-2"/>
              <c:y val="3.792570868463289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layout>
            <c:manualLayout>
              <c:x val="2.4495406824146981E-2"/>
              <c:y val="5.378837284680540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dLbl>
          <c:idx val="0"/>
          <c:layout>
            <c:manualLayout>
              <c:x val="3.1500546806649168E-2"/>
              <c:y val="-5.83612876015823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dLbl>
          <c:idx val="0"/>
          <c:layout>
            <c:manualLayout>
              <c:x val="4.1242344706911585E-2"/>
              <c:y val="-3.212950994442991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pivotFmt>
      <c:pivotFmt>
        <c:idx val="7"/>
        <c:spPr>
          <a:solidFill>
            <a:schemeClr val="accent1"/>
          </a:solidFill>
          <a:ln>
            <a:noFill/>
          </a:ln>
          <a:effectLst/>
        </c:spPr>
      </c:pivotFmt>
    </c:pivotFmts>
    <c:plotArea>
      <c:layout/>
      <c:pieChart>
        <c:varyColors val="1"/>
        <c:ser>
          <c:idx val="0"/>
          <c:order val="0"/>
          <c:tx>
            <c:strRef>
              <c:f>DoNotModify1!$AV$1</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4-1B14-934B-9ECD-7288634FEB79}"/>
              </c:ext>
            </c:extLst>
          </c:dPt>
          <c:dPt>
            <c:idx val="1"/>
            <c:bubble3D val="0"/>
            <c:spPr>
              <a:solidFill>
                <a:schemeClr val="accent2"/>
              </a:solidFill>
              <a:ln>
                <a:noFill/>
              </a:ln>
              <a:effectLst/>
            </c:spPr>
            <c:extLst>
              <c:ext xmlns:c16="http://schemas.microsoft.com/office/drawing/2014/chart" uri="{C3380CC4-5D6E-409C-BE32-E72D297353CC}">
                <c16:uniqueId val="{00000005-1B14-934B-9ECD-7288634FEB79}"/>
              </c:ext>
            </c:extLst>
          </c:dPt>
          <c:dPt>
            <c:idx val="2"/>
            <c:bubble3D val="0"/>
            <c:spPr>
              <a:solidFill>
                <a:schemeClr val="accent3"/>
              </a:solidFill>
              <a:ln>
                <a:noFill/>
              </a:ln>
              <a:effectLst/>
            </c:spPr>
            <c:extLst>
              <c:ext xmlns:c16="http://schemas.microsoft.com/office/drawing/2014/chart" uri="{C3380CC4-5D6E-409C-BE32-E72D297353CC}">
                <c16:uniqueId val="{00000006-1B14-934B-9ECD-7288634FEB79}"/>
              </c:ext>
            </c:extLst>
          </c:dPt>
          <c:dPt>
            <c:idx val="3"/>
            <c:bubble3D val="0"/>
            <c:spPr>
              <a:solidFill>
                <a:schemeClr val="accent4"/>
              </a:solidFill>
              <a:ln>
                <a:noFill/>
              </a:ln>
              <a:effectLst/>
            </c:spPr>
            <c:extLst>
              <c:ext xmlns:c16="http://schemas.microsoft.com/office/drawing/2014/chart" uri="{C3380CC4-5D6E-409C-BE32-E72D297353CC}">
                <c16:uniqueId val="{00000002-1B14-934B-9ECD-7288634FEB79}"/>
              </c:ext>
            </c:extLst>
          </c:dPt>
          <c:dPt>
            <c:idx val="4"/>
            <c:bubble3D val="0"/>
            <c:spPr>
              <a:solidFill>
                <a:schemeClr val="accent5"/>
              </a:solidFill>
              <a:ln>
                <a:noFill/>
              </a:ln>
              <a:effectLst/>
            </c:spPr>
            <c:extLst>
              <c:ext xmlns:c16="http://schemas.microsoft.com/office/drawing/2014/chart" uri="{C3380CC4-5D6E-409C-BE32-E72D297353CC}">
                <c16:uniqueId val="{00000003-1B14-934B-9ECD-7288634FEB7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DoNotModify1!$AU$2</c:f>
              <c:strCache>
                <c:ptCount val="1"/>
                <c:pt idx="0">
                  <c:v>(blank)</c:v>
                </c:pt>
              </c:strCache>
            </c:strRef>
          </c:cat>
          <c:val>
            <c:numRef>
              <c:f>DoNotModify1!$AV$2</c:f>
              <c:numCache>
                <c:formatCode>General</c:formatCode>
                <c:ptCount val="1"/>
              </c:numCache>
            </c:numRef>
          </c:val>
          <c:extLst>
            <c:ext xmlns:c16="http://schemas.microsoft.com/office/drawing/2014/chart" uri="{C3380CC4-5D6E-409C-BE32-E72D297353CC}">
              <c16:uniqueId val="{00000000-1B14-934B-9ECD-7288634FEB79}"/>
            </c:ext>
          </c:extLst>
        </c:ser>
        <c:dLbls>
          <c:showLegendKey val="0"/>
          <c:showVal val="1"/>
          <c:showCatName val="1"/>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Received out of Total Pledged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DoNotModify1!$AN$2</c:f>
              <c:strCache>
                <c:ptCount val="1"/>
                <c:pt idx="0">
                  <c:v>Total Received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DoNotModify1!$AO$1</c:f>
              <c:numCache>
                <c:formatCode>"$"#,##0.00</c:formatCode>
                <c:ptCount val="1"/>
                <c:pt idx="0">
                  <c:v>0</c:v>
                </c:pt>
              </c:numCache>
            </c:numRef>
          </c:cat>
          <c:val>
            <c:numRef>
              <c:f>DoNotModify1!$AO$2</c:f>
              <c:numCache>
                <c:formatCode>"$"#,##0.00</c:formatCode>
                <c:ptCount val="1"/>
                <c:pt idx="0">
                  <c:v>0</c:v>
                </c:pt>
              </c:numCache>
            </c:numRef>
          </c:val>
          <c:extLst>
            <c:ext xmlns:c16="http://schemas.microsoft.com/office/drawing/2014/chart" uri="{C3380CC4-5D6E-409C-BE32-E72D297353CC}">
              <c16:uniqueId val="{00000000-41BF-F24A-B077-0C8E0E38920F}"/>
            </c:ext>
          </c:extLst>
        </c:ser>
        <c:ser>
          <c:idx val="1"/>
          <c:order val="1"/>
          <c:tx>
            <c:strRef>
              <c:f>DoNotModify1!$AN$3</c:f>
              <c:strCache>
                <c:ptCount val="1"/>
                <c:pt idx="0">
                  <c:v>Remaining</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DoNotModify1!$AO$1</c:f>
              <c:numCache>
                <c:formatCode>"$"#,##0.00</c:formatCode>
                <c:ptCount val="1"/>
                <c:pt idx="0">
                  <c:v>0</c:v>
                </c:pt>
              </c:numCache>
            </c:numRef>
          </c:cat>
          <c:val>
            <c:numRef>
              <c:f>DoNotModify1!$AO$3</c:f>
              <c:numCache>
                <c:formatCode>"$"#,##0.00</c:formatCode>
                <c:ptCount val="1"/>
                <c:pt idx="0">
                  <c:v>0</c:v>
                </c:pt>
              </c:numCache>
            </c:numRef>
          </c:val>
          <c:extLst>
            <c:ext xmlns:c16="http://schemas.microsoft.com/office/drawing/2014/chart" uri="{C3380CC4-5D6E-409C-BE32-E72D297353CC}">
              <c16:uniqueId val="{00000001-41BF-F24A-B077-0C8E0E38920F}"/>
            </c:ext>
          </c:extLst>
        </c:ser>
        <c:dLbls>
          <c:showLegendKey val="0"/>
          <c:showVal val="0"/>
          <c:showCatName val="0"/>
          <c:showSerName val="0"/>
          <c:showPercent val="0"/>
          <c:showBubbleSize val="0"/>
        </c:dLbls>
        <c:gapWidth val="150"/>
        <c:overlap val="100"/>
        <c:axId val="978574608"/>
        <c:axId val="1032985184"/>
      </c:barChart>
      <c:catAx>
        <c:axId val="97857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r>
                  <a:rPr lang="en-US" baseline="0"/>
                  <a:t> Pledged</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985184"/>
        <c:crosses val="autoZero"/>
        <c:auto val="1"/>
        <c:lblAlgn val="ctr"/>
        <c:lblOffset val="100"/>
        <c:noMultiLvlLbl val="0"/>
      </c:catAx>
      <c:valAx>
        <c:axId val="10329851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57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[Free Event Planning Template from HotelLynk.xlsx]DoNotModify1!DoNotModify1 6</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of Tickets Sold by Ticket Tiers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4.6752284122338381E-2"/>
              <c:y val="5.958691935708246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layout>
            <c:manualLayout>
              <c:x val="1.2681468114559646E-2"/>
              <c:y val="-5.769426369103657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dLbl>
          <c:idx val="0"/>
          <c:layout>
            <c:manualLayout>
              <c:x val="-1.660859382327793E-2"/>
              <c:y val="-4.09016234038346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layout>
            <c:manualLayout>
              <c:x val="-8.5460766718221809E-3"/>
              <c:y val="-1.360091980136066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s>
    <c:plotArea>
      <c:layout/>
      <c:pieChart>
        <c:varyColors val="1"/>
        <c:ser>
          <c:idx val="0"/>
          <c:order val="0"/>
          <c:tx>
            <c:strRef>
              <c:f>DoNotModify1!$BD$3:$BD$4</c:f>
              <c:strCache>
                <c:ptCount val="1"/>
                <c:pt idx="0">
                  <c:v>COUNTA of Ticket Tier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28-4AD1-BFCA-8EA410AB05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28-4AD1-BFCA-8EA410AB05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28-4AD1-BFCA-8EA410AB05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28-4AD1-BFCA-8EA410AB05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28-4AD1-BFCA-8EA410AB05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028-4AD1-BFCA-8EA410AB05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DoNotModify1!$BC$5</c:f>
              <c:strCache>
                <c:ptCount val="1"/>
                <c:pt idx="0">
                  <c:v>(blank)</c:v>
                </c:pt>
              </c:strCache>
            </c:strRef>
          </c:cat>
          <c:val>
            <c:numRef>
              <c:f>DoNotModify1!$BD$5</c:f>
              <c:numCache>
                <c:formatCode>General</c:formatCode>
                <c:ptCount val="1"/>
              </c:numCache>
            </c:numRef>
          </c:val>
          <c:extLst>
            <c:ext xmlns:c16="http://schemas.microsoft.com/office/drawing/2014/chart" uri="{C3380CC4-5D6E-409C-BE32-E72D297353CC}">
              <c16:uniqueId val="{00000014-054E-A24F-9407-9C09C2E9AED9}"/>
            </c:ext>
          </c:extLst>
        </c:ser>
        <c:ser>
          <c:idx val="1"/>
          <c:order val="1"/>
          <c:tx>
            <c:strRef>
              <c:f>DoNotModify1!$BE$3:$BE$4</c:f>
              <c:strCache>
                <c:ptCount val="1"/>
                <c:pt idx="0">
                  <c:v>SUM of Total Amount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8028-4AD1-BFCA-8EA410AB05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8028-4AD1-BFCA-8EA410AB05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8028-4AD1-BFCA-8EA410AB05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8028-4AD1-BFCA-8EA410AB05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8028-4AD1-BFCA-8EA410AB05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8028-4AD1-BFCA-8EA410AB05FB}"/>
              </c:ext>
            </c:extLst>
          </c:dPt>
          <c:cat>
            <c:strRef>
              <c:f>DoNotModify1!$BC$5</c:f>
              <c:strCache>
                <c:ptCount val="1"/>
                <c:pt idx="0">
                  <c:v>(blank)</c:v>
                </c:pt>
              </c:strCache>
            </c:strRef>
          </c:cat>
          <c:val>
            <c:numRef>
              <c:f>DoNotModify1!$BE$5</c:f>
              <c:numCache>
                <c:formatCode>General</c:formatCode>
                <c:ptCount val="1"/>
                <c:pt idx="0">
                  <c:v>0</c:v>
                </c:pt>
              </c:numCache>
            </c:numRef>
          </c:val>
          <c:extLst>
            <c:ext xmlns:c16="http://schemas.microsoft.com/office/drawing/2014/chart" uri="{C3380CC4-5D6E-409C-BE32-E72D297353CC}">
              <c16:uniqueId val="{00000015-054E-A24F-9407-9C09C2E9AED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Sales Target Progress</a:t>
            </a:r>
          </a:p>
        </c:rich>
      </c:tx>
      <c:overlay val="0"/>
      <c:spPr>
        <a:noFill/>
        <a:ln>
          <a:noFill/>
        </a:ln>
        <a:effectLst/>
      </c:spPr>
    </c:title>
    <c:autoTitleDeleted val="0"/>
    <c:plotArea>
      <c:layout/>
      <c:barChart>
        <c:barDir val="bar"/>
        <c:grouping val="percentStacked"/>
        <c:varyColors val="0"/>
        <c:ser>
          <c:idx val="0"/>
          <c:order val="0"/>
          <c:tx>
            <c:strRef>
              <c:f>DoNotModify1!$AZ$2</c:f>
              <c:strCache>
                <c:ptCount val="1"/>
                <c:pt idx="0">
                  <c:v>TICKET SALES INCOME</c:v>
                </c:pt>
              </c:strCache>
            </c:strRef>
          </c:tx>
          <c:spPr>
            <a:solidFill>
              <a:schemeClr val="accent2"/>
            </a:solidFill>
          </c:spPr>
          <c:invertIfNegative val="0"/>
          <c:dLbls>
            <c:dLbl>
              <c:idx val="0"/>
              <c:layout>
                <c:manualLayout>
                  <c:x val="2.6166340758055937E-2"/>
                  <c:y val="-0.16239056064134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8B-D14F-BD65-76EE4DD05A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DoNotModify1!$BA$1</c:f>
              <c:numCache>
                <c:formatCode>"$"#,##0.00</c:formatCode>
                <c:ptCount val="1"/>
                <c:pt idx="0">
                  <c:v>10000</c:v>
                </c:pt>
              </c:numCache>
            </c:numRef>
          </c:cat>
          <c:val>
            <c:numRef>
              <c:f>DoNotModify1!$BA$2</c:f>
              <c:numCache>
                <c:formatCode>"$"#,##0.00</c:formatCode>
                <c:ptCount val="1"/>
                <c:pt idx="0">
                  <c:v>0</c:v>
                </c:pt>
              </c:numCache>
            </c:numRef>
          </c:val>
          <c:extLst>
            <c:ext xmlns:c16="http://schemas.microsoft.com/office/drawing/2014/chart" uri="{C3380CC4-5D6E-409C-BE32-E72D297353CC}">
              <c16:uniqueId val="{00000000-FC8B-D14F-BD65-76EE4DD05AF3}"/>
            </c:ext>
          </c:extLst>
        </c:ser>
        <c:ser>
          <c:idx val="1"/>
          <c:order val="1"/>
          <c:tx>
            <c:strRef>
              <c:f>DoNotModify1!$AZ$3</c:f>
              <c:strCache>
                <c:ptCount val="1"/>
                <c:pt idx="0">
                  <c:v>Distance from Target</c:v>
                </c:pt>
              </c:strCache>
            </c:strRef>
          </c:tx>
          <c:spPr>
            <a:solidFill>
              <a:schemeClr val="accent6">
                <a:lumMod val="40000"/>
                <a:lumOff val="60000"/>
              </a:schemeClr>
            </a:solidFill>
          </c:spPr>
          <c:invertIfNegative val="0"/>
          <c:dLbls>
            <c:dLbl>
              <c:idx val="0"/>
              <c:spPr>
                <a:noFill/>
                <a:ln>
                  <a:noFill/>
                </a:ln>
                <a:effectLst/>
              </c:spPr>
              <c:txPr>
                <a:bodyPr wrap="square" lIns="38100" tIns="19050" rIns="38100" bIns="19050" anchor="ctr">
                  <a:spAutoFit/>
                </a:bodyPr>
                <a:lstStyle/>
                <a:p>
                  <a:pPr>
                    <a:defRPr>
                      <a:solidFill>
                        <a:schemeClr val="tx2"/>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3-FC8B-D14F-BD65-76EE4DD05AF3}"/>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DoNotModify1!$BA$1</c:f>
              <c:numCache>
                <c:formatCode>"$"#,##0.00</c:formatCode>
                <c:ptCount val="1"/>
                <c:pt idx="0">
                  <c:v>10000</c:v>
                </c:pt>
              </c:numCache>
            </c:numRef>
          </c:cat>
          <c:val>
            <c:numRef>
              <c:f>DoNotModify1!$BA$3</c:f>
              <c:numCache>
                <c:formatCode>"$"#,##0.00</c:formatCode>
                <c:ptCount val="1"/>
                <c:pt idx="0">
                  <c:v>10000</c:v>
                </c:pt>
              </c:numCache>
            </c:numRef>
          </c:val>
          <c:extLst>
            <c:ext xmlns:c16="http://schemas.microsoft.com/office/drawing/2014/chart" uri="{C3380CC4-5D6E-409C-BE32-E72D297353CC}">
              <c16:uniqueId val="{00000001-FC8B-D14F-BD65-76EE4DD05AF3}"/>
            </c:ext>
          </c:extLst>
        </c:ser>
        <c:dLbls>
          <c:showLegendKey val="0"/>
          <c:showVal val="0"/>
          <c:showCatName val="0"/>
          <c:showSerName val="0"/>
          <c:showPercent val="0"/>
          <c:showBubbleSize val="0"/>
        </c:dLbls>
        <c:gapWidth val="150"/>
        <c:overlap val="100"/>
        <c:axId val="1157001200"/>
        <c:axId val="1002363792"/>
      </c:barChart>
      <c:catAx>
        <c:axId val="1157001200"/>
        <c:scaling>
          <c:orientation val="minMax"/>
        </c:scaling>
        <c:delete val="0"/>
        <c:axPos val="l"/>
        <c:title>
          <c:tx>
            <c:rich>
              <a:bodyPr/>
              <a:lstStyle/>
              <a:p>
                <a:pPr>
                  <a:defRPr/>
                </a:pPr>
                <a:r>
                  <a:rPr lang="en-US" b="0"/>
                  <a:t>Ticket Sales Target</a:t>
                </a:r>
              </a:p>
            </c:rich>
          </c:tx>
          <c:overlay val="0"/>
        </c:title>
        <c:numFmt formatCode="&quot;$&quot;#,##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363792"/>
        <c:crosses val="autoZero"/>
        <c:auto val="1"/>
        <c:lblAlgn val="ctr"/>
        <c:lblOffset val="100"/>
        <c:noMultiLvlLbl val="0"/>
      </c:catAx>
      <c:valAx>
        <c:axId val="10023637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7001200"/>
        <c:crosses val="autoZero"/>
        <c:crossBetween val="between"/>
      </c:valAx>
    </c:plotArea>
    <c:legend>
      <c:legendPos val="t"/>
      <c:overlay val="0"/>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[Free Event Planning Template from HotelLynk.xlsx]DoNotModify1!DoNotModify1 6</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Tickets</a:t>
            </a:r>
            <a:r>
              <a:rPr lang="en-US" baseline="0"/>
              <a:t> Sales Revenue by Ticket Tiers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DoNotModify1!$BD$3:$BD$4</c:f>
              <c:strCache>
                <c:ptCount val="1"/>
                <c:pt idx="0">
                  <c:v>COUNTA of Ticket Tier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DoNotModify1!$BC$5</c:f>
              <c:strCache>
                <c:ptCount val="1"/>
                <c:pt idx="0">
                  <c:v>(blank)</c:v>
                </c:pt>
              </c:strCache>
            </c:strRef>
          </c:cat>
          <c:val>
            <c:numRef>
              <c:f>DoNotModify1!$BD$5</c:f>
              <c:numCache>
                <c:formatCode>General</c:formatCode>
                <c:ptCount val="1"/>
              </c:numCache>
            </c:numRef>
          </c:val>
          <c:extLst>
            <c:ext xmlns:c16="http://schemas.microsoft.com/office/drawing/2014/chart" uri="{C3380CC4-5D6E-409C-BE32-E72D297353CC}">
              <c16:uniqueId val="{00000000-EC2A-9C40-BBD4-8E81E86ED2FF}"/>
            </c:ext>
          </c:extLst>
        </c:ser>
        <c:ser>
          <c:idx val="1"/>
          <c:order val="1"/>
          <c:tx>
            <c:strRef>
              <c:f>DoNotModify1!$BE$3:$BE$4</c:f>
              <c:strCache>
                <c:ptCount val="1"/>
                <c:pt idx="0">
                  <c:v>SUM of Total Amount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DoNotModify1!$BC$5</c:f>
              <c:strCache>
                <c:ptCount val="1"/>
                <c:pt idx="0">
                  <c:v>(blank)</c:v>
                </c:pt>
              </c:strCache>
            </c:strRef>
          </c:cat>
          <c:val>
            <c:numRef>
              <c:f>DoNotModify1!$BE$5</c:f>
              <c:numCache>
                <c:formatCode>General</c:formatCode>
                <c:ptCount val="1"/>
                <c:pt idx="0">
                  <c:v>0</c:v>
                </c:pt>
              </c:numCache>
            </c:numRef>
          </c:val>
          <c:extLst>
            <c:ext xmlns:c16="http://schemas.microsoft.com/office/drawing/2014/chart" uri="{C3380CC4-5D6E-409C-BE32-E72D297353CC}">
              <c16:uniqueId val="{00000001-EC2A-9C40-BBD4-8E81E86ED2FF}"/>
            </c:ext>
          </c:extLst>
        </c:ser>
        <c:dLbls>
          <c:showLegendKey val="0"/>
          <c:showVal val="0"/>
          <c:showCatName val="0"/>
          <c:showSerName val="0"/>
          <c:showPercent val="0"/>
          <c:showBubbleSize val="0"/>
        </c:dLbls>
        <c:gapWidth val="150"/>
        <c:axId val="1685231056"/>
        <c:axId val="1046710944"/>
      </c:barChart>
      <c:catAx>
        <c:axId val="1685231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6710944"/>
        <c:crosses val="autoZero"/>
        <c:auto val="1"/>
        <c:lblAlgn val="ctr"/>
        <c:lblOffset val="100"/>
        <c:noMultiLvlLbl val="0"/>
      </c:catAx>
      <c:valAx>
        <c:axId val="1046710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231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'4. Dashboard'!$Q$15:$Q$16</c:f>
              <c:strCache>
                <c:ptCount val="2"/>
                <c:pt idx="0">
                  <c:v>SPONSORSHIP INCOME TARGET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Dashboard'!$O$18</c:f>
              <c:numCache>
                <c:formatCode>"$"#,##0.00</c:formatCode>
                <c:ptCount val="1"/>
                <c:pt idx="0">
                  <c:v>30000</c:v>
                </c:pt>
              </c:numCache>
            </c:numRef>
          </c:cat>
          <c:val>
            <c:numRef>
              <c:f>'4. Dashboard'!$Q$18</c:f>
              <c:numCache>
                <c:formatCode>"$"#,##0.00</c:formatCode>
                <c:ptCount val="1"/>
                <c:pt idx="0">
                  <c:v>20000</c:v>
                </c:pt>
              </c:numCache>
            </c:numRef>
          </c:val>
          <c:extLst>
            <c:ext xmlns:c16="http://schemas.microsoft.com/office/drawing/2014/chart" uri="{C3380CC4-5D6E-409C-BE32-E72D297353CC}">
              <c16:uniqueId val="{00000000-6601-7F45-BB85-ADBD631E3942}"/>
            </c:ext>
          </c:extLst>
        </c:ser>
        <c:ser>
          <c:idx val="1"/>
          <c:order val="1"/>
          <c:tx>
            <c:strRef>
              <c:f>'4. Dashboard'!$S$15:$S$16</c:f>
              <c:strCache>
                <c:ptCount val="2"/>
                <c:pt idx="0">
                  <c:v>TICKET SALES TARGET</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Dashboard'!$O$18</c:f>
              <c:numCache>
                <c:formatCode>"$"#,##0.00</c:formatCode>
                <c:ptCount val="1"/>
                <c:pt idx="0">
                  <c:v>30000</c:v>
                </c:pt>
              </c:numCache>
            </c:numRef>
          </c:cat>
          <c:val>
            <c:numRef>
              <c:f>'4. Dashboard'!$S$18</c:f>
              <c:numCache>
                <c:formatCode>"$"#,##0.00</c:formatCode>
                <c:ptCount val="1"/>
                <c:pt idx="0">
                  <c:v>10000</c:v>
                </c:pt>
              </c:numCache>
            </c:numRef>
          </c:val>
          <c:extLst>
            <c:ext xmlns:c16="http://schemas.microsoft.com/office/drawing/2014/chart" uri="{C3380CC4-5D6E-409C-BE32-E72D297353CC}">
              <c16:uniqueId val="{00000001-6601-7F45-BB85-ADBD631E3942}"/>
            </c:ext>
          </c:extLst>
        </c:ser>
        <c:ser>
          <c:idx val="2"/>
          <c:order val="2"/>
          <c:tx>
            <c:strRef>
              <c:f>'4. Dashboard'!$U$15:$U$16</c:f>
              <c:strCache>
                <c:ptCount val="2"/>
                <c:pt idx="0">
                  <c:v>ROLLOVER FROM LAST EVENT </c:v>
                </c:pt>
              </c:strCache>
            </c:strRef>
          </c:tx>
          <c:spPr>
            <a:solidFill>
              <a:schemeClr val="tx2">
                <a:lumMod val="75000"/>
              </a:schemeClr>
            </a:solidFill>
            <a:ln>
              <a:noFill/>
            </a:ln>
            <a:effectLst/>
          </c:spPr>
          <c:invertIfNegative val="0"/>
          <c:dLbls>
            <c:dLbl>
              <c:idx val="0"/>
              <c:layout>
                <c:manualLayout>
                  <c:x val="0"/>
                  <c:y val="-0.1646654786765498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01-7F45-BB85-ADBD631E39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Dashboard'!$O$18</c:f>
              <c:numCache>
                <c:formatCode>"$"#,##0.00</c:formatCode>
                <c:ptCount val="1"/>
                <c:pt idx="0">
                  <c:v>30000</c:v>
                </c:pt>
              </c:numCache>
            </c:numRef>
          </c:cat>
          <c:val>
            <c:numRef>
              <c:f>'4. Dashboard'!$U$18</c:f>
              <c:numCache>
                <c:formatCode>"$"#,##0.00</c:formatCode>
                <c:ptCount val="1"/>
                <c:pt idx="0">
                  <c:v>0</c:v>
                </c:pt>
              </c:numCache>
            </c:numRef>
          </c:val>
          <c:extLst>
            <c:ext xmlns:c16="http://schemas.microsoft.com/office/drawing/2014/chart" uri="{C3380CC4-5D6E-409C-BE32-E72D297353CC}">
              <c16:uniqueId val="{00000002-6601-7F45-BB85-ADBD631E3942}"/>
            </c:ext>
          </c:extLst>
        </c:ser>
        <c:ser>
          <c:idx val="3"/>
          <c:order val="3"/>
          <c:tx>
            <c:strRef>
              <c:f>'4. Dashboard'!$W$15:$W$16</c:f>
              <c:strCache>
                <c:ptCount val="2"/>
                <c:pt idx="0">
                  <c:v>TOTAL BUDGETED EXPENSE</c:v>
                </c:pt>
              </c:strCache>
            </c:strRef>
          </c:tx>
          <c:spPr>
            <a:solidFill>
              <a:srgbClr val="C00000"/>
            </a:solidFill>
            <a:ln>
              <a:noFill/>
            </a:ln>
            <a:effectLst/>
          </c:spPr>
          <c:invertIfNegative val="0"/>
          <c:dLbls>
            <c:dLbl>
              <c:idx val="0"/>
              <c:layout>
                <c:manualLayout>
                  <c:x val="1.6724739200361813E-2"/>
                  <c:y val="-0.1955402559284029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01-7F45-BB85-ADBD631E39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Dashboard'!$O$18</c:f>
              <c:numCache>
                <c:formatCode>"$"#,##0.00</c:formatCode>
                <c:ptCount val="1"/>
                <c:pt idx="0">
                  <c:v>30000</c:v>
                </c:pt>
              </c:numCache>
            </c:numRef>
          </c:cat>
          <c:val>
            <c:numRef>
              <c:f>'4. Dashboard'!$W$18</c:f>
              <c:numCache>
                <c:formatCode>"$"#,##0.00</c:formatCode>
                <c:ptCount val="1"/>
                <c:pt idx="0">
                  <c:v>0</c:v>
                </c:pt>
              </c:numCache>
            </c:numRef>
          </c:val>
          <c:extLst>
            <c:ext xmlns:c16="http://schemas.microsoft.com/office/drawing/2014/chart" uri="{C3380CC4-5D6E-409C-BE32-E72D297353CC}">
              <c16:uniqueId val="{00000003-6601-7F45-BB85-ADBD631E3942}"/>
            </c:ext>
          </c:extLst>
        </c:ser>
        <c:dLbls>
          <c:showLegendKey val="0"/>
          <c:showVal val="0"/>
          <c:showCatName val="0"/>
          <c:showSerName val="0"/>
          <c:showPercent val="0"/>
          <c:showBubbleSize val="0"/>
        </c:dLbls>
        <c:gapWidth val="150"/>
        <c:overlap val="100"/>
        <c:axId val="705394496"/>
        <c:axId val="1064623456"/>
      </c:barChart>
      <c:catAx>
        <c:axId val="7053944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Projected Profit</a:t>
                </a:r>
              </a:p>
            </c:rich>
          </c:tx>
          <c:layout>
            <c:manualLayout>
              <c:xMode val="edge"/>
              <c:yMode val="edge"/>
              <c:x val="1.3140866514569995E-2"/>
              <c:y val="9.97457895636769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623456"/>
        <c:crosses val="autoZero"/>
        <c:auto val="1"/>
        <c:lblAlgn val="ctr"/>
        <c:lblOffset val="100"/>
        <c:noMultiLvlLbl val="0"/>
      </c:catAx>
      <c:valAx>
        <c:axId val="1064623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394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'4. Dashboard'!$Q$30:$Q$31</c:f>
              <c:strCache>
                <c:ptCount val="2"/>
                <c:pt idx="0">
                  <c:v>TOTAL SPONSORSHIP INCOME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Dashboard'!$O$33</c:f>
              <c:numCache>
                <c:formatCode>"$"#,##0.00</c:formatCode>
                <c:ptCount val="1"/>
                <c:pt idx="0">
                  <c:v>0</c:v>
                </c:pt>
              </c:numCache>
            </c:numRef>
          </c:cat>
          <c:val>
            <c:numRef>
              <c:f>'4. Dashboard'!$Q$33</c:f>
              <c:numCache>
                <c:formatCode>"$"#,##0.00</c:formatCode>
                <c:ptCount val="1"/>
                <c:pt idx="0">
                  <c:v>0</c:v>
                </c:pt>
              </c:numCache>
            </c:numRef>
          </c:val>
          <c:extLst>
            <c:ext xmlns:c16="http://schemas.microsoft.com/office/drawing/2014/chart" uri="{C3380CC4-5D6E-409C-BE32-E72D297353CC}">
              <c16:uniqueId val="{00000000-DDD8-5B47-AD84-7B69E90F12E5}"/>
            </c:ext>
          </c:extLst>
        </c:ser>
        <c:ser>
          <c:idx val="1"/>
          <c:order val="1"/>
          <c:tx>
            <c:strRef>
              <c:f>'4. Dashboard'!$S$30:$S$31</c:f>
              <c:strCache>
                <c:ptCount val="2"/>
                <c:pt idx="0">
                  <c:v>TOTAL TICKET SALES INCOME</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Dashboard'!$O$33</c:f>
              <c:numCache>
                <c:formatCode>"$"#,##0.00</c:formatCode>
                <c:ptCount val="1"/>
                <c:pt idx="0">
                  <c:v>0</c:v>
                </c:pt>
              </c:numCache>
            </c:numRef>
          </c:cat>
          <c:val>
            <c:numRef>
              <c:f>'4. Dashboard'!$S$33</c:f>
              <c:numCache>
                <c:formatCode>"$"#,##0.00</c:formatCode>
                <c:ptCount val="1"/>
                <c:pt idx="0">
                  <c:v>0</c:v>
                </c:pt>
              </c:numCache>
            </c:numRef>
          </c:val>
          <c:extLst>
            <c:ext xmlns:c16="http://schemas.microsoft.com/office/drawing/2014/chart" uri="{C3380CC4-5D6E-409C-BE32-E72D297353CC}">
              <c16:uniqueId val="{00000001-DDD8-5B47-AD84-7B69E90F12E5}"/>
            </c:ext>
          </c:extLst>
        </c:ser>
        <c:ser>
          <c:idx val="2"/>
          <c:order val="2"/>
          <c:tx>
            <c:strRef>
              <c:f>'4. Dashboard'!$U$30:$U$31</c:f>
              <c:strCache>
                <c:ptCount val="2"/>
                <c:pt idx="0">
                  <c:v>ROLLOVER FROM LAST EVENT </c:v>
                </c:pt>
              </c:strCache>
            </c:strRef>
          </c:tx>
          <c:spPr>
            <a:solidFill>
              <a:schemeClr val="bg2">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Dashboard'!$O$33</c:f>
              <c:numCache>
                <c:formatCode>"$"#,##0.00</c:formatCode>
                <c:ptCount val="1"/>
                <c:pt idx="0">
                  <c:v>0</c:v>
                </c:pt>
              </c:numCache>
            </c:numRef>
          </c:cat>
          <c:val>
            <c:numRef>
              <c:f>'4. Dashboard'!$U$33</c:f>
              <c:numCache>
                <c:formatCode>"$"#,##0.00</c:formatCode>
                <c:ptCount val="1"/>
                <c:pt idx="0">
                  <c:v>0</c:v>
                </c:pt>
              </c:numCache>
            </c:numRef>
          </c:val>
          <c:extLst>
            <c:ext xmlns:c16="http://schemas.microsoft.com/office/drawing/2014/chart" uri="{C3380CC4-5D6E-409C-BE32-E72D297353CC}">
              <c16:uniqueId val="{00000002-DDD8-5B47-AD84-7B69E90F12E5}"/>
            </c:ext>
          </c:extLst>
        </c:ser>
        <c:ser>
          <c:idx val="3"/>
          <c:order val="3"/>
          <c:tx>
            <c:strRef>
              <c:f>'4. Dashboard'!$W$30:$W$31</c:f>
              <c:strCache>
                <c:ptCount val="2"/>
                <c:pt idx="0">
                  <c:v>TOTAL ACTUAL EXPENSE</c:v>
                </c:pt>
              </c:strCache>
            </c:strRef>
          </c:tx>
          <c:spPr>
            <a:solidFill>
              <a:srgbClr val="C00000"/>
            </a:solidFill>
            <a:ln>
              <a:noFill/>
            </a:ln>
            <a:effectLst/>
          </c:spPr>
          <c:invertIfNegative val="0"/>
          <c:dLbls>
            <c:dLbl>
              <c:idx val="0"/>
              <c:layout>
                <c:manualLayout>
                  <c:x val="0"/>
                  <c:y val="-0.199004975124378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D8-5B47-AD84-7B69E90F12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Dashboard'!$O$33</c:f>
              <c:numCache>
                <c:formatCode>"$"#,##0.00</c:formatCode>
                <c:ptCount val="1"/>
                <c:pt idx="0">
                  <c:v>0</c:v>
                </c:pt>
              </c:numCache>
            </c:numRef>
          </c:cat>
          <c:val>
            <c:numRef>
              <c:f>'4. Dashboard'!$W$33</c:f>
              <c:numCache>
                <c:formatCode>"$"#,##0.00</c:formatCode>
                <c:ptCount val="1"/>
                <c:pt idx="0">
                  <c:v>0</c:v>
                </c:pt>
              </c:numCache>
            </c:numRef>
          </c:val>
          <c:extLst>
            <c:ext xmlns:c16="http://schemas.microsoft.com/office/drawing/2014/chart" uri="{C3380CC4-5D6E-409C-BE32-E72D297353CC}">
              <c16:uniqueId val="{00000003-DDD8-5B47-AD84-7B69E90F12E5}"/>
            </c:ext>
          </c:extLst>
        </c:ser>
        <c:dLbls>
          <c:showLegendKey val="0"/>
          <c:showVal val="0"/>
          <c:showCatName val="0"/>
          <c:showSerName val="0"/>
          <c:showPercent val="0"/>
          <c:showBubbleSize val="0"/>
        </c:dLbls>
        <c:gapWidth val="150"/>
        <c:overlap val="100"/>
        <c:axId val="688865696"/>
        <c:axId val="1322776608"/>
      </c:barChart>
      <c:catAx>
        <c:axId val="6888656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Current Profit</a:t>
                </a:r>
              </a:p>
            </c:rich>
          </c:tx>
          <c:layout>
            <c:manualLayout>
              <c:xMode val="edge"/>
              <c:yMode val="edge"/>
              <c:x val="1.3114755329547421E-2"/>
              <c:y val="0.215840482626238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776608"/>
        <c:crosses val="autoZero"/>
        <c:auto val="1"/>
        <c:lblAlgn val="ctr"/>
        <c:lblOffset val="100"/>
        <c:noMultiLvlLbl val="0"/>
      </c:catAx>
      <c:valAx>
        <c:axId val="1322776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865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Actual vs. Budgeted</a:t>
            </a:r>
            <a:r>
              <a:rPr lang="en-US" baseline="0"/>
              <a:t> 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0B-7040-A9E1-9A5C5091C3E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0B-7040-A9E1-9A5C5091C3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Dashboard'!$O$50,'4. Dashboard'!$Q$50)</c:f>
              <c:strCache>
                <c:ptCount val="2"/>
                <c:pt idx="0">
                  <c:v>TOTAL 
BUDGETED EXPENSE</c:v>
                </c:pt>
                <c:pt idx="1">
                  <c:v>TOTAL 
ACTUAL EXPENSE</c:v>
                </c:pt>
              </c:strCache>
            </c:strRef>
          </c:cat>
          <c:val>
            <c:numRef>
              <c:f>('4. Dashboard'!$O$53,'4. Dashboard'!$Q$53)</c:f>
              <c:numCache>
                <c:formatCode>"$"#,##0.00</c:formatCode>
                <c:ptCount val="2"/>
                <c:pt idx="0">
                  <c:v>0</c:v>
                </c:pt>
                <c:pt idx="1">
                  <c:v>0</c:v>
                </c:pt>
              </c:numCache>
            </c:numRef>
          </c:val>
          <c:extLst>
            <c:ext xmlns:c16="http://schemas.microsoft.com/office/drawing/2014/chart" uri="{C3380CC4-5D6E-409C-BE32-E72D297353CC}">
              <c16:uniqueId val="{00000000-4A0B-7040-A9E1-9A5C5091C3E8}"/>
            </c:ext>
          </c:extLst>
        </c:ser>
        <c:dLbls>
          <c:showLegendKey val="0"/>
          <c:showVal val="0"/>
          <c:showCatName val="0"/>
          <c:showSerName val="0"/>
          <c:showPercent val="0"/>
          <c:showBubbleSize val="0"/>
        </c:dLbls>
        <c:gapWidth val="182"/>
        <c:axId val="1155456352"/>
        <c:axId val="755996288"/>
      </c:barChart>
      <c:catAx>
        <c:axId val="1155456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996288"/>
        <c:crosses val="autoZero"/>
        <c:auto val="1"/>
        <c:lblAlgn val="ctr"/>
        <c:lblOffset val="100"/>
        <c:noMultiLvlLbl val="0"/>
      </c:catAx>
      <c:valAx>
        <c:axId val="755996288"/>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5456352"/>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[Free Event Planning Template from HotelLynk.xlsx]DoNotModify1!DoNotModify1 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High</a:t>
            </a:r>
            <a:r>
              <a:rPr lang="en-US" baseline="0"/>
              <a:t> Spent Expense Categories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DoNotModify1!$Y$1:$Y$2</c:f>
              <c:strCache>
                <c:ptCount val="1"/>
                <c:pt idx="0">
                  <c:v>SUM of Total Budgeted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DoNotModify1!$X$3</c:f>
              <c:strCache>
                <c:ptCount val="1"/>
                <c:pt idx="0">
                  <c:v>(blank)</c:v>
                </c:pt>
              </c:strCache>
            </c:strRef>
          </c:cat>
          <c:val>
            <c:numRef>
              <c:f>DoNotModify1!$Y$3</c:f>
              <c:numCache>
                <c:formatCode>General</c:formatCode>
                <c:ptCount val="1"/>
                <c:pt idx="0">
                  <c:v>0</c:v>
                </c:pt>
              </c:numCache>
            </c:numRef>
          </c:val>
          <c:extLst>
            <c:ext xmlns:c16="http://schemas.microsoft.com/office/drawing/2014/chart" uri="{C3380CC4-5D6E-409C-BE32-E72D297353CC}">
              <c16:uniqueId val="{00000000-4A39-2347-95B9-C4D3A8C6AE52}"/>
            </c:ext>
          </c:extLst>
        </c:ser>
        <c:ser>
          <c:idx val="1"/>
          <c:order val="1"/>
          <c:tx>
            <c:strRef>
              <c:f>DoNotModify1!$Z$1:$Z$2</c:f>
              <c:strCache>
                <c:ptCount val="1"/>
                <c:pt idx="0">
                  <c:v>SUM of Actual Total</c:v>
                </c:pt>
              </c:strCache>
            </c:strRef>
          </c:tx>
          <c:spPr>
            <a:solidFill>
              <a:schemeClr val="accent2"/>
            </a:solidFill>
            <a:ln>
              <a:noFill/>
            </a:ln>
            <a:effectLst/>
          </c:spPr>
          <c:invertIfNegative val="0"/>
          <c:cat>
            <c:strRef>
              <c:f>DoNotModify1!$X$3</c:f>
              <c:strCache>
                <c:ptCount val="1"/>
                <c:pt idx="0">
                  <c:v>(blank)</c:v>
                </c:pt>
              </c:strCache>
            </c:strRef>
          </c:cat>
          <c:val>
            <c:numRef>
              <c:f>DoNotModify1!$Z$3</c:f>
              <c:numCache>
                <c:formatCode>General</c:formatCode>
                <c:ptCount val="1"/>
              </c:numCache>
            </c:numRef>
          </c:val>
          <c:extLst>
            <c:ext xmlns:c16="http://schemas.microsoft.com/office/drawing/2014/chart" uri="{C3380CC4-5D6E-409C-BE32-E72D297353CC}">
              <c16:uniqueId val="{00000004-7AD7-614C-8BDF-7B345B091868}"/>
            </c:ext>
          </c:extLst>
        </c:ser>
        <c:dLbls>
          <c:showLegendKey val="0"/>
          <c:showVal val="0"/>
          <c:showCatName val="0"/>
          <c:showSerName val="0"/>
          <c:showPercent val="0"/>
          <c:showBubbleSize val="0"/>
        </c:dLbls>
        <c:gapWidth val="182"/>
        <c:axId val="783916064"/>
        <c:axId val="1350893296"/>
      </c:barChart>
      <c:catAx>
        <c:axId val="783916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0893296"/>
        <c:crosses val="autoZero"/>
        <c:auto val="1"/>
        <c:lblAlgn val="ctr"/>
        <c:lblOffset val="100"/>
        <c:noMultiLvlLbl val="0"/>
      </c:catAx>
      <c:valAx>
        <c:axId val="1350893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916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5.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2</xdr:col>
      <xdr:colOff>810640</xdr:colOff>
      <xdr:row>40</xdr:row>
      <xdr:rowOff>38100</xdr:rowOff>
    </xdr:from>
    <xdr:to>
      <xdr:col>9</xdr:col>
      <xdr:colOff>700618</xdr:colOff>
      <xdr:row>59</xdr:row>
      <xdr:rowOff>101600</xdr:rowOff>
    </xdr:to>
    <xdr:pic>
      <xdr:nvPicPr>
        <xdr:cNvPr id="2" name="Picture 1">
          <a:extLst>
            <a:ext uri="{FF2B5EF4-FFF2-40B4-BE49-F238E27FC236}">
              <a16:creationId xmlns:a16="http://schemas.microsoft.com/office/drawing/2014/main" id="{3C361505-2D5B-2043-BBAB-2C1397D881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2461640" y="6794500"/>
          <a:ext cx="6417778" cy="295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38100</xdr:colOff>
      <xdr:row>34</xdr:row>
      <xdr:rowOff>57150</xdr:rowOff>
    </xdr:from>
    <xdr:ext cx="9134475" cy="2352675"/>
    <xdr:grpSp>
      <xdr:nvGrpSpPr>
        <xdr:cNvPr id="2" name="Shape 2" title="Drawing">
          <a:extLst>
            <a:ext uri="{FF2B5EF4-FFF2-40B4-BE49-F238E27FC236}">
              <a16:creationId xmlns:a16="http://schemas.microsoft.com/office/drawing/2014/main" id="{00000000-0008-0000-0000-000002000000}"/>
            </a:ext>
          </a:extLst>
        </xdr:cNvPr>
        <xdr:cNvGrpSpPr/>
      </xdr:nvGrpSpPr>
      <xdr:grpSpPr>
        <a:xfrm>
          <a:off x="599017" y="7190317"/>
          <a:ext cx="9134475" cy="2352675"/>
          <a:chOff x="76200" y="1081225"/>
          <a:chExt cx="9583498" cy="2443900"/>
        </a:xfrm>
      </xdr:grpSpPr>
      <xdr:sp macro="" textlink="">
        <xdr:nvSpPr>
          <xdr:cNvPr id="3" name="Shape 3">
            <a:extLst>
              <a:ext uri="{FF2B5EF4-FFF2-40B4-BE49-F238E27FC236}">
                <a16:creationId xmlns:a16="http://schemas.microsoft.com/office/drawing/2014/main" id="{00000000-0008-0000-0000-000003000000}"/>
              </a:ext>
            </a:extLst>
          </xdr:cNvPr>
          <xdr:cNvSpPr/>
        </xdr:nvSpPr>
        <xdr:spPr>
          <a:xfrm>
            <a:off x="76200" y="1081225"/>
            <a:ext cx="927000" cy="496800"/>
          </a:xfrm>
          <a:prstGeom prst="rect">
            <a:avLst/>
          </a:prstGeom>
          <a:solidFill>
            <a:srgbClr val="FFF2CC"/>
          </a:solidFill>
          <a:ln w="9525" cap="flat" cmpd="sng">
            <a:solidFill>
              <a:srgbClr val="FFF2CC"/>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900" b="1">
                <a:latin typeface="Lato"/>
                <a:ea typeface="Lato"/>
                <a:cs typeface="Lato"/>
                <a:sym typeface="Lato"/>
              </a:rPr>
              <a:t>READ ME</a:t>
            </a:r>
            <a:endParaRPr sz="900" b="1">
              <a:latin typeface="Lato"/>
              <a:ea typeface="Lato"/>
              <a:cs typeface="Lato"/>
              <a:sym typeface="Lato"/>
            </a:endParaRPr>
          </a:p>
        </xdr:txBody>
      </xdr:sp>
      <xdr:sp macro="" textlink="">
        <xdr:nvSpPr>
          <xdr:cNvPr id="4" name="Shape 4">
            <a:extLst>
              <a:ext uri="{FF2B5EF4-FFF2-40B4-BE49-F238E27FC236}">
                <a16:creationId xmlns:a16="http://schemas.microsoft.com/office/drawing/2014/main" id="{00000000-0008-0000-0000-000004000000}"/>
              </a:ext>
            </a:extLst>
          </xdr:cNvPr>
          <xdr:cNvSpPr/>
        </xdr:nvSpPr>
        <xdr:spPr>
          <a:xfrm>
            <a:off x="2948697" y="1081225"/>
            <a:ext cx="1373400" cy="496800"/>
          </a:xfrm>
          <a:prstGeom prst="rect">
            <a:avLst/>
          </a:prstGeom>
          <a:solidFill>
            <a:srgbClr val="E69138"/>
          </a:solidFill>
          <a:ln w="9525" cap="flat" cmpd="sng">
            <a:solidFill>
              <a:srgbClr val="E691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solidFill>
                  <a:srgbClr val="FFFFFF"/>
                </a:solidFill>
                <a:latin typeface="Lato"/>
                <a:ea typeface="Lato"/>
                <a:cs typeface="Lato"/>
                <a:sym typeface="Lato"/>
              </a:rPr>
              <a:t>1.1  MASTER AGENDA</a:t>
            </a:r>
            <a:endParaRPr sz="900" b="1">
              <a:solidFill>
                <a:srgbClr val="FFFFFF"/>
              </a:solidFill>
              <a:latin typeface="Lato"/>
              <a:ea typeface="Lato"/>
              <a:cs typeface="Lato"/>
              <a:sym typeface="Lato"/>
            </a:endParaRPr>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5401200" y="1860500"/>
            <a:ext cx="1379400" cy="496800"/>
          </a:xfrm>
          <a:prstGeom prst="rect">
            <a:avLst/>
          </a:prstGeom>
          <a:solidFill>
            <a:srgbClr val="FCE5CD"/>
          </a:solidFill>
          <a:ln w="9525" cap="flat" cmpd="sng">
            <a:solidFill>
              <a:srgbClr val="FCE5CD"/>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2.1 DAILY CALENDAR</a:t>
            </a:r>
            <a:endParaRPr sz="900" b="1">
              <a:latin typeface="Lato"/>
              <a:ea typeface="Lato"/>
              <a:cs typeface="Lato"/>
              <a:sym typeface="Lato"/>
            </a:endParaRPr>
          </a:p>
        </xdr:txBody>
      </xdr:sp>
      <xdr:sp macro="" textlink="">
        <xdr:nvSpPr>
          <xdr:cNvPr id="6" name="Shape 6">
            <a:extLst>
              <a:ext uri="{FF2B5EF4-FFF2-40B4-BE49-F238E27FC236}">
                <a16:creationId xmlns:a16="http://schemas.microsoft.com/office/drawing/2014/main" id="{00000000-0008-0000-0000-000006000000}"/>
              </a:ext>
            </a:extLst>
          </xdr:cNvPr>
          <xdr:cNvSpPr/>
        </xdr:nvSpPr>
        <xdr:spPr>
          <a:xfrm>
            <a:off x="6247462" y="1081225"/>
            <a:ext cx="1529100" cy="496800"/>
          </a:xfrm>
          <a:prstGeom prst="rect">
            <a:avLst/>
          </a:prstGeom>
          <a:solidFill>
            <a:srgbClr val="E69138"/>
          </a:solidFill>
          <a:ln w="9525" cap="flat" cmpd="sng">
            <a:solidFill>
              <a:srgbClr val="E691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solidFill>
                  <a:srgbClr val="FFFFFF"/>
                </a:solidFill>
                <a:latin typeface="Lato"/>
                <a:ea typeface="Lato"/>
                <a:cs typeface="Lato"/>
                <a:sym typeface="Lato"/>
              </a:rPr>
              <a:t>3. CASH FLOW</a:t>
            </a:r>
            <a:endParaRPr sz="900" b="1">
              <a:solidFill>
                <a:srgbClr val="FFFFFF"/>
              </a:solidFill>
              <a:latin typeface="Lato"/>
              <a:ea typeface="Lato"/>
              <a:cs typeface="Lato"/>
              <a:sym typeface="Lato"/>
            </a:endParaRPr>
          </a:p>
        </xdr:txBody>
      </xdr:sp>
      <xdr:sp macro="" textlink="">
        <xdr:nvSpPr>
          <xdr:cNvPr id="7" name="Shape 7">
            <a:extLst>
              <a:ext uri="{FF2B5EF4-FFF2-40B4-BE49-F238E27FC236}">
                <a16:creationId xmlns:a16="http://schemas.microsoft.com/office/drawing/2014/main" id="{00000000-0008-0000-0000-000007000000}"/>
              </a:ext>
            </a:extLst>
          </xdr:cNvPr>
          <xdr:cNvSpPr/>
        </xdr:nvSpPr>
        <xdr:spPr>
          <a:xfrm>
            <a:off x="8280298" y="1891350"/>
            <a:ext cx="1379400" cy="496800"/>
          </a:xfrm>
          <a:prstGeom prst="rect">
            <a:avLst/>
          </a:prstGeom>
          <a:solidFill>
            <a:srgbClr val="D9EAD3"/>
          </a:solidFill>
          <a:ln w="9525" cap="flat" cmpd="sng">
            <a:solidFill>
              <a:srgbClr val="D9EAD3"/>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3.1 SPONSORSHIP</a:t>
            </a:r>
            <a:endParaRPr sz="900" b="1">
              <a:latin typeface="Lato"/>
              <a:ea typeface="Lato"/>
              <a:cs typeface="Lato"/>
              <a:sym typeface="Lato"/>
            </a:endParaRPr>
          </a:p>
        </xdr:txBody>
      </xdr:sp>
      <xdr:sp macro="" textlink="">
        <xdr:nvSpPr>
          <xdr:cNvPr id="8" name="Shape 8">
            <a:extLst>
              <a:ext uri="{FF2B5EF4-FFF2-40B4-BE49-F238E27FC236}">
                <a16:creationId xmlns:a16="http://schemas.microsoft.com/office/drawing/2014/main" id="{00000000-0008-0000-0000-000008000000}"/>
              </a:ext>
            </a:extLst>
          </xdr:cNvPr>
          <xdr:cNvSpPr/>
        </xdr:nvSpPr>
        <xdr:spPr>
          <a:xfrm>
            <a:off x="8280298" y="3028325"/>
            <a:ext cx="1379400" cy="496800"/>
          </a:xfrm>
          <a:prstGeom prst="rect">
            <a:avLst/>
          </a:prstGeom>
          <a:solidFill>
            <a:srgbClr val="FFF2F2"/>
          </a:solidFill>
          <a:ln w="9525" cap="flat" cmpd="sng">
            <a:solidFill>
              <a:srgbClr val="FFF2F2"/>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3.3 EXPENSES</a:t>
            </a:r>
            <a:endParaRPr sz="900" b="1">
              <a:latin typeface="Lato"/>
              <a:ea typeface="Lato"/>
              <a:cs typeface="Lato"/>
              <a:sym typeface="Lato"/>
            </a:endParaRPr>
          </a:p>
        </xdr:txBody>
      </xdr:sp>
      <xdr:sp macro="" textlink="">
        <xdr:nvSpPr>
          <xdr:cNvPr id="9" name="Shape 9">
            <a:extLst>
              <a:ext uri="{FF2B5EF4-FFF2-40B4-BE49-F238E27FC236}">
                <a16:creationId xmlns:a16="http://schemas.microsoft.com/office/drawing/2014/main" id="{00000000-0008-0000-0000-000009000000}"/>
              </a:ext>
            </a:extLst>
          </xdr:cNvPr>
          <xdr:cNvSpPr/>
        </xdr:nvSpPr>
        <xdr:spPr>
          <a:xfrm>
            <a:off x="5401200" y="2470700"/>
            <a:ext cx="1379400" cy="496800"/>
          </a:xfrm>
          <a:prstGeom prst="rect">
            <a:avLst/>
          </a:prstGeom>
          <a:solidFill>
            <a:srgbClr val="FCE5CD"/>
          </a:solidFill>
          <a:ln w="9525" cap="flat" cmpd="sng">
            <a:solidFill>
              <a:srgbClr val="FCE5CD"/>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2.2 PRINTABLE AGENDA</a:t>
            </a:r>
            <a:endParaRPr sz="900" b="1">
              <a:latin typeface="Lato"/>
              <a:ea typeface="Lato"/>
              <a:cs typeface="Lato"/>
              <a:sym typeface="Lato"/>
            </a:endParaRPr>
          </a:p>
        </xdr:txBody>
      </xdr:sp>
      <xdr:sp macro="" textlink="">
        <xdr:nvSpPr>
          <xdr:cNvPr id="10" name="Shape 10">
            <a:extLst>
              <a:ext uri="{FF2B5EF4-FFF2-40B4-BE49-F238E27FC236}">
                <a16:creationId xmlns:a16="http://schemas.microsoft.com/office/drawing/2014/main" id="{00000000-0008-0000-0000-00000A000000}"/>
              </a:ext>
            </a:extLst>
          </xdr:cNvPr>
          <xdr:cNvSpPr/>
        </xdr:nvSpPr>
        <xdr:spPr>
          <a:xfrm>
            <a:off x="4598080" y="1081225"/>
            <a:ext cx="1373400" cy="496800"/>
          </a:xfrm>
          <a:prstGeom prst="rect">
            <a:avLst/>
          </a:prstGeom>
          <a:solidFill>
            <a:srgbClr val="E69138"/>
          </a:solidFill>
          <a:ln w="9525" cap="flat" cmpd="sng">
            <a:solidFill>
              <a:srgbClr val="E691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solidFill>
                  <a:srgbClr val="FFFFFF"/>
                </a:solidFill>
                <a:latin typeface="Lato"/>
                <a:ea typeface="Lato"/>
                <a:cs typeface="Lato"/>
                <a:sym typeface="Lato"/>
              </a:rPr>
              <a:t>2. AGENDA VIEWS</a:t>
            </a:r>
            <a:endParaRPr sz="900" b="1">
              <a:solidFill>
                <a:srgbClr val="FFFFFF"/>
              </a:solidFill>
              <a:latin typeface="Lato"/>
              <a:ea typeface="Lato"/>
              <a:cs typeface="Lato"/>
              <a:sym typeface="Lato"/>
            </a:endParaRPr>
          </a:p>
        </xdr:txBody>
      </xdr:sp>
      <xdr:sp macro="" textlink="">
        <xdr:nvSpPr>
          <xdr:cNvPr id="11" name="Shape 11">
            <a:extLst>
              <a:ext uri="{FF2B5EF4-FFF2-40B4-BE49-F238E27FC236}">
                <a16:creationId xmlns:a16="http://schemas.microsoft.com/office/drawing/2014/main" id="{00000000-0008-0000-0000-00000B000000}"/>
              </a:ext>
            </a:extLst>
          </xdr:cNvPr>
          <xdr:cNvSpPr/>
        </xdr:nvSpPr>
        <xdr:spPr>
          <a:xfrm>
            <a:off x="8053050" y="1081225"/>
            <a:ext cx="1529100" cy="496800"/>
          </a:xfrm>
          <a:prstGeom prst="rect">
            <a:avLst/>
          </a:prstGeom>
          <a:solidFill>
            <a:srgbClr val="E69138"/>
          </a:solidFill>
          <a:ln w="9525" cap="flat" cmpd="sng">
            <a:solidFill>
              <a:srgbClr val="E691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solidFill>
                  <a:srgbClr val="FFFFFF"/>
                </a:solidFill>
                <a:latin typeface="Lato"/>
                <a:ea typeface="Lato"/>
                <a:cs typeface="Lato"/>
                <a:sym typeface="Lato"/>
              </a:rPr>
              <a:t>4. DASHBOARD</a:t>
            </a:r>
            <a:endParaRPr sz="900" b="1">
              <a:solidFill>
                <a:srgbClr val="FFFFFF"/>
              </a:solidFill>
              <a:latin typeface="Lato"/>
              <a:ea typeface="Lato"/>
              <a:cs typeface="Lato"/>
              <a:sym typeface="Lato"/>
            </a:endParaRPr>
          </a:p>
        </xdr:txBody>
      </xdr:sp>
      <xdr:cxnSp macro="">
        <xdr:nvCxnSpPr>
          <xdr:cNvPr id="12" name="Shape 12">
            <a:extLst>
              <a:ext uri="{FF2B5EF4-FFF2-40B4-BE49-F238E27FC236}">
                <a16:creationId xmlns:a16="http://schemas.microsoft.com/office/drawing/2014/main" id="{00000000-0008-0000-0000-00000C000000}"/>
              </a:ext>
            </a:extLst>
          </xdr:cNvPr>
          <xdr:cNvCxnSpPr>
            <a:stCxn id="4" idx="3"/>
            <a:endCxn id="10" idx="1"/>
          </xdr:cNvCxnSpPr>
        </xdr:nvCxnSpPr>
        <xdr:spPr>
          <a:xfrm>
            <a:off x="4322097" y="1329625"/>
            <a:ext cx="276000" cy="0"/>
          </a:xfrm>
          <a:prstGeom prst="straightConnector1">
            <a:avLst/>
          </a:prstGeom>
          <a:noFill/>
          <a:ln w="9525" cap="flat" cmpd="sng">
            <a:solidFill>
              <a:srgbClr val="000000"/>
            </a:solidFill>
            <a:prstDash val="solid"/>
            <a:round/>
            <a:headEnd type="none" w="med" len="med"/>
            <a:tailEnd type="triangle" w="med" len="med"/>
          </a:ln>
        </xdr:spPr>
      </xdr:cxnSp>
      <xdr:cxnSp macro="">
        <xdr:nvCxnSpPr>
          <xdr:cNvPr id="13" name="Shape 13">
            <a:extLst>
              <a:ext uri="{FF2B5EF4-FFF2-40B4-BE49-F238E27FC236}">
                <a16:creationId xmlns:a16="http://schemas.microsoft.com/office/drawing/2014/main" id="{00000000-0008-0000-0000-00000D000000}"/>
              </a:ext>
            </a:extLst>
          </xdr:cNvPr>
          <xdr:cNvCxnSpPr>
            <a:stCxn id="10" idx="3"/>
            <a:endCxn id="6" idx="1"/>
          </xdr:cNvCxnSpPr>
        </xdr:nvCxnSpPr>
        <xdr:spPr>
          <a:xfrm>
            <a:off x="5971480" y="1329625"/>
            <a:ext cx="276000" cy="0"/>
          </a:xfrm>
          <a:prstGeom prst="straightConnector1">
            <a:avLst/>
          </a:prstGeom>
          <a:noFill/>
          <a:ln w="9525" cap="flat" cmpd="sng">
            <a:solidFill>
              <a:srgbClr val="000000"/>
            </a:solidFill>
            <a:prstDash val="solid"/>
            <a:round/>
            <a:headEnd type="none" w="med" len="med"/>
            <a:tailEnd type="triangle" w="med" len="med"/>
          </a:ln>
        </xdr:spPr>
      </xdr:cxnSp>
      <xdr:cxnSp macro="">
        <xdr:nvCxnSpPr>
          <xdr:cNvPr id="14" name="Shape 14">
            <a:extLst>
              <a:ext uri="{FF2B5EF4-FFF2-40B4-BE49-F238E27FC236}">
                <a16:creationId xmlns:a16="http://schemas.microsoft.com/office/drawing/2014/main" id="{00000000-0008-0000-0000-00000E000000}"/>
              </a:ext>
            </a:extLst>
          </xdr:cNvPr>
          <xdr:cNvCxnSpPr>
            <a:stCxn id="6" idx="3"/>
            <a:endCxn id="11" idx="1"/>
          </xdr:cNvCxnSpPr>
        </xdr:nvCxnSpPr>
        <xdr:spPr>
          <a:xfrm>
            <a:off x="7776562" y="1329625"/>
            <a:ext cx="276600" cy="0"/>
          </a:xfrm>
          <a:prstGeom prst="straightConnector1">
            <a:avLst/>
          </a:prstGeom>
          <a:noFill/>
          <a:ln w="9525" cap="flat" cmpd="sng">
            <a:solidFill>
              <a:srgbClr val="000000"/>
            </a:solidFill>
            <a:prstDash val="solid"/>
            <a:round/>
            <a:headEnd type="none" w="med" len="med"/>
            <a:tailEnd type="triangle" w="med" len="med"/>
          </a:ln>
        </xdr:spPr>
      </xdr:cxnSp>
      <xdr:cxnSp macro="">
        <xdr:nvCxnSpPr>
          <xdr:cNvPr id="15" name="Shape 15">
            <a:extLst>
              <a:ext uri="{FF2B5EF4-FFF2-40B4-BE49-F238E27FC236}">
                <a16:creationId xmlns:a16="http://schemas.microsoft.com/office/drawing/2014/main" id="{00000000-0008-0000-0000-00000F000000}"/>
              </a:ext>
            </a:extLst>
          </xdr:cNvPr>
          <xdr:cNvCxnSpPr>
            <a:stCxn id="10" idx="2"/>
            <a:endCxn id="5" idx="1"/>
          </xdr:cNvCxnSpPr>
        </xdr:nvCxnSpPr>
        <xdr:spPr>
          <a:xfrm rot="-5400000" flipH="1">
            <a:off x="5077480" y="1785325"/>
            <a:ext cx="531000" cy="116400"/>
          </a:xfrm>
          <a:prstGeom prst="bentConnector2">
            <a:avLst/>
          </a:prstGeom>
          <a:noFill/>
          <a:ln w="9525" cap="flat" cmpd="sng">
            <a:solidFill>
              <a:srgbClr val="000000"/>
            </a:solidFill>
            <a:prstDash val="solid"/>
            <a:round/>
            <a:headEnd type="none" w="med" len="med"/>
            <a:tailEnd type="none" w="med" len="med"/>
          </a:ln>
        </xdr:spPr>
      </xdr:cxnSp>
      <xdr:cxnSp macro="">
        <xdr:nvCxnSpPr>
          <xdr:cNvPr id="16" name="Shape 16">
            <a:extLst>
              <a:ext uri="{FF2B5EF4-FFF2-40B4-BE49-F238E27FC236}">
                <a16:creationId xmlns:a16="http://schemas.microsoft.com/office/drawing/2014/main" id="{00000000-0008-0000-0000-000010000000}"/>
              </a:ext>
            </a:extLst>
          </xdr:cNvPr>
          <xdr:cNvCxnSpPr>
            <a:stCxn id="10" idx="2"/>
            <a:endCxn id="9" idx="1"/>
          </xdr:cNvCxnSpPr>
        </xdr:nvCxnSpPr>
        <xdr:spPr>
          <a:xfrm rot="-5400000" flipH="1">
            <a:off x="4772380" y="2090425"/>
            <a:ext cx="1141200" cy="116400"/>
          </a:xfrm>
          <a:prstGeom prst="bentConnector2">
            <a:avLst/>
          </a:prstGeom>
          <a:noFill/>
          <a:ln w="9525" cap="flat" cmpd="sng">
            <a:solidFill>
              <a:srgbClr val="000000"/>
            </a:solidFill>
            <a:prstDash val="solid"/>
            <a:round/>
            <a:headEnd type="none" w="med" len="med"/>
            <a:tailEnd type="none" w="med" len="med"/>
          </a:ln>
        </xdr:spPr>
      </xdr:cxnSp>
      <xdr:sp macro="" textlink="">
        <xdr:nvSpPr>
          <xdr:cNvPr id="17" name="Shape 17">
            <a:extLst>
              <a:ext uri="{FF2B5EF4-FFF2-40B4-BE49-F238E27FC236}">
                <a16:creationId xmlns:a16="http://schemas.microsoft.com/office/drawing/2014/main" id="{00000000-0008-0000-0000-000011000000}"/>
              </a:ext>
            </a:extLst>
          </xdr:cNvPr>
          <xdr:cNvSpPr/>
        </xdr:nvSpPr>
        <xdr:spPr>
          <a:xfrm>
            <a:off x="8280298" y="2483900"/>
            <a:ext cx="1379400" cy="496800"/>
          </a:xfrm>
          <a:prstGeom prst="rect">
            <a:avLst/>
          </a:prstGeom>
          <a:solidFill>
            <a:srgbClr val="D9EAD3"/>
          </a:solidFill>
          <a:ln w="9525" cap="flat" cmpd="sng">
            <a:solidFill>
              <a:srgbClr val="FFF2F2"/>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3. 2 REGISTRATION</a:t>
            </a:r>
            <a:endParaRPr sz="900" b="1">
              <a:latin typeface="Lato"/>
              <a:ea typeface="Lato"/>
              <a:cs typeface="Lato"/>
              <a:sym typeface="Lato"/>
            </a:endParaRPr>
          </a:p>
        </xdr:txBody>
      </xdr:sp>
      <xdr:cxnSp macro="">
        <xdr:nvCxnSpPr>
          <xdr:cNvPr id="18" name="Shape 18">
            <a:extLst>
              <a:ext uri="{FF2B5EF4-FFF2-40B4-BE49-F238E27FC236}">
                <a16:creationId xmlns:a16="http://schemas.microsoft.com/office/drawing/2014/main" id="{00000000-0008-0000-0000-000012000000}"/>
              </a:ext>
            </a:extLst>
          </xdr:cNvPr>
          <xdr:cNvCxnSpPr>
            <a:stCxn id="17" idx="1"/>
          </xdr:cNvCxnSpPr>
        </xdr:nvCxnSpPr>
        <xdr:spPr>
          <a:xfrm>
            <a:off x="8280298" y="2732300"/>
            <a:ext cx="0" cy="0"/>
          </a:xfrm>
          <a:prstGeom prst="straightConnector1">
            <a:avLst/>
          </a:prstGeom>
          <a:noFill/>
          <a:ln w="9525" cap="flat" cmpd="sng">
            <a:solidFill>
              <a:srgbClr val="000000"/>
            </a:solidFill>
            <a:prstDash val="solid"/>
            <a:round/>
            <a:headEnd type="none" w="med" len="med"/>
            <a:tailEnd type="none" w="med" len="med"/>
          </a:ln>
        </xdr:spPr>
      </xdr:cxnSp>
      <xdr:cxnSp macro="">
        <xdr:nvCxnSpPr>
          <xdr:cNvPr id="19" name="Shape 19">
            <a:extLst>
              <a:ext uri="{FF2B5EF4-FFF2-40B4-BE49-F238E27FC236}">
                <a16:creationId xmlns:a16="http://schemas.microsoft.com/office/drawing/2014/main" id="{00000000-0008-0000-0000-000013000000}"/>
              </a:ext>
            </a:extLst>
          </xdr:cNvPr>
          <xdr:cNvCxnSpPr>
            <a:endCxn id="17" idx="1"/>
          </xdr:cNvCxnSpPr>
        </xdr:nvCxnSpPr>
        <xdr:spPr>
          <a:xfrm rot="10800000">
            <a:off x="8280298" y="2732300"/>
            <a:ext cx="9900" cy="18300"/>
          </a:xfrm>
          <a:prstGeom prst="straightConnector1">
            <a:avLst/>
          </a:prstGeom>
          <a:noFill/>
          <a:ln w="9525" cap="flat" cmpd="sng">
            <a:solidFill>
              <a:srgbClr val="000000"/>
            </a:solidFill>
            <a:prstDash val="solid"/>
            <a:round/>
            <a:headEnd type="none" w="med" len="med"/>
            <a:tailEnd type="none" w="med" len="med"/>
          </a:ln>
        </xdr:spPr>
      </xdr:cxnSp>
      <xdr:sp macro="" textlink="">
        <xdr:nvSpPr>
          <xdr:cNvPr id="20" name="Shape 20">
            <a:extLst>
              <a:ext uri="{FF2B5EF4-FFF2-40B4-BE49-F238E27FC236}">
                <a16:creationId xmlns:a16="http://schemas.microsoft.com/office/drawing/2014/main" id="{00000000-0008-0000-0000-000014000000}"/>
              </a:ext>
            </a:extLst>
          </xdr:cNvPr>
          <xdr:cNvSpPr/>
        </xdr:nvSpPr>
        <xdr:spPr>
          <a:xfrm>
            <a:off x="1299325" y="1081225"/>
            <a:ext cx="1373400" cy="496800"/>
          </a:xfrm>
          <a:prstGeom prst="rect">
            <a:avLst/>
          </a:prstGeom>
          <a:solidFill>
            <a:srgbClr val="E69138"/>
          </a:solidFill>
          <a:ln w="9525" cap="flat" cmpd="sng">
            <a:solidFill>
              <a:srgbClr val="E6913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solidFill>
                  <a:srgbClr val="FFFFFF"/>
                </a:solidFill>
                <a:latin typeface="Lato"/>
                <a:ea typeface="Lato"/>
                <a:cs typeface="Lato"/>
                <a:sym typeface="Lato"/>
              </a:rPr>
              <a:t>0. CONFIGURATIONS</a:t>
            </a:r>
            <a:endParaRPr sz="900" b="1">
              <a:solidFill>
                <a:srgbClr val="FFFFFF"/>
              </a:solidFill>
              <a:latin typeface="Lato"/>
              <a:ea typeface="Lato"/>
              <a:cs typeface="Lato"/>
              <a:sym typeface="Lato"/>
            </a:endParaRPr>
          </a:p>
        </xdr:txBody>
      </xdr:sp>
      <xdr:cxnSp macro="">
        <xdr:nvCxnSpPr>
          <xdr:cNvPr id="21" name="Shape 21">
            <a:extLst>
              <a:ext uri="{FF2B5EF4-FFF2-40B4-BE49-F238E27FC236}">
                <a16:creationId xmlns:a16="http://schemas.microsoft.com/office/drawing/2014/main" id="{00000000-0008-0000-0000-000015000000}"/>
              </a:ext>
            </a:extLst>
          </xdr:cNvPr>
          <xdr:cNvCxnSpPr>
            <a:stCxn id="20" idx="3"/>
            <a:endCxn id="4" idx="1"/>
          </xdr:cNvCxnSpPr>
        </xdr:nvCxnSpPr>
        <xdr:spPr>
          <a:xfrm>
            <a:off x="2672725" y="1329625"/>
            <a:ext cx="276000" cy="0"/>
          </a:xfrm>
          <a:prstGeom prst="straightConnector1">
            <a:avLst/>
          </a:prstGeom>
          <a:noFill/>
          <a:ln w="9525" cap="flat" cmpd="sng">
            <a:solidFill>
              <a:srgbClr val="000000"/>
            </a:solidFill>
            <a:prstDash val="solid"/>
            <a:round/>
            <a:headEnd type="none" w="med" len="med"/>
            <a:tailEnd type="triangle" w="med" len="med"/>
          </a:ln>
        </xdr:spPr>
      </xdr:cxnSp>
      <xdr:sp macro="" textlink="">
        <xdr:nvSpPr>
          <xdr:cNvPr id="22" name="Shape 22">
            <a:extLst>
              <a:ext uri="{FF2B5EF4-FFF2-40B4-BE49-F238E27FC236}">
                <a16:creationId xmlns:a16="http://schemas.microsoft.com/office/drawing/2014/main" id="{00000000-0008-0000-0000-000016000000}"/>
              </a:ext>
            </a:extLst>
          </xdr:cNvPr>
          <xdr:cNvSpPr/>
        </xdr:nvSpPr>
        <xdr:spPr>
          <a:xfrm>
            <a:off x="3779925" y="1860500"/>
            <a:ext cx="1379400" cy="496800"/>
          </a:xfrm>
          <a:prstGeom prst="rect">
            <a:avLst/>
          </a:prstGeom>
          <a:solidFill>
            <a:srgbClr val="FCE5CD"/>
          </a:solidFill>
          <a:ln w="9525" cap="flat" cmpd="sng">
            <a:solidFill>
              <a:srgbClr val="FCE5CD"/>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1.2 SPEAKERS</a:t>
            </a:r>
            <a:endParaRPr sz="900" b="1">
              <a:latin typeface="Lato"/>
              <a:ea typeface="Lato"/>
              <a:cs typeface="Lato"/>
              <a:sym typeface="Lato"/>
            </a:endParaRPr>
          </a:p>
        </xdr:txBody>
      </xdr:sp>
      <xdr:sp macro="" textlink="">
        <xdr:nvSpPr>
          <xdr:cNvPr id="23" name="Shape 23">
            <a:extLst>
              <a:ext uri="{FF2B5EF4-FFF2-40B4-BE49-F238E27FC236}">
                <a16:creationId xmlns:a16="http://schemas.microsoft.com/office/drawing/2014/main" id="{00000000-0008-0000-0000-000017000000}"/>
              </a:ext>
            </a:extLst>
          </xdr:cNvPr>
          <xdr:cNvSpPr/>
        </xdr:nvSpPr>
        <xdr:spPr>
          <a:xfrm>
            <a:off x="3779925" y="2462200"/>
            <a:ext cx="1379400" cy="496800"/>
          </a:xfrm>
          <a:prstGeom prst="rect">
            <a:avLst/>
          </a:prstGeom>
          <a:solidFill>
            <a:srgbClr val="FCE5CD"/>
          </a:solidFill>
          <a:ln w="9525" cap="flat" cmpd="sng">
            <a:solidFill>
              <a:srgbClr val="FCE5CD"/>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1.3 VENDORS</a:t>
            </a:r>
            <a:endParaRPr sz="900" b="1">
              <a:latin typeface="Lato"/>
              <a:ea typeface="Lato"/>
              <a:cs typeface="Lato"/>
              <a:sym typeface="Lato"/>
            </a:endParaRPr>
          </a:p>
        </xdr:txBody>
      </xdr:sp>
      <xdr:cxnSp macro="">
        <xdr:nvCxnSpPr>
          <xdr:cNvPr id="24" name="Shape 24">
            <a:extLst>
              <a:ext uri="{FF2B5EF4-FFF2-40B4-BE49-F238E27FC236}">
                <a16:creationId xmlns:a16="http://schemas.microsoft.com/office/drawing/2014/main" id="{00000000-0008-0000-0000-000018000000}"/>
              </a:ext>
            </a:extLst>
          </xdr:cNvPr>
          <xdr:cNvCxnSpPr>
            <a:stCxn id="4" idx="2"/>
            <a:endCxn id="22" idx="1"/>
          </xdr:cNvCxnSpPr>
        </xdr:nvCxnSpPr>
        <xdr:spPr>
          <a:xfrm rot="-5400000" flipH="1">
            <a:off x="3442197" y="1771225"/>
            <a:ext cx="531000" cy="144600"/>
          </a:xfrm>
          <a:prstGeom prst="bentConnector2">
            <a:avLst/>
          </a:prstGeom>
          <a:noFill/>
          <a:ln w="9525" cap="flat" cmpd="sng">
            <a:solidFill>
              <a:srgbClr val="000000"/>
            </a:solidFill>
            <a:prstDash val="solid"/>
            <a:round/>
            <a:headEnd type="none" w="med" len="med"/>
            <a:tailEnd type="none" w="med" len="med"/>
          </a:ln>
        </xdr:spPr>
      </xdr:cxnSp>
      <xdr:cxnSp macro="">
        <xdr:nvCxnSpPr>
          <xdr:cNvPr id="25" name="Shape 25">
            <a:extLst>
              <a:ext uri="{FF2B5EF4-FFF2-40B4-BE49-F238E27FC236}">
                <a16:creationId xmlns:a16="http://schemas.microsoft.com/office/drawing/2014/main" id="{00000000-0008-0000-0000-000019000000}"/>
              </a:ext>
            </a:extLst>
          </xdr:cNvPr>
          <xdr:cNvCxnSpPr>
            <a:stCxn id="4" idx="2"/>
            <a:endCxn id="23" idx="1"/>
          </xdr:cNvCxnSpPr>
        </xdr:nvCxnSpPr>
        <xdr:spPr>
          <a:xfrm rot="-5400000" flipH="1">
            <a:off x="3141447" y="2071975"/>
            <a:ext cx="1132500" cy="144600"/>
          </a:xfrm>
          <a:prstGeom prst="bentConnector2">
            <a:avLst/>
          </a:prstGeom>
          <a:noFill/>
          <a:ln w="9525" cap="flat" cmpd="sng">
            <a:solidFill>
              <a:srgbClr val="000000"/>
            </a:solidFill>
            <a:prstDash val="solid"/>
            <a:round/>
            <a:headEnd type="none" w="med" len="med"/>
            <a:tailEnd type="none" w="med" len="med"/>
          </a:ln>
        </xdr:spPr>
      </xdr:cxnSp>
      <xdr:sp macro="" textlink="">
        <xdr:nvSpPr>
          <xdr:cNvPr id="26" name="Shape 26">
            <a:extLst>
              <a:ext uri="{FF2B5EF4-FFF2-40B4-BE49-F238E27FC236}">
                <a16:creationId xmlns:a16="http://schemas.microsoft.com/office/drawing/2014/main" id="{00000000-0008-0000-0000-00001A000000}"/>
              </a:ext>
            </a:extLst>
          </xdr:cNvPr>
          <xdr:cNvSpPr/>
        </xdr:nvSpPr>
        <xdr:spPr>
          <a:xfrm>
            <a:off x="7174875" y="2235500"/>
            <a:ext cx="878400" cy="496800"/>
          </a:xfrm>
          <a:prstGeom prst="rect">
            <a:avLst/>
          </a:prstGeom>
          <a:solidFill>
            <a:srgbClr val="D9EAD3"/>
          </a:solidFill>
          <a:ln w="9525" cap="flat" cmpd="sng">
            <a:solidFill>
              <a:srgbClr val="D9EAD3"/>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CASH IN</a:t>
            </a:r>
            <a:endParaRPr sz="900" b="1">
              <a:latin typeface="Lato"/>
              <a:ea typeface="Lato"/>
              <a:cs typeface="Lato"/>
              <a:sym typeface="Lato"/>
            </a:endParaRPr>
          </a:p>
        </xdr:txBody>
      </xdr:sp>
      <xdr:sp macro="" textlink="">
        <xdr:nvSpPr>
          <xdr:cNvPr id="27" name="Shape 27">
            <a:extLst>
              <a:ext uri="{FF2B5EF4-FFF2-40B4-BE49-F238E27FC236}">
                <a16:creationId xmlns:a16="http://schemas.microsoft.com/office/drawing/2014/main" id="{00000000-0008-0000-0000-00001B000000}"/>
              </a:ext>
            </a:extLst>
          </xdr:cNvPr>
          <xdr:cNvSpPr/>
        </xdr:nvSpPr>
        <xdr:spPr>
          <a:xfrm>
            <a:off x="7174875" y="3028325"/>
            <a:ext cx="878400" cy="496800"/>
          </a:xfrm>
          <a:prstGeom prst="rect">
            <a:avLst/>
          </a:prstGeom>
          <a:solidFill>
            <a:srgbClr val="FFF2F2"/>
          </a:solidFill>
          <a:ln w="9525" cap="flat" cmpd="sng">
            <a:solidFill>
              <a:srgbClr val="FFF2F2"/>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r>
              <a:rPr lang="en-US" sz="900" b="1">
                <a:latin typeface="Lato"/>
                <a:ea typeface="Lato"/>
                <a:cs typeface="Lato"/>
                <a:sym typeface="Lato"/>
              </a:rPr>
              <a:t>CASH OUT</a:t>
            </a:r>
            <a:endParaRPr sz="900" b="1">
              <a:latin typeface="Lato"/>
              <a:ea typeface="Lato"/>
              <a:cs typeface="Lato"/>
              <a:sym typeface="Lato"/>
            </a:endParaRPr>
          </a:p>
        </xdr:txBody>
      </xdr:sp>
      <xdr:cxnSp macro="">
        <xdr:nvCxnSpPr>
          <xdr:cNvPr id="28" name="Shape 28">
            <a:extLst>
              <a:ext uri="{FF2B5EF4-FFF2-40B4-BE49-F238E27FC236}">
                <a16:creationId xmlns:a16="http://schemas.microsoft.com/office/drawing/2014/main" id="{00000000-0008-0000-0000-00001C000000}"/>
              </a:ext>
            </a:extLst>
          </xdr:cNvPr>
          <xdr:cNvCxnSpPr>
            <a:stCxn id="6" idx="2"/>
            <a:endCxn id="26" idx="1"/>
          </xdr:cNvCxnSpPr>
        </xdr:nvCxnSpPr>
        <xdr:spPr>
          <a:xfrm rot="-5400000" flipH="1">
            <a:off x="6640462" y="1949575"/>
            <a:ext cx="906000" cy="162900"/>
          </a:xfrm>
          <a:prstGeom prst="bentConnector2">
            <a:avLst/>
          </a:prstGeom>
          <a:noFill/>
          <a:ln w="9525" cap="flat" cmpd="sng">
            <a:solidFill>
              <a:srgbClr val="000000"/>
            </a:solidFill>
            <a:prstDash val="solid"/>
            <a:round/>
            <a:headEnd type="none" w="med" len="med"/>
            <a:tailEnd type="none" w="med" len="med"/>
          </a:ln>
        </xdr:spPr>
      </xdr:cxnSp>
      <xdr:cxnSp macro="">
        <xdr:nvCxnSpPr>
          <xdr:cNvPr id="29" name="Shape 29">
            <a:extLst>
              <a:ext uri="{FF2B5EF4-FFF2-40B4-BE49-F238E27FC236}">
                <a16:creationId xmlns:a16="http://schemas.microsoft.com/office/drawing/2014/main" id="{00000000-0008-0000-0000-00001D000000}"/>
              </a:ext>
            </a:extLst>
          </xdr:cNvPr>
          <xdr:cNvCxnSpPr>
            <a:stCxn id="6" idx="2"/>
            <a:endCxn id="27" idx="1"/>
          </xdr:cNvCxnSpPr>
        </xdr:nvCxnSpPr>
        <xdr:spPr>
          <a:xfrm rot="-5400000" flipH="1">
            <a:off x="6244162" y="2345875"/>
            <a:ext cx="1698600" cy="162900"/>
          </a:xfrm>
          <a:prstGeom prst="bentConnector2">
            <a:avLst/>
          </a:prstGeom>
          <a:noFill/>
          <a:ln w="9525" cap="flat" cmpd="sng">
            <a:solidFill>
              <a:srgbClr val="000000"/>
            </a:solidFill>
            <a:prstDash val="solid"/>
            <a:round/>
            <a:headEnd type="none" w="med" len="med"/>
            <a:tailEnd type="none" w="med" len="med"/>
          </a:ln>
        </xdr:spPr>
      </xdr:cxnSp>
      <xdr:cxnSp macro="">
        <xdr:nvCxnSpPr>
          <xdr:cNvPr id="30" name="Shape 30">
            <a:extLst>
              <a:ext uri="{FF2B5EF4-FFF2-40B4-BE49-F238E27FC236}">
                <a16:creationId xmlns:a16="http://schemas.microsoft.com/office/drawing/2014/main" id="{00000000-0008-0000-0000-00001E000000}"/>
              </a:ext>
            </a:extLst>
          </xdr:cNvPr>
          <xdr:cNvCxnSpPr>
            <a:stCxn id="26" idx="3"/>
            <a:endCxn id="7" idx="1"/>
          </xdr:cNvCxnSpPr>
        </xdr:nvCxnSpPr>
        <xdr:spPr>
          <a:xfrm rot="10800000" flipH="1">
            <a:off x="8053275" y="2139800"/>
            <a:ext cx="227100" cy="344100"/>
          </a:xfrm>
          <a:prstGeom prst="bentConnector3">
            <a:avLst>
              <a:gd name="adj1" fmla="val 49983"/>
            </a:avLst>
          </a:prstGeom>
          <a:noFill/>
          <a:ln w="9525" cap="flat" cmpd="sng">
            <a:solidFill>
              <a:srgbClr val="000000"/>
            </a:solidFill>
            <a:prstDash val="solid"/>
            <a:round/>
            <a:headEnd type="none" w="med" len="med"/>
            <a:tailEnd type="none" w="med" len="med"/>
          </a:ln>
        </xdr:spPr>
      </xdr:cxnSp>
      <xdr:cxnSp macro="">
        <xdr:nvCxnSpPr>
          <xdr:cNvPr id="31" name="Shape 31">
            <a:extLst>
              <a:ext uri="{FF2B5EF4-FFF2-40B4-BE49-F238E27FC236}">
                <a16:creationId xmlns:a16="http://schemas.microsoft.com/office/drawing/2014/main" id="{00000000-0008-0000-0000-00001F000000}"/>
              </a:ext>
            </a:extLst>
          </xdr:cNvPr>
          <xdr:cNvCxnSpPr>
            <a:stCxn id="26" idx="3"/>
            <a:endCxn id="17" idx="1"/>
          </xdr:cNvCxnSpPr>
        </xdr:nvCxnSpPr>
        <xdr:spPr>
          <a:xfrm>
            <a:off x="8053275" y="2483900"/>
            <a:ext cx="227100" cy="248400"/>
          </a:xfrm>
          <a:prstGeom prst="bentConnector3">
            <a:avLst>
              <a:gd name="adj1" fmla="val 49983"/>
            </a:avLst>
          </a:prstGeom>
          <a:noFill/>
          <a:ln w="9525" cap="flat" cmpd="sng">
            <a:solidFill>
              <a:srgbClr val="000000"/>
            </a:solidFill>
            <a:prstDash val="solid"/>
            <a:round/>
            <a:headEnd type="none" w="med" len="med"/>
            <a:tailEnd type="none" w="med" len="med"/>
          </a:ln>
        </xdr:spPr>
      </xdr:cxnSp>
      <xdr:cxnSp macro="">
        <xdr:nvCxnSpPr>
          <xdr:cNvPr id="32" name="Shape 32">
            <a:extLst>
              <a:ext uri="{FF2B5EF4-FFF2-40B4-BE49-F238E27FC236}">
                <a16:creationId xmlns:a16="http://schemas.microsoft.com/office/drawing/2014/main" id="{00000000-0008-0000-0000-000020000000}"/>
              </a:ext>
            </a:extLst>
          </xdr:cNvPr>
          <xdr:cNvCxnSpPr>
            <a:stCxn id="27" idx="3"/>
            <a:endCxn id="8" idx="1"/>
          </xdr:cNvCxnSpPr>
        </xdr:nvCxnSpPr>
        <xdr:spPr>
          <a:xfrm>
            <a:off x="8053275" y="3276725"/>
            <a:ext cx="227100" cy="600"/>
          </a:xfrm>
          <a:prstGeom prst="bentConnector3">
            <a:avLst>
              <a:gd name="adj1" fmla="val 49983"/>
            </a:avLst>
          </a:prstGeom>
          <a:noFill/>
          <a:ln w="9525" cap="flat" cmpd="sng">
            <a:solidFill>
              <a:srgbClr val="000000"/>
            </a:solidFill>
            <a:prstDash val="solid"/>
            <a:round/>
            <a:headEnd type="none" w="med" len="med"/>
            <a:tailEnd type="none" w="med" len="med"/>
          </a:ln>
        </xdr:spPr>
      </xdr:cxnSp>
    </xdr:grpSp>
    <xdr:clientData fLocksWithSheet="0"/>
  </xdr:oneCellAnchor>
  <xdr:twoCellAnchor editAs="oneCell">
    <xdr:from>
      <xdr:col>2</xdr:col>
      <xdr:colOff>21166</xdr:colOff>
      <xdr:row>37</xdr:row>
      <xdr:rowOff>275166</xdr:rowOff>
    </xdr:from>
    <xdr:to>
      <xdr:col>4</xdr:col>
      <xdr:colOff>529662</xdr:colOff>
      <xdr:row>39</xdr:row>
      <xdr:rowOff>116416</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a:stretch>
      </xdr:blipFill>
      <xdr:spPr>
        <a:xfrm>
          <a:off x="582083" y="8244416"/>
          <a:ext cx="9726579" cy="1259417"/>
        </a:xfrm>
        <a:prstGeom prst="rect">
          <a:avLst/>
        </a:prstGeom>
      </xdr:spPr>
    </xdr:pic>
    <xdr:clientData/>
  </xdr:twoCellAnchor>
  <xdr:twoCellAnchor editAs="oneCell">
    <xdr:from>
      <xdr:col>1</xdr:col>
      <xdr:colOff>285750</xdr:colOff>
      <xdr:row>3</xdr:row>
      <xdr:rowOff>10585</xdr:rowOff>
    </xdr:from>
    <xdr:to>
      <xdr:col>3</xdr:col>
      <xdr:colOff>719667</xdr:colOff>
      <xdr:row>8</xdr:row>
      <xdr:rowOff>60652</xdr:rowOff>
    </xdr:to>
    <xdr:pic>
      <xdr:nvPicPr>
        <xdr:cNvPr id="35" name="Picture 34">
          <a:extLst>
            <a:ext uri="{FF2B5EF4-FFF2-40B4-BE49-F238E27FC236}">
              <a16:creationId xmlns:a16="http://schemas.microsoft.com/office/drawing/2014/main" id="{C6597F4E-73AB-5A55-AAF4-7ABED97B140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9940" b="23952"/>
        <a:stretch/>
      </xdr:blipFill>
      <xdr:spPr>
        <a:xfrm>
          <a:off x="539750" y="656168"/>
          <a:ext cx="2656417" cy="1224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1166092</xdr:colOff>
      <xdr:row>3</xdr:row>
      <xdr:rowOff>172423</xdr:rowOff>
    </xdr:to>
    <xdr:pic>
      <xdr:nvPicPr>
        <xdr:cNvPr id="2" name="Picture 1">
          <a:extLst>
            <a:ext uri="{FF2B5EF4-FFF2-40B4-BE49-F238E27FC236}">
              <a16:creationId xmlns:a16="http://schemas.microsoft.com/office/drawing/2014/main" id="{6784A7DC-1174-1B4D-9790-41A978234D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150092" y="0"/>
          <a:ext cx="1651000" cy="7612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158750</xdr:colOff>
      <xdr:row>4</xdr:row>
      <xdr:rowOff>4247</xdr:rowOff>
    </xdr:to>
    <xdr:pic>
      <xdr:nvPicPr>
        <xdr:cNvPr id="2" name="Picture 1">
          <a:extLst>
            <a:ext uri="{FF2B5EF4-FFF2-40B4-BE49-F238E27FC236}">
              <a16:creationId xmlns:a16="http://schemas.microsoft.com/office/drawing/2014/main" id="{6FD462BD-5B13-6B4C-953A-A16226922CC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190501" y="0"/>
          <a:ext cx="1386416" cy="6392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95249</xdr:colOff>
      <xdr:row>0</xdr:row>
      <xdr:rowOff>63500</xdr:rowOff>
    </xdr:from>
    <xdr:to>
      <xdr:col>1</xdr:col>
      <xdr:colOff>1375832</xdr:colOff>
      <xdr:row>3</xdr:row>
      <xdr:rowOff>131247</xdr:rowOff>
    </xdr:to>
    <xdr:pic>
      <xdr:nvPicPr>
        <xdr:cNvPr id="2" name="Picture 1">
          <a:extLst>
            <a:ext uri="{FF2B5EF4-FFF2-40B4-BE49-F238E27FC236}">
              <a16:creationId xmlns:a16="http://schemas.microsoft.com/office/drawing/2014/main" id="{3DA43DFE-5266-624B-B731-493C8765EC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95249" y="63500"/>
          <a:ext cx="1386416" cy="6392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179916</xdr:colOff>
      <xdr:row>0</xdr:row>
      <xdr:rowOff>52916</xdr:rowOff>
    </xdr:from>
    <xdr:to>
      <xdr:col>1</xdr:col>
      <xdr:colOff>1375832</xdr:colOff>
      <xdr:row>3</xdr:row>
      <xdr:rowOff>120663</xdr:rowOff>
    </xdr:to>
    <xdr:pic>
      <xdr:nvPicPr>
        <xdr:cNvPr id="2" name="Picture 1">
          <a:extLst>
            <a:ext uri="{FF2B5EF4-FFF2-40B4-BE49-F238E27FC236}">
              <a16:creationId xmlns:a16="http://schemas.microsoft.com/office/drawing/2014/main" id="{4442F1C6-E6AA-6A40-9AC3-B3F484F342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179916" y="52916"/>
          <a:ext cx="1386416" cy="6392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1660769</xdr:colOff>
      <xdr:row>5</xdr:row>
      <xdr:rowOff>58616</xdr:rowOff>
    </xdr:from>
    <xdr:to>
      <xdr:col>31</xdr:col>
      <xdr:colOff>971044</xdr:colOff>
      <xdr:row>6</xdr:row>
      <xdr:rowOff>361461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700000" y="635001"/>
          <a:ext cx="5884967" cy="761998"/>
        </a:xfrm>
        <a:prstGeom prst="rect">
          <a:avLst/>
        </a:prstGeom>
      </xdr:spPr>
    </xdr:pic>
    <xdr:clientData/>
  </xdr:twoCellAnchor>
  <xdr:twoCellAnchor editAs="oneCell">
    <xdr:from>
      <xdr:col>1</xdr:col>
      <xdr:colOff>0</xdr:colOff>
      <xdr:row>0</xdr:row>
      <xdr:rowOff>63500</xdr:rowOff>
    </xdr:from>
    <xdr:to>
      <xdr:col>4</xdr:col>
      <xdr:colOff>444499</xdr:colOff>
      <xdr:row>3</xdr:row>
      <xdr:rowOff>131247</xdr:rowOff>
    </xdr:to>
    <xdr:pic>
      <xdr:nvPicPr>
        <xdr:cNvPr id="3" name="Picture 2">
          <a:extLst>
            <a:ext uri="{FF2B5EF4-FFF2-40B4-BE49-F238E27FC236}">
              <a16:creationId xmlns:a16="http://schemas.microsoft.com/office/drawing/2014/main" id="{D35D76EF-D3F0-564E-81B5-B6CA7A1EA01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9940" b="23952"/>
        <a:stretch/>
      </xdr:blipFill>
      <xdr:spPr>
        <a:xfrm>
          <a:off x="190500" y="63500"/>
          <a:ext cx="1386416" cy="6392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201084</xdr:colOff>
      <xdr:row>0</xdr:row>
      <xdr:rowOff>63499</xdr:rowOff>
    </xdr:from>
    <xdr:to>
      <xdr:col>2</xdr:col>
      <xdr:colOff>1375833</xdr:colOff>
      <xdr:row>3</xdr:row>
      <xdr:rowOff>131246</xdr:rowOff>
    </xdr:to>
    <xdr:pic>
      <xdr:nvPicPr>
        <xdr:cNvPr id="2" name="Picture 1">
          <a:extLst>
            <a:ext uri="{FF2B5EF4-FFF2-40B4-BE49-F238E27FC236}">
              <a16:creationId xmlns:a16="http://schemas.microsoft.com/office/drawing/2014/main" id="{F9A91F2F-DCED-D24B-B600-EB5D0DF1D3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328084" y="63499"/>
          <a:ext cx="1386416" cy="6392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232834</xdr:colOff>
      <xdr:row>0</xdr:row>
      <xdr:rowOff>63500</xdr:rowOff>
    </xdr:from>
    <xdr:to>
      <xdr:col>1</xdr:col>
      <xdr:colOff>1375833</xdr:colOff>
      <xdr:row>3</xdr:row>
      <xdr:rowOff>131247</xdr:rowOff>
    </xdr:to>
    <xdr:pic>
      <xdr:nvPicPr>
        <xdr:cNvPr id="2" name="Picture 1">
          <a:extLst>
            <a:ext uri="{FF2B5EF4-FFF2-40B4-BE49-F238E27FC236}">
              <a16:creationId xmlns:a16="http://schemas.microsoft.com/office/drawing/2014/main" id="{8A121639-764C-0243-B063-EEA12F74A5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232834" y="63500"/>
          <a:ext cx="1386416" cy="6392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12</xdr:row>
          <xdr:rowOff>12700</xdr:rowOff>
        </xdr:from>
        <xdr:to>
          <xdr:col>12</xdr:col>
          <xdr:colOff>393700</xdr:colOff>
          <xdr:row>13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9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xdr:row>
          <xdr:rowOff>12700</xdr:rowOff>
        </xdr:from>
        <xdr:to>
          <xdr:col>12</xdr:col>
          <xdr:colOff>393700</xdr:colOff>
          <xdr:row>14</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9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12700</xdr:rowOff>
        </xdr:from>
        <xdr:to>
          <xdr:col>12</xdr:col>
          <xdr:colOff>393700</xdr:colOff>
          <xdr:row>15</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9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12700</xdr:rowOff>
        </xdr:from>
        <xdr:to>
          <xdr:col>12</xdr:col>
          <xdr:colOff>393700</xdr:colOff>
          <xdr:row>16</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9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12700</xdr:rowOff>
        </xdr:from>
        <xdr:to>
          <xdr:col>12</xdr:col>
          <xdr:colOff>393700</xdr:colOff>
          <xdr:row>17</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9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12700</xdr:rowOff>
        </xdr:from>
        <xdr:to>
          <xdr:col>12</xdr:col>
          <xdr:colOff>393700</xdr:colOff>
          <xdr:row>18</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9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xdr:row>
          <xdr:rowOff>12700</xdr:rowOff>
        </xdr:from>
        <xdr:to>
          <xdr:col>12</xdr:col>
          <xdr:colOff>393700</xdr:colOff>
          <xdr:row>19</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9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12700</xdr:rowOff>
        </xdr:from>
        <xdr:to>
          <xdr:col>12</xdr:col>
          <xdr:colOff>393700</xdr:colOff>
          <xdr:row>20</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9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xdr:row>
          <xdr:rowOff>12700</xdr:rowOff>
        </xdr:from>
        <xdr:to>
          <xdr:col>12</xdr:col>
          <xdr:colOff>393700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9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xdr:row>
          <xdr:rowOff>12700</xdr:rowOff>
        </xdr:from>
        <xdr:to>
          <xdr:col>12</xdr:col>
          <xdr:colOff>393700</xdr:colOff>
          <xdr:row>22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9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xdr:row>
          <xdr:rowOff>12700</xdr:rowOff>
        </xdr:from>
        <xdr:to>
          <xdr:col>12</xdr:col>
          <xdr:colOff>393700</xdr:colOff>
          <xdr:row>23</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9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xdr:row>
          <xdr:rowOff>12700</xdr:rowOff>
        </xdr:from>
        <xdr:to>
          <xdr:col>12</xdr:col>
          <xdr:colOff>393700</xdr:colOff>
          <xdr:row>24</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9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xdr:row>
          <xdr:rowOff>12700</xdr:rowOff>
        </xdr:from>
        <xdr:to>
          <xdr:col>12</xdr:col>
          <xdr:colOff>393700</xdr:colOff>
          <xdr:row>25</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9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xdr:row>
          <xdr:rowOff>12700</xdr:rowOff>
        </xdr:from>
        <xdr:to>
          <xdr:col>12</xdr:col>
          <xdr:colOff>393700</xdr:colOff>
          <xdr:row>26</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9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xdr:row>
          <xdr:rowOff>12700</xdr:rowOff>
        </xdr:from>
        <xdr:to>
          <xdr:col>12</xdr:col>
          <xdr:colOff>393700</xdr:colOff>
          <xdr:row>27</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9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xdr:row>
          <xdr:rowOff>12700</xdr:rowOff>
        </xdr:from>
        <xdr:to>
          <xdr:col>12</xdr:col>
          <xdr:colOff>393700</xdr:colOff>
          <xdr:row>28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9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12700</xdr:rowOff>
        </xdr:from>
        <xdr:to>
          <xdr:col>12</xdr:col>
          <xdr:colOff>393700</xdr:colOff>
          <xdr:row>29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9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xdr:row>
          <xdr:rowOff>12700</xdr:rowOff>
        </xdr:from>
        <xdr:to>
          <xdr:col>12</xdr:col>
          <xdr:colOff>393700</xdr:colOff>
          <xdr:row>30</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9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xdr:row>
          <xdr:rowOff>12700</xdr:rowOff>
        </xdr:from>
        <xdr:to>
          <xdr:col>12</xdr:col>
          <xdr:colOff>393700</xdr:colOff>
          <xdr:row>31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9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xdr:row>
          <xdr:rowOff>12700</xdr:rowOff>
        </xdr:from>
        <xdr:to>
          <xdr:col>12</xdr:col>
          <xdr:colOff>393700</xdr:colOff>
          <xdr:row>32</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9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xdr:row>
          <xdr:rowOff>12700</xdr:rowOff>
        </xdr:from>
        <xdr:to>
          <xdr:col>12</xdr:col>
          <xdr:colOff>393700</xdr:colOff>
          <xdr:row>33</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9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xdr:row>
          <xdr:rowOff>12700</xdr:rowOff>
        </xdr:from>
        <xdr:to>
          <xdr:col>12</xdr:col>
          <xdr:colOff>393700</xdr:colOff>
          <xdr:row>34</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9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xdr:row>
          <xdr:rowOff>12700</xdr:rowOff>
        </xdr:from>
        <xdr:to>
          <xdr:col>12</xdr:col>
          <xdr:colOff>393700</xdr:colOff>
          <xdr:row>35</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9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xdr:row>
          <xdr:rowOff>12700</xdr:rowOff>
        </xdr:from>
        <xdr:to>
          <xdr:col>12</xdr:col>
          <xdr:colOff>393700</xdr:colOff>
          <xdr:row>36</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9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12700</xdr:rowOff>
        </xdr:from>
        <xdr:to>
          <xdr:col>12</xdr:col>
          <xdr:colOff>393700</xdr:colOff>
          <xdr:row>37</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9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12700</xdr:rowOff>
        </xdr:from>
        <xdr:to>
          <xdr:col>12</xdr:col>
          <xdr:colOff>393700</xdr:colOff>
          <xdr:row>38</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9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12700</xdr:rowOff>
        </xdr:from>
        <xdr:to>
          <xdr:col>12</xdr:col>
          <xdr:colOff>393700</xdr:colOff>
          <xdr:row>39</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9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12700</xdr:rowOff>
        </xdr:from>
        <xdr:to>
          <xdr:col>12</xdr:col>
          <xdr:colOff>393700</xdr:colOff>
          <xdr:row>40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9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40</xdr:row>
          <xdr:rowOff>12700</xdr:rowOff>
        </xdr:from>
        <xdr:to>
          <xdr:col>12</xdr:col>
          <xdr:colOff>393700</xdr:colOff>
          <xdr:row>41</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9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41</xdr:row>
          <xdr:rowOff>12700</xdr:rowOff>
        </xdr:from>
        <xdr:to>
          <xdr:col>12</xdr:col>
          <xdr:colOff>393700</xdr:colOff>
          <xdr:row>42</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9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42</xdr:row>
          <xdr:rowOff>12700</xdr:rowOff>
        </xdr:from>
        <xdr:to>
          <xdr:col>12</xdr:col>
          <xdr:colOff>393700</xdr:colOff>
          <xdr:row>43</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9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43</xdr:row>
          <xdr:rowOff>12700</xdr:rowOff>
        </xdr:from>
        <xdr:to>
          <xdr:col>12</xdr:col>
          <xdr:colOff>393700</xdr:colOff>
          <xdr:row>44</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9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44</xdr:row>
          <xdr:rowOff>12700</xdr:rowOff>
        </xdr:from>
        <xdr:to>
          <xdr:col>12</xdr:col>
          <xdr:colOff>393700</xdr:colOff>
          <xdr:row>45</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9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45</xdr:row>
          <xdr:rowOff>12700</xdr:rowOff>
        </xdr:from>
        <xdr:to>
          <xdr:col>12</xdr:col>
          <xdr:colOff>393700</xdr:colOff>
          <xdr:row>46</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9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46</xdr:row>
          <xdr:rowOff>12700</xdr:rowOff>
        </xdr:from>
        <xdr:to>
          <xdr:col>12</xdr:col>
          <xdr:colOff>393700</xdr:colOff>
          <xdr:row>47</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9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47</xdr:row>
          <xdr:rowOff>12700</xdr:rowOff>
        </xdr:from>
        <xdr:to>
          <xdr:col>12</xdr:col>
          <xdr:colOff>393700</xdr:colOff>
          <xdr:row>48</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9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48</xdr:row>
          <xdr:rowOff>12700</xdr:rowOff>
        </xdr:from>
        <xdr:to>
          <xdr:col>12</xdr:col>
          <xdr:colOff>393700</xdr:colOff>
          <xdr:row>49</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9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12700</xdr:rowOff>
        </xdr:from>
        <xdr:to>
          <xdr:col>12</xdr:col>
          <xdr:colOff>393700</xdr:colOff>
          <xdr:row>50</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9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50</xdr:row>
          <xdr:rowOff>12700</xdr:rowOff>
        </xdr:from>
        <xdr:to>
          <xdr:col>12</xdr:col>
          <xdr:colOff>393700</xdr:colOff>
          <xdr:row>51</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9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12700</xdr:rowOff>
        </xdr:from>
        <xdr:to>
          <xdr:col>12</xdr:col>
          <xdr:colOff>393700</xdr:colOff>
          <xdr:row>52</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9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52</xdr:row>
          <xdr:rowOff>12700</xdr:rowOff>
        </xdr:from>
        <xdr:to>
          <xdr:col>12</xdr:col>
          <xdr:colOff>393700</xdr:colOff>
          <xdr:row>53</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9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xdr:row>
          <xdr:rowOff>12700</xdr:rowOff>
        </xdr:from>
        <xdr:to>
          <xdr:col>12</xdr:col>
          <xdr:colOff>393700</xdr:colOff>
          <xdr:row>54</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9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54</xdr:row>
          <xdr:rowOff>12700</xdr:rowOff>
        </xdr:from>
        <xdr:to>
          <xdr:col>12</xdr:col>
          <xdr:colOff>393700</xdr:colOff>
          <xdr:row>55</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9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55</xdr:row>
          <xdr:rowOff>12700</xdr:rowOff>
        </xdr:from>
        <xdr:to>
          <xdr:col>12</xdr:col>
          <xdr:colOff>393700</xdr:colOff>
          <xdr:row>56</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9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56</xdr:row>
          <xdr:rowOff>12700</xdr:rowOff>
        </xdr:from>
        <xdr:to>
          <xdr:col>12</xdr:col>
          <xdr:colOff>393700</xdr:colOff>
          <xdr:row>57</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9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57</xdr:row>
          <xdr:rowOff>12700</xdr:rowOff>
        </xdr:from>
        <xdr:to>
          <xdr:col>12</xdr:col>
          <xdr:colOff>393700</xdr:colOff>
          <xdr:row>58</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9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58</xdr:row>
          <xdr:rowOff>12700</xdr:rowOff>
        </xdr:from>
        <xdr:to>
          <xdr:col>12</xdr:col>
          <xdr:colOff>393700</xdr:colOff>
          <xdr:row>59</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9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59</xdr:row>
          <xdr:rowOff>12700</xdr:rowOff>
        </xdr:from>
        <xdr:to>
          <xdr:col>12</xdr:col>
          <xdr:colOff>393700</xdr:colOff>
          <xdr:row>60</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9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60</xdr:row>
          <xdr:rowOff>12700</xdr:rowOff>
        </xdr:from>
        <xdr:to>
          <xdr:col>12</xdr:col>
          <xdr:colOff>393700</xdr:colOff>
          <xdr:row>61</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9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12700</xdr:rowOff>
        </xdr:from>
        <xdr:to>
          <xdr:col>12</xdr:col>
          <xdr:colOff>393700</xdr:colOff>
          <xdr:row>62</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9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62</xdr:row>
          <xdr:rowOff>12700</xdr:rowOff>
        </xdr:from>
        <xdr:to>
          <xdr:col>12</xdr:col>
          <xdr:colOff>393700</xdr:colOff>
          <xdr:row>63</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9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63</xdr:row>
          <xdr:rowOff>12700</xdr:rowOff>
        </xdr:from>
        <xdr:to>
          <xdr:col>12</xdr:col>
          <xdr:colOff>393700</xdr:colOff>
          <xdr:row>64</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9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64</xdr:row>
          <xdr:rowOff>12700</xdr:rowOff>
        </xdr:from>
        <xdr:to>
          <xdr:col>12</xdr:col>
          <xdr:colOff>393700</xdr:colOff>
          <xdr:row>65</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9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65</xdr:row>
          <xdr:rowOff>12700</xdr:rowOff>
        </xdr:from>
        <xdr:to>
          <xdr:col>12</xdr:col>
          <xdr:colOff>393700</xdr:colOff>
          <xdr:row>66</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9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66</xdr:row>
          <xdr:rowOff>12700</xdr:rowOff>
        </xdr:from>
        <xdr:to>
          <xdr:col>12</xdr:col>
          <xdr:colOff>393700</xdr:colOff>
          <xdr:row>67</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9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67</xdr:row>
          <xdr:rowOff>12700</xdr:rowOff>
        </xdr:from>
        <xdr:to>
          <xdr:col>12</xdr:col>
          <xdr:colOff>393700</xdr:colOff>
          <xdr:row>68</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9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68</xdr:row>
          <xdr:rowOff>12700</xdr:rowOff>
        </xdr:from>
        <xdr:to>
          <xdr:col>12</xdr:col>
          <xdr:colOff>393700</xdr:colOff>
          <xdr:row>69</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9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69</xdr:row>
          <xdr:rowOff>12700</xdr:rowOff>
        </xdr:from>
        <xdr:to>
          <xdr:col>12</xdr:col>
          <xdr:colOff>393700</xdr:colOff>
          <xdr:row>70</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9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70</xdr:row>
          <xdr:rowOff>12700</xdr:rowOff>
        </xdr:from>
        <xdr:to>
          <xdr:col>12</xdr:col>
          <xdr:colOff>393700</xdr:colOff>
          <xdr:row>71</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9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71</xdr:row>
          <xdr:rowOff>12700</xdr:rowOff>
        </xdr:from>
        <xdr:to>
          <xdr:col>12</xdr:col>
          <xdr:colOff>393700</xdr:colOff>
          <xdr:row>72</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9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72</xdr:row>
          <xdr:rowOff>12700</xdr:rowOff>
        </xdr:from>
        <xdr:to>
          <xdr:col>12</xdr:col>
          <xdr:colOff>393700</xdr:colOff>
          <xdr:row>73</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9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73</xdr:row>
          <xdr:rowOff>12700</xdr:rowOff>
        </xdr:from>
        <xdr:to>
          <xdr:col>12</xdr:col>
          <xdr:colOff>393700</xdr:colOff>
          <xdr:row>74</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9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74</xdr:row>
          <xdr:rowOff>12700</xdr:rowOff>
        </xdr:from>
        <xdr:to>
          <xdr:col>12</xdr:col>
          <xdr:colOff>393700</xdr:colOff>
          <xdr:row>75</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9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75</xdr:row>
          <xdr:rowOff>12700</xdr:rowOff>
        </xdr:from>
        <xdr:to>
          <xdr:col>12</xdr:col>
          <xdr:colOff>393700</xdr:colOff>
          <xdr:row>76</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9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76</xdr:row>
          <xdr:rowOff>12700</xdr:rowOff>
        </xdr:from>
        <xdr:to>
          <xdr:col>12</xdr:col>
          <xdr:colOff>393700</xdr:colOff>
          <xdr:row>77</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9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77</xdr:row>
          <xdr:rowOff>12700</xdr:rowOff>
        </xdr:from>
        <xdr:to>
          <xdr:col>12</xdr:col>
          <xdr:colOff>393700</xdr:colOff>
          <xdr:row>78</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9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78</xdr:row>
          <xdr:rowOff>12700</xdr:rowOff>
        </xdr:from>
        <xdr:to>
          <xdr:col>12</xdr:col>
          <xdr:colOff>393700</xdr:colOff>
          <xdr:row>79</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9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79</xdr:row>
          <xdr:rowOff>12700</xdr:rowOff>
        </xdr:from>
        <xdr:to>
          <xdr:col>12</xdr:col>
          <xdr:colOff>393700</xdr:colOff>
          <xdr:row>80</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9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80</xdr:row>
          <xdr:rowOff>12700</xdr:rowOff>
        </xdr:from>
        <xdr:to>
          <xdr:col>12</xdr:col>
          <xdr:colOff>393700</xdr:colOff>
          <xdr:row>81</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9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81</xdr:row>
          <xdr:rowOff>12700</xdr:rowOff>
        </xdr:from>
        <xdr:to>
          <xdr:col>12</xdr:col>
          <xdr:colOff>393700</xdr:colOff>
          <xdr:row>82</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9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82</xdr:row>
          <xdr:rowOff>12700</xdr:rowOff>
        </xdr:from>
        <xdr:to>
          <xdr:col>12</xdr:col>
          <xdr:colOff>393700</xdr:colOff>
          <xdr:row>83</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9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83</xdr:row>
          <xdr:rowOff>12700</xdr:rowOff>
        </xdr:from>
        <xdr:to>
          <xdr:col>12</xdr:col>
          <xdr:colOff>393700</xdr:colOff>
          <xdr:row>84</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9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84</xdr:row>
          <xdr:rowOff>12700</xdr:rowOff>
        </xdr:from>
        <xdr:to>
          <xdr:col>12</xdr:col>
          <xdr:colOff>393700</xdr:colOff>
          <xdr:row>85</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9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85</xdr:row>
          <xdr:rowOff>12700</xdr:rowOff>
        </xdr:from>
        <xdr:to>
          <xdr:col>12</xdr:col>
          <xdr:colOff>393700</xdr:colOff>
          <xdr:row>86</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9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86</xdr:row>
          <xdr:rowOff>12700</xdr:rowOff>
        </xdr:from>
        <xdr:to>
          <xdr:col>12</xdr:col>
          <xdr:colOff>393700</xdr:colOff>
          <xdr:row>87</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9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87</xdr:row>
          <xdr:rowOff>12700</xdr:rowOff>
        </xdr:from>
        <xdr:to>
          <xdr:col>12</xdr:col>
          <xdr:colOff>393700</xdr:colOff>
          <xdr:row>88</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9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88</xdr:row>
          <xdr:rowOff>12700</xdr:rowOff>
        </xdr:from>
        <xdr:to>
          <xdr:col>12</xdr:col>
          <xdr:colOff>393700</xdr:colOff>
          <xdr:row>89</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9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89</xdr:row>
          <xdr:rowOff>12700</xdr:rowOff>
        </xdr:from>
        <xdr:to>
          <xdr:col>12</xdr:col>
          <xdr:colOff>393700</xdr:colOff>
          <xdr:row>90</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9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12700</xdr:rowOff>
        </xdr:from>
        <xdr:to>
          <xdr:col>12</xdr:col>
          <xdr:colOff>393700</xdr:colOff>
          <xdr:row>91</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9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91</xdr:row>
          <xdr:rowOff>12700</xdr:rowOff>
        </xdr:from>
        <xdr:to>
          <xdr:col>12</xdr:col>
          <xdr:colOff>393700</xdr:colOff>
          <xdr:row>92</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9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92</xdr:row>
          <xdr:rowOff>12700</xdr:rowOff>
        </xdr:from>
        <xdr:to>
          <xdr:col>12</xdr:col>
          <xdr:colOff>393700</xdr:colOff>
          <xdr:row>93</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9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93</xdr:row>
          <xdr:rowOff>12700</xdr:rowOff>
        </xdr:from>
        <xdr:to>
          <xdr:col>12</xdr:col>
          <xdr:colOff>393700</xdr:colOff>
          <xdr:row>94</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9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94</xdr:row>
          <xdr:rowOff>12700</xdr:rowOff>
        </xdr:from>
        <xdr:to>
          <xdr:col>12</xdr:col>
          <xdr:colOff>393700</xdr:colOff>
          <xdr:row>95</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9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95</xdr:row>
          <xdr:rowOff>12700</xdr:rowOff>
        </xdr:from>
        <xdr:to>
          <xdr:col>12</xdr:col>
          <xdr:colOff>393700</xdr:colOff>
          <xdr:row>96</xdr:row>
          <xdr:rowOff>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9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96</xdr:row>
          <xdr:rowOff>12700</xdr:rowOff>
        </xdr:from>
        <xdr:to>
          <xdr:col>12</xdr:col>
          <xdr:colOff>393700</xdr:colOff>
          <xdr:row>97</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9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97</xdr:row>
          <xdr:rowOff>12700</xdr:rowOff>
        </xdr:from>
        <xdr:to>
          <xdr:col>12</xdr:col>
          <xdr:colOff>393700</xdr:colOff>
          <xdr:row>98</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9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98</xdr:row>
          <xdr:rowOff>12700</xdr:rowOff>
        </xdr:from>
        <xdr:to>
          <xdr:col>12</xdr:col>
          <xdr:colOff>393700</xdr:colOff>
          <xdr:row>99</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9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99</xdr:row>
          <xdr:rowOff>12700</xdr:rowOff>
        </xdr:from>
        <xdr:to>
          <xdr:col>12</xdr:col>
          <xdr:colOff>393700</xdr:colOff>
          <xdr:row>100</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9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100</xdr:row>
          <xdr:rowOff>12700</xdr:rowOff>
        </xdr:from>
        <xdr:to>
          <xdr:col>12</xdr:col>
          <xdr:colOff>393700</xdr:colOff>
          <xdr:row>101</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9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101</xdr:row>
          <xdr:rowOff>12700</xdr:rowOff>
        </xdr:from>
        <xdr:to>
          <xdr:col>12</xdr:col>
          <xdr:colOff>393700</xdr:colOff>
          <xdr:row>102</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9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102</xdr:row>
          <xdr:rowOff>12700</xdr:rowOff>
        </xdr:from>
        <xdr:to>
          <xdr:col>12</xdr:col>
          <xdr:colOff>393700</xdr:colOff>
          <xdr:row>103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9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103</xdr:row>
          <xdr:rowOff>12700</xdr:rowOff>
        </xdr:from>
        <xdr:to>
          <xdr:col>12</xdr:col>
          <xdr:colOff>393700</xdr:colOff>
          <xdr:row>104</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9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104</xdr:row>
          <xdr:rowOff>12700</xdr:rowOff>
        </xdr:from>
        <xdr:to>
          <xdr:col>12</xdr:col>
          <xdr:colOff>393700</xdr:colOff>
          <xdr:row>105</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9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105</xdr:row>
          <xdr:rowOff>12700</xdr:rowOff>
        </xdr:from>
        <xdr:to>
          <xdr:col>12</xdr:col>
          <xdr:colOff>393700</xdr:colOff>
          <xdr:row>106</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9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106</xdr:row>
          <xdr:rowOff>12700</xdr:rowOff>
        </xdr:from>
        <xdr:to>
          <xdr:col>12</xdr:col>
          <xdr:colOff>393700</xdr:colOff>
          <xdr:row>107</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9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107</xdr:row>
          <xdr:rowOff>12700</xdr:rowOff>
        </xdr:from>
        <xdr:to>
          <xdr:col>12</xdr:col>
          <xdr:colOff>393700</xdr:colOff>
          <xdr:row>108</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9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108</xdr:row>
          <xdr:rowOff>12700</xdr:rowOff>
        </xdr:from>
        <xdr:to>
          <xdr:col>12</xdr:col>
          <xdr:colOff>393700</xdr:colOff>
          <xdr:row>109</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9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109</xdr:row>
          <xdr:rowOff>12700</xdr:rowOff>
        </xdr:from>
        <xdr:to>
          <xdr:col>12</xdr:col>
          <xdr:colOff>393700</xdr:colOff>
          <xdr:row>110</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9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110</xdr:row>
          <xdr:rowOff>12700</xdr:rowOff>
        </xdr:from>
        <xdr:to>
          <xdr:col>12</xdr:col>
          <xdr:colOff>393700</xdr:colOff>
          <xdr:row>111</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9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111</xdr:row>
          <xdr:rowOff>12700</xdr:rowOff>
        </xdr:from>
        <xdr:to>
          <xdr:col>12</xdr:col>
          <xdr:colOff>393700</xdr:colOff>
          <xdr:row>112</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9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112</xdr:row>
          <xdr:rowOff>12700</xdr:rowOff>
        </xdr:from>
        <xdr:to>
          <xdr:col>12</xdr:col>
          <xdr:colOff>393700</xdr:colOff>
          <xdr:row>113</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9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113</xdr:row>
          <xdr:rowOff>12700</xdr:rowOff>
        </xdr:from>
        <xdr:to>
          <xdr:col>12</xdr:col>
          <xdr:colOff>393700</xdr:colOff>
          <xdr:row>114</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9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114</xdr:row>
          <xdr:rowOff>12700</xdr:rowOff>
        </xdr:from>
        <xdr:to>
          <xdr:col>12</xdr:col>
          <xdr:colOff>393700</xdr:colOff>
          <xdr:row>115</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9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115</xdr:row>
          <xdr:rowOff>12700</xdr:rowOff>
        </xdr:from>
        <xdr:to>
          <xdr:col>12</xdr:col>
          <xdr:colOff>393700</xdr:colOff>
          <xdr:row>116</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9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116</xdr:row>
          <xdr:rowOff>12700</xdr:rowOff>
        </xdr:from>
        <xdr:to>
          <xdr:col>12</xdr:col>
          <xdr:colOff>393700</xdr:colOff>
          <xdr:row>117</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9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117</xdr:row>
          <xdr:rowOff>12700</xdr:rowOff>
        </xdr:from>
        <xdr:to>
          <xdr:col>12</xdr:col>
          <xdr:colOff>393700</xdr:colOff>
          <xdr:row>118</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9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118</xdr:row>
          <xdr:rowOff>12700</xdr:rowOff>
        </xdr:from>
        <xdr:to>
          <xdr:col>12</xdr:col>
          <xdr:colOff>393700</xdr:colOff>
          <xdr:row>119</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9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119</xdr:row>
          <xdr:rowOff>12700</xdr:rowOff>
        </xdr:from>
        <xdr:to>
          <xdr:col>12</xdr:col>
          <xdr:colOff>393700</xdr:colOff>
          <xdr:row>120</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9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120</xdr:row>
          <xdr:rowOff>12700</xdr:rowOff>
        </xdr:from>
        <xdr:to>
          <xdr:col>12</xdr:col>
          <xdr:colOff>393700</xdr:colOff>
          <xdr:row>121</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9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121</xdr:row>
          <xdr:rowOff>12700</xdr:rowOff>
        </xdr:from>
        <xdr:to>
          <xdr:col>12</xdr:col>
          <xdr:colOff>393700</xdr:colOff>
          <xdr:row>122</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9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122</xdr:row>
          <xdr:rowOff>12700</xdr:rowOff>
        </xdr:from>
        <xdr:to>
          <xdr:col>12</xdr:col>
          <xdr:colOff>393700</xdr:colOff>
          <xdr:row>123</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9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123</xdr:row>
          <xdr:rowOff>12700</xdr:rowOff>
        </xdr:from>
        <xdr:to>
          <xdr:col>12</xdr:col>
          <xdr:colOff>393700</xdr:colOff>
          <xdr:row>124</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9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124</xdr:row>
          <xdr:rowOff>12700</xdr:rowOff>
        </xdr:from>
        <xdr:to>
          <xdr:col>12</xdr:col>
          <xdr:colOff>393700</xdr:colOff>
          <xdr:row>125</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9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125</xdr:row>
          <xdr:rowOff>12700</xdr:rowOff>
        </xdr:from>
        <xdr:to>
          <xdr:col>12</xdr:col>
          <xdr:colOff>393700</xdr:colOff>
          <xdr:row>126</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9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126</xdr:row>
          <xdr:rowOff>12700</xdr:rowOff>
        </xdr:from>
        <xdr:to>
          <xdr:col>12</xdr:col>
          <xdr:colOff>393700</xdr:colOff>
          <xdr:row>127</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9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127</xdr:row>
          <xdr:rowOff>12700</xdr:rowOff>
        </xdr:from>
        <xdr:to>
          <xdr:col>12</xdr:col>
          <xdr:colOff>393700</xdr:colOff>
          <xdr:row>128</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9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128</xdr:row>
          <xdr:rowOff>12700</xdr:rowOff>
        </xdr:from>
        <xdr:to>
          <xdr:col>12</xdr:col>
          <xdr:colOff>393700</xdr:colOff>
          <xdr:row>129</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9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129</xdr:row>
          <xdr:rowOff>12700</xdr:rowOff>
        </xdr:from>
        <xdr:to>
          <xdr:col>12</xdr:col>
          <xdr:colOff>393700</xdr:colOff>
          <xdr:row>130</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9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130</xdr:row>
          <xdr:rowOff>12700</xdr:rowOff>
        </xdr:from>
        <xdr:to>
          <xdr:col>12</xdr:col>
          <xdr:colOff>393700</xdr:colOff>
          <xdr:row>131</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9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131</xdr:row>
          <xdr:rowOff>12700</xdr:rowOff>
        </xdr:from>
        <xdr:to>
          <xdr:col>12</xdr:col>
          <xdr:colOff>393700</xdr:colOff>
          <xdr:row>132</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9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132</xdr:row>
          <xdr:rowOff>12700</xdr:rowOff>
        </xdr:from>
        <xdr:to>
          <xdr:col>12</xdr:col>
          <xdr:colOff>393700</xdr:colOff>
          <xdr:row>133</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9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133</xdr:row>
          <xdr:rowOff>12700</xdr:rowOff>
        </xdr:from>
        <xdr:to>
          <xdr:col>12</xdr:col>
          <xdr:colOff>393700</xdr:colOff>
          <xdr:row>134</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9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134</xdr:row>
          <xdr:rowOff>12700</xdr:rowOff>
        </xdr:from>
        <xdr:to>
          <xdr:col>12</xdr:col>
          <xdr:colOff>393700</xdr:colOff>
          <xdr:row>135</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9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135</xdr:row>
          <xdr:rowOff>12700</xdr:rowOff>
        </xdr:from>
        <xdr:to>
          <xdr:col>12</xdr:col>
          <xdr:colOff>393700</xdr:colOff>
          <xdr:row>136</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9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136</xdr:row>
          <xdr:rowOff>12700</xdr:rowOff>
        </xdr:from>
        <xdr:to>
          <xdr:col>12</xdr:col>
          <xdr:colOff>393700</xdr:colOff>
          <xdr:row>137</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9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137</xdr:row>
          <xdr:rowOff>12700</xdr:rowOff>
        </xdr:from>
        <xdr:to>
          <xdr:col>12</xdr:col>
          <xdr:colOff>393700</xdr:colOff>
          <xdr:row>138</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9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138</xdr:row>
          <xdr:rowOff>12700</xdr:rowOff>
        </xdr:from>
        <xdr:to>
          <xdr:col>12</xdr:col>
          <xdr:colOff>393700</xdr:colOff>
          <xdr:row>139</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9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139</xdr:row>
          <xdr:rowOff>12700</xdr:rowOff>
        </xdr:from>
        <xdr:to>
          <xdr:col>12</xdr:col>
          <xdr:colOff>393700</xdr:colOff>
          <xdr:row>140</xdr:row>
          <xdr:rowOff>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9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140</xdr:row>
          <xdr:rowOff>12700</xdr:rowOff>
        </xdr:from>
        <xdr:to>
          <xdr:col>12</xdr:col>
          <xdr:colOff>393700</xdr:colOff>
          <xdr:row>141</xdr:row>
          <xdr:rowOff>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9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141</xdr:row>
          <xdr:rowOff>12700</xdr:rowOff>
        </xdr:from>
        <xdr:to>
          <xdr:col>12</xdr:col>
          <xdr:colOff>393700</xdr:colOff>
          <xdr:row>142</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9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142</xdr:row>
          <xdr:rowOff>12700</xdr:rowOff>
        </xdr:from>
        <xdr:to>
          <xdr:col>12</xdr:col>
          <xdr:colOff>393700</xdr:colOff>
          <xdr:row>143</xdr:row>
          <xdr:rowOff>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9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143</xdr:row>
          <xdr:rowOff>12700</xdr:rowOff>
        </xdr:from>
        <xdr:to>
          <xdr:col>12</xdr:col>
          <xdr:colOff>393700</xdr:colOff>
          <xdr:row>144</xdr:row>
          <xdr:rowOff>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9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144</xdr:row>
          <xdr:rowOff>12700</xdr:rowOff>
        </xdr:from>
        <xdr:to>
          <xdr:col>12</xdr:col>
          <xdr:colOff>393700</xdr:colOff>
          <xdr:row>145</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9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145</xdr:row>
          <xdr:rowOff>12700</xdr:rowOff>
        </xdr:from>
        <xdr:to>
          <xdr:col>12</xdr:col>
          <xdr:colOff>393700</xdr:colOff>
          <xdr:row>146</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9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146</xdr:row>
          <xdr:rowOff>12700</xdr:rowOff>
        </xdr:from>
        <xdr:to>
          <xdr:col>12</xdr:col>
          <xdr:colOff>393700</xdr:colOff>
          <xdr:row>147</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9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147</xdr:row>
          <xdr:rowOff>12700</xdr:rowOff>
        </xdr:from>
        <xdr:to>
          <xdr:col>12</xdr:col>
          <xdr:colOff>393700</xdr:colOff>
          <xdr:row>148</xdr:row>
          <xdr:rowOff>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9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148</xdr:row>
          <xdr:rowOff>12700</xdr:rowOff>
        </xdr:from>
        <xdr:to>
          <xdr:col>12</xdr:col>
          <xdr:colOff>393700</xdr:colOff>
          <xdr:row>149</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9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149</xdr:row>
          <xdr:rowOff>12700</xdr:rowOff>
        </xdr:from>
        <xdr:to>
          <xdr:col>12</xdr:col>
          <xdr:colOff>393700</xdr:colOff>
          <xdr:row>150</xdr:row>
          <xdr:rowOff>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9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150</xdr:row>
          <xdr:rowOff>12700</xdr:rowOff>
        </xdr:from>
        <xdr:to>
          <xdr:col>12</xdr:col>
          <xdr:colOff>393700</xdr:colOff>
          <xdr:row>151</xdr:row>
          <xdr:rowOff>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9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151</xdr:row>
          <xdr:rowOff>12700</xdr:rowOff>
        </xdr:from>
        <xdr:to>
          <xdr:col>12</xdr:col>
          <xdr:colOff>393700</xdr:colOff>
          <xdr:row>152</xdr:row>
          <xdr:rowOff>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9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152</xdr:row>
          <xdr:rowOff>12700</xdr:rowOff>
        </xdr:from>
        <xdr:to>
          <xdr:col>12</xdr:col>
          <xdr:colOff>393700</xdr:colOff>
          <xdr:row>153</xdr:row>
          <xdr:rowOff>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9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153</xdr:row>
          <xdr:rowOff>12700</xdr:rowOff>
        </xdr:from>
        <xdr:to>
          <xdr:col>12</xdr:col>
          <xdr:colOff>393700</xdr:colOff>
          <xdr:row>154</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9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154</xdr:row>
          <xdr:rowOff>12700</xdr:rowOff>
        </xdr:from>
        <xdr:to>
          <xdr:col>12</xdr:col>
          <xdr:colOff>393700</xdr:colOff>
          <xdr:row>155</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9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155</xdr:row>
          <xdr:rowOff>12700</xdr:rowOff>
        </xdr:from>
        <xdr:to>
          <xdr:col>12</xdr:col>
          <xdr:colOff>393700</xdr:colOff>
          <xdr:row>156</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9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156</xdr:row>
          <xdr:rowOff>12700</xdr:rowOff>
        </xdr:from>
        <xdr:to>
          <xdr:col>12</xdr:col>
          <xdr:colOff>393700</xdr:colOff>
          <xdr:row>157</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9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157</xdr:row>
          <xdr:rowOff>12700</xdr:rowOff>
        </xdr:from>
        <xdr:to>
          <xdr:col>12</xdr:col>
          <xdr:colOff>393700</xdr:colOff>
          <xdr:row>158</xdr:row>
          <xdr:rowOff>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9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158</xdr:row>
          <xdr:rowOff>12700</xdr:rowOff>
        </xdr:from>
        <xdr:to>
          <xdr:col>12</xdr:col>
          <xdr:colOff>393700</xdr:colOff>
          <xdr:row>159</xdr:row>
          <xdr:rowOff>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9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159</xdr:row>
          <xdr:rowOff>12700</xdr:rowOff>
        </xdr:from>
        <xdr:to>
          <xdr:col>12</xdr:col>
          <xdr:colOff>393700</xdr:colOff>
          <xdr:row>160</xdr:row>
          <xdr:rowOff>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9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160</xdr:row>
          <xdr:rowOff>12700</xdr:rowOff>
        </xdr:from>
        <xdr:to>
          <xdr:col>12</xdr:col>
          <xdr:colOff>393700</xdr:colOff>
          <xdr:row>161</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9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161</xdr:row>
          <xdr:rowOff>12700</xdr:rowOff>
        </xdr:from>
        <xdr:to>
          <xdr:col>12</xdr:col>
          <xdr:colOff>393700</xdr:colOff>
          <xdr:row>162</xdr:row>
          <xdr:rowOff>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9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162</xdr:row>
          <xdr:rowOff>12700</xdr:rowOff>
        </xdr:from>
        <xdr:to>
          <xdr:col>12</xdr:col>
          <xdr:colOff>393700</xdr:colOff>
          <xdr:row>163</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9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163</xdr:row>
          <xdr:rowOff>12700</xdr:rowOff>
        </xdr:from>
        <xdr:to>
          <xdr:col>12</xdr:col>
          <xdr:colOff>393700</xdr:colOff>
          <xdr:row>164</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9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164</xdr:row>
          <xdr:rowOff>12700</xdr:rowOff>
        </xdr:from>
        <xdr:to>
          <xdr:col>12</xdr:col>
          <xdr:colOff>393700</xdr:colOff>
          <xdr:row>165</xdr:row>
          <xdr:rowOff>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9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165</xdr:row>
          <xdr:rowOff>12700</xdr:rowOff>
        </xdr:from>
        <xdr:to>
          <xdr:col>12</xdr:col>
          <xdr:colOff>393700</xdr:colOff>
          <xdr:row>166</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9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166</xdr:row>
          <xdr:rowOff>12700</xdr:rowOff>
        </xdr:from>
        <xdr:to>
          <xdr:col>12</xdr:col>
          <xdr:colOff>393700</xdr:colOff>
          <xdr:row>167</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9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167</xdr:row>
          <xdr:rowOff>12700</xdr:rowOff>
        </xdr:from>
        <xdr:to>
          <xdr:col>12</xdr:col>
          <xdr:colOff>393700</xdr:colOff>
          <xdr:row>168</xdr:row>
          <xdr:rowOff>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9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168</xdr:row>
          <xdr:rowOff>12700</xdr:rowOff>
        </xdr:from>
        <xdr:to>
          <xdr:col>12</xdr:col>
          <xdr:colOff>393700</xdr:colOff>
          <xdr:row>169</xdr:row>
          <xdr:rowOff>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9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169</xdr:row>
          <xdr:rowOff>12700</xdr:rowOff>
        </xdr:from>
        <xdr:to>
          <xdr:col>12</xdr:col>
          <xdr:colOff>393700</xdr:colOff>
          <xdr:row>170</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9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170</xdr:row>
          <xdr:rowOff>12700</xdr:rowOff>
        </xdr:from>
        <xdr:to>
          <xdr:col>12</xdr:col>
          <xdr:colOff>393700</xdr:colOff>
          <xdr:row>171</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9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171</xdr:row>
          <xdr:rowOff>12700</xdr:rowOff>
        </xdr:from>
        <xdr:to>
          <xdr:col>12</xdr:col>
          <xdr:colOff>393700</xdr:colOff>
          <xdr:row>172</xdr:row>
          <xdr:rowOff>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9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172</xdr:row>
          <xdr:rowOff>12700</xdr:rowOff>
        </xdr:from>
        <xdr:to>
          <xdr:col>12</xdr:col>
          <xdr:colOff>393700</xdr:colOff>
          <xdr:row>173</xdr:row>
          <xdr:rowOff>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9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173</xdr:row>
          <xdr:rowOff>12700</xdr:rowOff>
        </xdr:from>
        <xdr:to>
          <xdr:col>12</xdr:col>
          <xdr:colOff>393700</xdr:colOff>
          <xdr:row>174</xdr:row>
          <xdr:rowOff>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9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174</xdr:row>
          <xdr:rowOff>12700</xdr:rowOff>
        </xdr:from>
        <xdr:to>
          <xdr:col>12</xdr:col>
          <xdr:colOff>393700</xdr:colOff>
          <xdr:row>175</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9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175</xdr:row>
          <xdr:rowOff>12700</xdr:rowOff>
        </xdr:from>
        <xdr:to>
          <xdr:col>12</xdr:col>
          <xdr:colOff>393700</xdr:colOff>
          <xdr:row>176</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9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176</xdr:row>
          <xdr:rowOff>12700</xdr:rowOff>
        </xdr:from>
        <xdr:to>
          <xdr:col>12</xdr:col>
          <xdr:colOff>393700</xdr:colOff>
          <xdr:row>177</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9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177</xdr:row>
          <xdr:rowOff>12700</xdr:rowOff>
        </xdr:from>
        <xdr:to>
          <xdr:col>12</xdr:col>
          <xdr:colOff>393700</xdr:colOff>
          <xdr:row>178</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9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178</xdr:row>
          <xdr:rowOff>12700</xdr:rowOff>
        </xdr:from>
        <xdr:to>
          <xdr:col>12</xdr:col>
          <xdr:colOff>393700</xdr:colOff>
          <xdr:row>179</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9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179</xdr:row>
          <xdr:rowOff>12700</xdr:rowOff>
        </xdr:from>
        <xdr:to>
          <xdr:col>12</xdr:col>
          <xdr:colOff>393700</xdr:colOff>
          <xdr:row>180</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9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180</xdr:row>
          <xdr:rowOff>12700</xdr:rowOff>
        </xdr:from>
        <xdr:to>
          <xdr:col>12</xdr:col>
          <xdr:colOff>393700</xdr:colOff>
          <xdr:row>181</xdr:row>
          <xdr:rowOff>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9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181</xdr:row>
          <xdr:rowOff>12700</xdr:rowOff>
        </xdr:from>
        <xdr:to>
          <xdr:col>12</xdr:col>
          <xdr:colOff>393700</xdr:colOff>
          <xdr:row>182</xdr:row>
          <xdr:rowOff>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9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182</xdr:row>
          <xdr:rowOff>12700</xdr:rowOff>
        </xdr:from>
        <xdr:to>
          <xdr:col>12</xdr:col>
          <xdr:colOff>393700</xdr:colOff>
          <xdr:row>183</xdr:row>
          <xdr:rowOff>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9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183</xdr:row>
          <xdr:rowOff>12700</xdr:rowOff>
        </xdr:from>
        <xdr:to>
          <xdr:col>12</xdr:col>
          <xdr:colOff>393700</xdr:colOff>
          <xdr:row>184</xdr:row>
          <xdr:rowOff>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9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184</xdr:row>
          <xdr:rowOff>12700</xdr:rowOff>
        </xdr:from>
        <xdr:to>
          <xdr:col>12</xdr:col>
          <xdr:colOff>393700</xdr:colOff>
          <xdr:row>185</xdr:row>
          <xdr:rowOff>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9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185</xdr:row>
          <xdr:rowOff>12700</xdr:rowOff>
        </xdr:from>
        <xdr:to>
          <xdr:col>12</xdr:col>
          <xdr:colOff>393700</xdr:colOff>
          <xdr:row>186</xdr:row>
          <xdr:rowOff>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9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186</xdr:row>
          <xdr:rowOff>12700</xdr:rowOff>
        </xdr:from>
        <xdr:to>
          <xdr:col>12</xdr:col>
          <xdr:colOff>393700</xdr:colOff>
          <xdr:row>187</xdr:row>
          <xdr:rowOff>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9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187</xdr:row>
          <xdr:rowOff>12700</xdr:rowOff>
        </xdr:from>
        <xdr:to>
          <xdr:col>12</xdr:col>
          <xdr:colOff>393700</xdr:colOff>
          <xdr:row>188</xdr:row>
          <xdr:rowOff>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9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188</xdr:row>
          <xdr:rowOff>12700</xdr:rowOff>
        </xdr:from>
        <xdr:to>
          <xdr:col>12</xdr:col>
          <xdr:colOff>393700</xdr:colOff>
          <xdr:row>189</xdr:row>
          <xdr:rowOff>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9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189</xdr:row>
          <xdr:rowOff>12700</xdr:rowOff>
        </xdr:from>
        <xdr:to>
          <xdr:col>12</xdr:col>
          <xdr:colOff>393700</xdr:colOff>
          <xdr:row>190</xdr:row>
          <xdr:rowOff>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9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190</xdr:row>
          <xdr:rowOff>12700</xdr:rowOff>
        </xdr:from>
        <xdr:to>
          <xdr:col>12</xdr:col>
          <xdr:colOff>393700</xdr:colOff>
          <xdr:row>191</xdr:row>
          <xdr:rowOff>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9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191</xdr:row>
          <xdr:rowOff>12700</xdr:rowOff>
        </xdr:from>
        <xdr:to>
          <xdr:col>12</xdr:col>
          <xdr:colOff>393700</xdr:colOff>
          <xdr:row>192</xdr:row>
          <xdr:rowOff>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9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192</xdr:row>
          <xdr:rowOff>12700</xdr:rowOff>
        </xdr:from>
        <xdr:to>
          <xdr:col>12</xdr:col>
          <xdr:colOff>393700</xdr:colOff>
          <xdr:row>193</xdr:row>
          <xdr:rowOff>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9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193</xdr:row>
          <xdr:rowOff>12700</xdr:rowOff>
        </xdr:from>
        <xdr:to>
          <xdr:col>12</xdr:col>
          <xdr:colOff>393700</xdr:colOff>
          <xdr:row>194</xdr:row>
          <xdr:rowOff>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9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194</xdr:row>
          <xdr:rowOff>12700</xdr:rowOff>
        </xdr:from>
        <xdr:to>
          <xdr:col>12</xdr:col>
          <xdr:colOff>393700</xdr:colOff>
          <xdr:row>195</xdr:row>
          <xdr:rowOff>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9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195</xdr:row>
          <xdr:rowOff>12700</xdr:rowOff>
        </xdr:from>
        <xdr:to>
          <xdr:col>12</xdr:col>
          <xdr:colOff>393700</xdr:colOff>
          <xdr:row>196</xdr:row>
          <xdr:rowOff>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9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196</xdr:row>
          <xdr:rowOff>12700</xdr:rowOff>
        </xdr:from>
        <xdr:to>
          <xdr:col>12</xdr:col>
          <xdr:colOff>393700</xdr:colOff>
          <xdr:row>197</xdr:row>
          <xdr:rowOff>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9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197</xdr:row>
          <xdr:rowOff>12700</xdr:rowOff>
        </xdr:from>
        <xdr:to>
          <xdr:col>12</xdr:col>
          <xdr:colOff>393700</xdr:colOff>
          <xdr:row>198</xdr:row>
          <xdr:rowOff>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9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198</xdr:row>
          <xdr:rowOff>12700</xdr:rowOff>
        </xdr:from>
        <xdr:to>
          <xdr:col>12</xdr:col>
          <xdr:colOff>393700</xdr:colOff>
          <xdr:row>199</xdr:row>
          <xdr:rowOff>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9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199</xdr:row>
          <xdr:rowOff>12700</xdr:rowOff>
        </xdr:from>
        <xdr:to>
          <xdr:col>12</xdr:col>
          <xdr:colOff>393700</xdr:colOff>
          <xdr:row>200</xdr:row>
          <xdr:rowOff>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9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200</xdr:row>
          <xdr:rowOff>12700</xdr:rowOff>
        </xdr:from>
        <xdr:to>
          <xdr:col>12</xdr:col>
          <xdr:colOff>393700</xdr:colOff>
          <xdr:row>201</xdr:row>
          <xdr:rowOff>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9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201</xdr:row>
          <xdr:rowOff>12700</xdr:rowOff>
        </xdr:from>
        <xdr:to>
          <xdr:col>12</xdr:col>
          <xdr:colOff>393700</xdr:colOff>
          <xdr:row>202</xdr:row>
          <xdr:rowOff>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9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202</xdr:row>
          <xdr:rowOff>12700</xdr:rowOff>
        </xdr:from>
        <xdr:to>
          <xdr:col>12</xdr:col>
          <xdr:colOff>393700</xdr:colOff>
          <xdr:row>203</xdr:row>
          <xdr:rowOff>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9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203</xdr:row>
          <xdr:rowOff>12700</xdr:rowOff>
        </xdr:from>
        <xdr:to>
          <xdr:col>12</xdr:col>
          <xdr:colOff>393700</xdr:colOff>
          <xdr:row>204</xdr:row>
          <xdr:rowOff>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9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204</xdr:row>
          <xdr:rowOff>12700</xdr:rowOff>
        </xdr:from>
        <xdr:to>
          <xdr:col>12</xdr:col>
          <xdr:colOff>393700</xdr:colOff>
          <xdr:row>205</xdr:row>
          <xdr:rowOff>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9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205</xdr:row>
          <xdr:rowOff>12700</xdr:rowOff>
        </xdr:from>
        <xdr:to>
          <xdr:col>12</xdr:col>
          <xdr:colOff>393700</xdr:colOff>
          <xdr:row>206</xdr:row>
          <xdr:rowOff>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9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206</xdr:row>
          <xdr:rowOff>12700</xdr:rowOff>
        </xdr:from>
        <xdr:to>
          <xdr:col>12</xdr:col>
          <xdr:colOff>393700</xdr:colOff>
          <xdr:row>207</xdr:row>
          <xdr:rowOff>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9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207</xdr:row>
          <xdr:rowOff>12700</xdr:rowOff>
        </xdr:from>
        <xdr:to>
          <xdr:col>12</xdr:col>
          <xdr:colOff>393700</xdr:colOff>
          <xdr:row>208</xdr:row>
          <xdr:rowOff>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9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208</xdr:row>
          <xdr:rowOff>12700</xdr:rowOff>
        </xdr:from>
        <xdr:to>
          <xdr:col>12</xdr:col>
          <xdr:colOff>393700</xdr:colOff>
          <xdr:row>209</xdr:row>
          <xdr:rowOff>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9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209</xdr:row>
          <xdr:rowOff>12700</xdr:rowOff>
        </xdr:from>
        <xdr:to>
          <xdr:col>12</xdr:col>
          <xdr:colOff>393700</xdr:colOff>
          <xdr:row>210</xdr:row>
          <xdr:rowOff>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9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210</xdr:row>
          <xdr:rowOff>12700</xdr:rowOff>
        </xdr:from>
        <xdr:to>
          <xdr:col>12</xdr:col>
          <xdr:colOff>393700</xdr:colOff>
          <xdr:row>211</xdr:row>
          <xdr:rowOff>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9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211</xdr:row>
          <xdr:rowOff>12700</xdr:rowOff>
        </xdr:from>
        <xdr:to>
          <xdr:col>12</xdr:col>
          <xdr:colOff>393700</xdr:colOff>
          <xdr:row>212</xdr:row>
          <xdr:rowOff>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9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212</xdr:row>
          <xdr:rowOff>12700</xdr:rowOff>
        </xdr:from>
        <xdr:to>
          <xdr:col>12</xdr:col>
          <xdr:colOff>393700</xdr:colOff>
          <xdr:row>213</xdr:row>
          <xdr:rowOff>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9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213</xdr:row>
          <xdr:rowOff>12700</xdr:rowOff>
        </xdr:from>
        <xdr:to>
          <xdr:col>12</xdr:col>
          <xdr:colOff>393700</xdr:colOff>
          <xdr:row>214</xdr:row>
          <xdr:rowOff>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9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214</xdr:row>
          <xdr:rowOff>12700</xdr:rowOff>
        </xdr:from>
        <xdr:to>
          <xdr:col>12</xdr:col>
          <xdr:colOff>393700</xdr:colOff>
          <xdr:row>215</xdr:row>
          <xdr:rowOff>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9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215</xdr:row>
          <xdr:rowOff>12700</xdr:rowOff>
        </xdr:from>
        <xdr:to>
          <xdr:col>12</xdr:col>
          <xdr:colOff>393700</xdr:colOff>
          <xdr:row>216</xdr:row>
          <xdr:rowOff>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9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216</xdr:row>
          <xdr:rowOff>12700</xdr:rowOff>
        </xdr:from>
        <xdr:to>
          <xdr:col>12</xdr:col>
          <xdr:colOff>393700</xdr:colOff>
          <xdr:row>217</xdr:row>
          <xdr:rowOff>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9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217</xdr:row>
          <xdr:rowOff>12700</xdr:rowOff>
        </xdr:from>
        <xdr:to>
          <xdr:col>12</xdr:col>
          <xdr:colOff>393700</xdr:colOff>
          <xdr:row>218</xdr:row>
          <xdr:rowOff>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9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218</xdr:row>
          <xdr:rowOff>12700</xdr:rowOff>
        </xdr:from>
        <xdr:to>
          <xdr:col>12</xdr:col>
          <xdr:colOff>393700</xdr:colOff>
          <xdr:row>219</xdr:row>
          <xdr:rowOff>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9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219</xdr:row>
          <xdr:rowOff>12700</xdr:rowOff>
        </xdr:from>
        <xdr:to>
          <xdr:col>12</xdr:col>
          <xdr:colOff>393700</xdr:colOff>
          <xdr:row>220</xdr:row>
          <xdr:rowOff>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9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220</xdr:row>
          <xdr:rowOff>12700</xdr:rowOff>
        </xdr:from>
        <xdr:to>
          <xdr:col>12</xdr:col>
          <xdr:colOff>393700</xdr:colOff>
          <xdr:row>221</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9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221</xdr:row>
          <xdr:rowOff>12700</xdr:rowOff>
        </xdr:from>
        <xdr:to>
          <xdr:col>12</xdr:col>
          <xdr:colOff>393700</xdr:colOff>
          <xdr:row>222</xdr:row>
          <xdr:rowOff>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9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222</xdr:row>
          <xdr:rowOff>12700</xdr:rowOff>
        </xdr:from>
        <xdr:to>
          <xdr:col>12</xdr:col>
          <xdr:colOff>393700</xdr:colOff>
          <xdr:row>223</xdr:row>
          <xdr:rowOff>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9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223</xdr:row>
          <xdr:rowOff>12700</xdr:rowOff>
        </xdr:from>
        <xdr:to>
          <xdr:col>12</xdr:col>
          <xdr:colOff>393700</xdr:colOff>
          <xdr:row>224</xdr:row>
          <xdr:rowOff>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9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224</xdr:row>
          <xdr:rowOff>12700</xdr:rowOff>
        </xdr:from>
        <xdr:to>
          <xdr:col>12</xdr:col>
          <xdr:colOff>393700</xdr:colOff>
          <xdr:row>225</xdr:row>
          <xdr:rowOff>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9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225</xdr:row>
          <xdr:rowOff>12700</xdr:rowOff>
        </xdr:from>
        <xdr:to>
          <xdr:col>12</xdr:col>
          <xdr:colOff>393700</xdr:colOff>
          <xdr:row>226</xdr:row>
          <xdr:rowOff>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9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226</xdr:row>
          <xdr:rowOff>12700</xdr:rowOff>
        </xdr:from>
        <xdr:to>
          <xdr:col>12</xdr:col>
          <xdr:colOff>393700</xdr:colOff>
          <xdr:row>227</xdr:row>
          <xdr:rowOff>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9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227</xdr:row>
          <xdr:rowOff>12700</xdr:rowOff>
        </xdr:from>
        <xdr:to>
          <xdr:col>12</xdr:col>
          <xdr:colOff>393700</xdr:colOff>
          <xdr:row>228</xdr:row>
          <xdr:rowOff>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9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228</xdr:row>
          <xdr:rowOff>12700</xdr:rowOff>
        </xdr:from>
        <xdr:to>
          <xdr:col>12</xdr:col>
          <xdr:colOff>393700</xdr:colOff>
          <xdr:row>229</xdr:row>
          <xdr:rowOff>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9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229</xdr:row>
          <xdr:rowOff>12700</xdr:rowOff>
        </xdr:from>
        <xdr:to>
          <xdr:col>12</xdr:col>
          <xdr:colOff>393700</xdr:colOff>
          <xdr:row>230</xdr:row>
          <xdr:rowOff>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9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230</xdr:row>
          <xdr:rowOff>12700</xdr:rowOff>
        </xdr:from>
        <xdr:to>
          <xdr:col>12</xdr:col>
          <xdr:colOff>393700</xdr:colOff>
          <xdr:row>231</xdr:row>
          <xdr:rowOff>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9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231</xdr:row>
          <xdr:rowOff>12700</xdr:rowOff>
        </xdr:from>
        <xdr:to>
          <xdr:col>12</xdr:col>
          <xdr:colOff>393700</xdr:colOff>
          <xdr:row>232</xdr:row>
          <xdr:rowOff>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9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232</xdr:row>
          <xdr:rowOff>12700</xdr:rowOff>
        </xdr:from>
        <xdr:to>
          <xdr:col>12</xdr:col>
          <xdr:colOff>393700</xdr:colOff>
          <xdr:row>233</xdr:row>
          <xdr:rowOff>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9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233</xdr:row>
          <xdr:rowOff>12700</xdr:rowOff>
        </xdr:from>
        <xdr:to>
          <xdr:col>12</xdr:col>
          <xdr:colOff>393700</xdr:colOff>
          <xdr:row>234</xdr:row>
          <xdr:rowOff>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9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234</xdr:row>
          <xdr:rowOff>12700</xdr:rowOff>
        </xdr:from>
        <xdr:to>
          <xdr:col>12</xdr:col>
          <xdr:colOff>393700</xdr:colOff>
          <xdr:row>235</xdr:row>
          <xdr:rowOff>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9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235</xdr:row>
          <xdr:rowOff>12700</xdr:rowOff>
        </xdr:from>
        <xdr:to>
          <xdr:col>12</xdr:col>
          <xdr:colOff>393700</xdr:colOff>
          <xdr:row>236</xdr:row>
          <xdr:rowOff>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9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236</xdr:row>
          <xdr:rowOff>12700</xdr:rowOff>
        </xdr:from>
        <xdr:to>
          <xdr:col>12</xdr:col>
          <xdr:colOff>393700</xdr:colOff>
          <xdr:row>237</xdr:row>
          <xdr:rowOff>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9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237</xdr:row>
          <xdr:rowOff>12700</xdr:rowOff>
        </xdr:from>
        <xdr:to>
          <xdr:col>12</xdr:col>
          <xdr:colOff>393700</xdr:colOff>
          <xdr:row>238</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9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238</xdr:row>
          <xdr:rowOff>12700</xdr:rowOff>
        </xdr:from>
        <xdr:to>
          <xdr:col>12</xdr:col>
          <xdr:colOff>393700</xdr:colOff>
          <xdr:row>239</xdr:row>
          <xdr:rowOff>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9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239</xdr:row>
          <xdr:rowOff>12700</xdr:rowOff>
        </xdr:from>
        <xdr:to>
          <xdr:col>12</xdr:col>
          <xdr:colOff>393700</xdr:colOff>
          <xdr:row>240</xdr:row>
          <xdr:rowOff>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9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240</xdr:row>
          <xdr:rowOff>12700</xdr:rowOff>
        </xdr:from>
        <xdr:to>
          <xdr:col>12</xdr:col>
          <xdr:colOff>393700</xdr:colOff>
          <xdr:row>241</xdr:row>
          <xdr:rowOff>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9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241</xdr:row>
          <xdr:rowOff>12700</xdr:rowOff>
        </xdr:from>
        <xdr:to>
          <xdr:col>12</xdr:col>
          <xdr:colOff>393700</xdr:colOff>
          <xdr:row>242</xdr:row>
          <xdr:rowOff>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9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242</xdr:row>
          <xdr:rowOff>12700</xdr:rowOff>
        </xdr:from>
        <xdr:to>
          <xdr:col>12</xdr:col>
          <xdr:colOff>393700</xdr:colOff>
          <xdr:row>243</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900-0000E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243</xdr:row>
          <xdr:rowOff>12700</xdr:rowOff>
        </xdr:from>
        <xdr:to>
          <xdr:col>12</xdr:col>
          <xdr:colOff>393700</xdr:colOff>
          <xdr:row>244</xdr:row>
          <xdr:rowOff>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900-0000E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244</xdr:row>
          <xdr:rowOff>12700</xdr:rowOff>
        </xdr:from>
        <xdr:to>
          <xdr:col>12</xdr:col>
          <xdr:colOff>393700</xdr:colOff>
          <xdr:row>245</xdr:row>
          <xdr:rowOff>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900-0000E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245</xdr:row>
          <xdr:rowOff>12700</xdr:rowOff>
        </xdr:from>
        <xdr:to>
          <xdr:col>12</xdr:col>
          <xdr:colOff>393700</xdr:colOff>
          <xdr:row>246</xdr:row>
          <xdr:rowOff>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9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246</xdr:row>
          <xdr:rowOff>12700</xdr:rowOff>
        </xdr:from>
        <xdr:to>
          <xdr:col>12</xdr:col>
          <xdr:colOff>393700</xdr:colOff>
          <xdr:row>247</xdr:row>
          <xdr:rowOff>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9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247</xdr:row>
          <xdr:rowOff>12700</xdr:rowOff>
        </xdr:from>
        <xdr:to>
          <xdr:col>12</xdr:col>
          <xdr:colOff>393700</xdr:colOff>
          <xdr:row>248</xdr:row>
          <xdr:rowOff>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9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248</xdr:row>
          <xdr:rowOff>12700</xdr:rowOff>
        </xdr:from>
        <xdr:to>
          <xdr:col>12</xdr:col>
          <xdr:colOff>393700</xdr:colOff>
          <xdr:row>249</xdr:row>
          <xdr:rowOff>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900-0000F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249</xdr:row>
          <xdr:rowOff>12700</xdr:rowOff>
        </xdr:from>
        <xdr:to>
          <xdr:col>12</xdr:col>
          <xdr:colOff>393700</xdr:colOff>
          <xdr:row>250</xdr:row>
          <xdr:rowOff>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900-0000F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250</xdr:row>
          <xdr:rowOff>12700</xdr:rowOff>
        </xdr:from>
        <xdr:to>
          <xdr:col>12</xdr:col>
          <xdr:colOff>393700</xdr:colOff>
          <xdr:row>251</xdr:row>
          <xdr:rowOff>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900-0000F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251</xdr:row>
          <xdr:rowOff>12700</xdr:rowOff>
        </xdr:from>
        <xdr:to>
          <xdr:col>12</xdr:col>
          <xdr:colOff>393700</xdr:colOff>
          <xdr:row>252</xdr:row>
          <xdr:rowOff>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900-0000F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252</xdr:row>
          <xdr:rowOff>12700</xdr:rowOff>
        </xdr:from>
        <xdr:to>
          <xdr:col>12</xdr:col>
          <xdr:colOff>393700</xdr:colOff>
          <xdr:row>253</xdr:row>
          <xdr:rowOff>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900-0000F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253</xdr:row>
          <xdr:rowOff>12700</xdr:rowOff>
        </xdr:from>
        <xdr:to>
          <xdr:col>12</xdr:col>
          <xdr:colOff>393700</xdr:colOff>
          <xdr:row>254</xdr:row>
          <xdr:rowOff>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900-0000F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254</xdr:row>
          <xdr:rowOff>12700</xdr:rowOff>
        </xdr:from>
        <xdr:to>
          <xdr:col>12</xdr:col>
          <xdr:colOff>393700</xdr:colOff>
          <xdr:row>255</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900-0000F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255</xdr:row>
          <xdr:rowOff>12700</xdr:rowOff>
        </xdr:from>
        <xdr:to>
          <xdr:col>12</xdr:col>
          <xdr:colOff>393700</xdr:colOff>
          <xdr:row>256</xdr:row>
          <xdr:rowOff>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900-0000F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256</xdr:row>
          <xdr:rowOff>12700</xdr:rowOff>
        </xdr:from>
        <xdr:to>
          <xdr:col>12</xdr:col>
          <xdr:colOff>393700</xdr:colOff>
          <xdr:row>257</xdr:row>
          <xdr:rowOff>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900-0000F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257</xdr:row>
          <xdr:rowOff>12700</xdr:rowOff>
        </xdr:from>
        <xdr:to>
          <xdr:col>12</xdr:col>
          <xdr:colOff>393700</xdr:colOff>
          <xdr:row>258</xdr:row>
          <xdr:rowOff>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900-0000F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258</xdr:row>
          <xdr:rowOff>12700</xdr:rowOff>
        </xdr:from>
        <xdr:to>
          <xdr:col>12</xdr:col>
          <xdr:colOff>393700</xdr:colOff>
          <xdr:row>259</xdr:row>
          <xdr:rowOff>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900-0000F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259</xdr:row>
          <xdr:rowOff>12700</xdr:rowOff>
        </xdr:from>
        <xdr:to>
          <xdr:col>12</xdr:col>
          <xdr:colOff>393700</xdr:colOff>
          <xdr:row>260</xdr:row>
          <xdr:rowOff>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900-0000F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260</xdr:row>
          <xdr:rowOff>12700</xdr:rowOff>
        </xdr:from>
        <xdr:to>
          <xdr:col>12</xdr:col>
          <xdr:colOff>393700</xdr:colOff>
          <xdr:row>261</xdr:row>
          <xdr:rowOff>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900-0000F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261</xdr:row>
          <xdr:rowOff>12700</xdr:rowOff>
        </xdr:from>
        <xdr:to>
          <xdr:col>12</xdr:col>
          <xdr:colOff>393700</xdr:colOff>
          <xdr:row>262</xdr:row>
          <xdr:rowOff>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900-0000F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262</xdr:row>
          <xdr:rowOff>12700</xdr:rowOff>
        </xdr:from>
        <xdr:to>
          <xdr:col>12</xdr:col>
          <xdr:colOff>393700</xdr:colOff>
          <xdr:row>263</xdr:row>
          <xdr:rowOff>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900-0000F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263</xdr:row>
          <xdr:rowOff>12700</xdr:rowOff>
        </xdr:from>
        <xdr:to>
          <xdr:col>12</xdr:col>
          <xdr:colOff>393700</xdr:colOff>
          <xdr:row>264</xdr:row>
          <xdr:rowOff>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900-00000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264</xdr:row>
          <xdr:rowOff>12700</xdr:rowOff>
        </xdr:from>
        <xdr:to>
          <xdr:col>12</xdr:col>
          <xdr:colOff>393700</xdr:colOff>
          <xdr:row>265</xdr:row>
          <xdr:rowOff>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900-00000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265</xdr:row>
          <xdr:rowOff>12700</xdr:rowOff>
        </xdr:from>
        <xdr:to>
          <xdr:col>12</xdr:col>
          <xdr:colOff>393700</xdr:colOff>
          <xdr:row>266</xdr:row>
          <xdr:rowOff>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900-00000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266</xdr:row>
          <xdr:rowOff>12700</xdr:rowOff>
        </xdr:from>
        <xdr:to>
          <xdr:col>12</xdr:col>
          <xdr:colOff>393700</xdr:colOff>
          <xdr:row>267</xdr:row>
          <xdr:rowOff>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900-00000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267</xdr:row>
          <xdr:rowOff>12700</xdr:rowOff>
        </xdr:from>
        <xdr:to>
          <xdr:col>12</xdr:col>
          <xdr:colOff>393700</xdr:colOff>
          <xdr:row>268</xdr:row>
          <xdr:rowOff>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900-00000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268</xdr:row>
          <xdr:rowOff>12700</xdr:rowOff>
        </xdr:from>
        <xdr:to>
          <xdr:col>12</xdr:col>
          <xdr:colOff>393700</xdr:colOff>
          <xdr:row>269</xdr:row>
          <xdr:rowOff>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900-00000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269</xdr:row>
          <xdr:rowOff>12700</xdr:rowOff>
        </xdr:from>
        <xdr:to>
          <xdr:col>12</xdr:col>
          <xdr:colOff>393700</xdr:colOff>
          <xdr:row>270</xdr:row>
          <xdr:rowOff>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900-00000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270</xdr:row>
          <xdr:rowOff>12700</xdr:rowOff>
        </xdr:from>
        <xdr:to>
          <xdr:col>12</xdr:col>
          <xdr:colOff>393700</xdr:colOff>
          <xdr:row>271</xdr:row>
          <xdr:rowOff>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900-00000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271</xdr:row>
          <xdr:rowOff>12700</xdr:rowOff>
        </xdr:from>
        <xdr:to>
          <xdr:col>12</xdr:col>
          <xdr:colOff>393700</xdr:colOff>
          <xdr:row>272</xdr:row>
          <xdr:rowOff>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900-00000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272</xdr:row>
          <xdr:rowOff>12700</xdr:rowOff>
        </xdr:from>
        <xdr:to>
          <xdr:col>12</xdr:col>
          <xdr:colOff>393700</xdr:colOff>
          <xdr:row>273</xdr:row>
          <xdr:rowOff>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900-00000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273</xdr:row>
          <xdr:rowOff>12700</xdr:rowOff>
        </xdr:from>
        <xdr:to>
          <xdr:col>12</xdr:col>
          <xdr:colOff>393700</xdr:colOff>
          <xdr:row>274</xdr:row>
          <xdr:rowOff>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900-00000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274</xdr:row>
          <xdr:rowOff>12700</xdr:rowOff>
        </xdr:from>
        <xdr:to>
          <xdr:col>12</xdr:col>
          <xdr:colOff>393700</xdr:colOff>
          <xdr:row>275</xdr:row>
          <xdr:rowOff>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900-00000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275</xdr:row>
          <xdr:rowOff>12700</xdr:rowOff>
        </xdr:from>
        <xdr:to>
          <xdr:col>12</xdr:col>
          <xdr:colOff>393700</xdr:colOff>
          <xdr:row>276</xdr:row>
          <xdr:rowOff>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900-00000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276</xdr:row>
          <xdr:rowOff>12700</xdr:rowOff>
        </xdr:from>
        <xdr:to>
          <xdr:col>12</xdr:col>
          <xdr:colOff>393700</xdr:colOff>
          <xdr:row>277</xdr:row>
          <xdr:rowOff>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900-00000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277</xdr:row>
          <xdr:rowOff>12700</xdr:rowOff>
        </xdr:from>
        <xdr:to>
          <xdr:col>12</xdr:col>
          <xdr:colOff>393700</xdr:colOff>
          <xdr:row>278</xdr:row>
          <xdr:rowOff>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900-00000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278</xdr:row>
          <xdr:rowOff>12700</xdr:rowOff>
        </xdr:from>
        <xdr:to>
          <xdr:col>12</xdr:col>
          <xdr:colOff>393700</xdr:colOff>
          <xdr:row>279</xdr:row>
          <xdr:rowOff>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900-00000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279</xdr:row>
          <xdr:rowOff>12700</xdr:rowOff>
        </xdr:from>
        <xdr:to>
          <xdr:col>12</xdr:col>
          <xdr:colOff>393700</xdr:colOff>
          <xdr:row>280</xdr:row>
          <xdr:rowOff>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9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280</xdr:row>
          <xdr:rowOff>12700</xdr:rowOff>
        </xdr:from>
        <xdr:to>
          <xdr:col>12</xdr:col>
          <xdr:colOff>393700</xdr:colOff>
          <xdr:row>281</xdr:row>
          <xdr:rowOff>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9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281</xdr:row>
          <xdr:rowOff>12700</xdr:rowOff>
        </xdr:from>
        <xdr:to>
          <xdr:col>12</xdr:col>
          <xdr:colOff>393700</xdr:colOff>
          <xdr:row>282</xdr:row>
          <xdr:rowOff>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900-00001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282</xdr:row>
          <xdr:rowOff>12700</xdr:rowOff>
        </xdr:from>
        <xdr:to>
          <xdr:col>12</xdr:col>
          <xdr:colOff>393700</xdr:colOff>
          <xdr:row>283</xdr:row>
          <xdr:rowOff>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9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283</xdr:row>
          <xdr:rowOff>12700</xdr:rowOff>
        </xdr:from>
        <xdr:to>
          <xdr:col>12</xdr:col>
          <xdr:colOff>393700</xdr:colOff>
          <xdr:row>284</xdr:row>
          <xdr:rowOff>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900-00001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284</xdr:row>
          <xdr:rowOff>12700</xdr:rowOff>
        </xdr:from>
        <xdr:to>
          <xdr:col>12</xdr:col>
          <xdr:colOff>393700</xdr:colOff>
          <xdr:row>285</xdr:row>
          <xdr:rowOff>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900-00001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285</xdr:row>
          <xdr:rowOff>12700</xdr:rowOff>
        </xdr:from>
        <xdr:to>
          <xdr:col>12</xdr:col>
          <xdr:colOff>393700</xdr:colOff>
          <xdr:row>286</xdr:row>
          <xdr:rowOff>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900-00001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286</xdr:row>
          <xdr:rowOff>12700</xdr:rowOff>
        </xdr:from>
        <xdr:to>
          <xdr:col>12</xdr:col>
          <xdr:colOff>393700</xdr:colOff>
          <xdr:row>287</xdr:row>
          <xdr:rowOff>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900-00001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287</xdr:row>
          <xdr:rowOff>12700</xdr:rowOff>
        </xdr:from>
        <xdr:to>
          <xdr:col>12</xdr:col>
          <xdr:colOff>393700</xdr:colOff>
          <xdr:row>288</xdr:row>
          <xdr:rowOff>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900-00001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288</xdr:row>
          <xdr:rowOff>12700</xdr:rowOff>
        </xdr:from>
        <xdr:to>
          <xdr:col>12</xdr:col>
          <xdr:colOff>393700</xdr:colOff>
          <xdr:row>289</xdr:row>
          <xdr:rowOff>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900-00001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289</xdr:row>
          <xdr:rowOff>12700</xdr:rowOff>
        </xdr:from>
        <xdr:to>
          <xdr:col>12</xdr:col>
          <xdr:colOff>393700</xdr:colOff>
          <xdr:row>290</xdr:row>
          <xdr:rowOff>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900-00001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290</xdr:row>
          <xdr:rowOff>12700</xdr:rowOff>
        </xdr:from>
        <xdr:to>
          <xdr:col>12</xdr:col>
          <xdr:colOff>393700</xdr:colOff>
          <xdr:row>291</xdr:row>
          <xdr:rowOff>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900-00001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291</xdr:row>
          <xdr:rowOff>12700</xdr:rowOff>
        </xdr:from>
        <xdr:to>
          <xdr:col>12</xdr:col>
          <xdr:colOff>393700</xdr:colOff>
          <xdr:row>292</xdr:row>
          <xdr:rowOff>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900-00001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292</xdr:row>
          <xdr:rowOff>12700</xdr:rowOff>
        </xdr:from>
        <xdr:to>
          <xdr:col>12</xdr:col>
          <xdr:colOff>393700</xdr:colOff>
          <xdr:row>293</xdr:row>
          <xdr:rowOff>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900-00001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293</xdr:row>
          <xdr:rowOff>12700</xdr:rowOff>
        </xdr:from>
        <xdr:to>
          <xdr:col>12</xdr:col>
          <xdr:colOff>393700</xdr:colOff>
          <xdr:row>294</xdr:row>
          <xdr:rowOff>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900-00001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294</xdr:row>
          <xdr:rowOff>12700</xdr:rowOff>
        </xdr:from>
        <xdr:to>
          <xdr:col>12</xdr:col>
          <xdr:colOff>393700</xdr:colOff>
          <xdr:row>295</xdr:row>
          <xdr:rowOff>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900-00001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295</xdr:row>
          <xdr:rowOff>12700</xdr:rowOff>
        </xdr:from>
        <xdr:to>
          <xdr:col>12</xdr:col>
          <xdr:colOff>393700</xdr:colOff>
          <xdr:row>296</xdr:row>
          <xdr:rowOff>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900-00002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296</xdr:row>
          <xdr:rowOff>12700</xdr:rowOff>
        </xdr:from>
        <xdr:to>
          <xdr:col>12</xdr:col>
          <xdr:colOff>393700</xdr:colOff>
          <xdr:row>297</xdr:row>
          <xdr:rowOff>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900-00002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297</xdr:row>
          <xdr:rowOff>12700</xdr:rowOff>
        </xdr:from>
        <xdr:to>
          <xdr:col>12</xdr:col>
          <xdr:colOff>393700</xdr:colOff>
          <xdr:row>298</xdr:row>
          <xdr:rowOff>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900-00002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298</xdr:row>
          <xdr:rowOff>12700</xdr:rowOff>
        </xdr:from>
        <xdr:to>
          <xdr:col>12</xdr:col>
          <xdr:colOff>393700</xdr:colOff>
          <xdr:row>299</xdr:row>
          <xdr:rowOff>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900-00002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299</xdr:row>
          <xdr:rowOff>12700</xdr:rowOff>
        </xdr:from>
        <xdr:to>
          <xdr:col>12</xdr:col>
          <xdr:colOff>393700</xdr:colOff>
          <xdr:row>300</xdr:row>
          <xdr:rowOff>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900-00002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300</xdr:row>
          <xdr:rowOff>12700</xdr:rowOff>
        </xdr:from>
        <xdr:to>
          <xdr:col>12</xdr:col>
          <xdr:colOff>393700</xdr:colOff>
          <xdr:row>301</xdr:row>
          <xdr:rowOff>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900-00002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301</xdr:row>
          <xdr:rowOff>12700</xdr:rowOff>
        </xdr:from>
        <xdr:to>
          <xdr:col>12</xdr:col>
          <xdr:colOff>393700</xdr:colOff>
          <xdr:row>302</xdr:row>
          <xdr:rowOff>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900-00002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302</xdr:row>
          <xdr:rowOff>12700</xdr:rowOff>
        </xdr:from>
        <xdr:to>
          <xdr:col>12</xdr:col>
          <xdr:colOff>393700</xdr:colOff>
          <xdr:row>303</xdr:row>
          <xdr:rowOff>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900-00002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303</xdr:row>
          <xdr:rowOff>12700</xdr:rowOff>
        </xdr:from>
        <xdr:to>
          <xdr:col>12</xdr:col>
          <xdr:colOff>393700</xdr:colOff>
          <xdr:row>304</xdr:row>
          <xdr:rowOff>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900-00002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304</xdr:row>
          <xdr:rowOff>12700</xdr:rowOff>
        </xdr:from>
        <xdr:to>
          <xdr:col>12</xdr:col>
          <xdr:colOff>393700</xdr:colOff>
          <xdr:row>305</xdr:row>
          <xdr:rowOff>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900-00002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305</xdr:row>
          <xdr:rowOff>12700</xdr:rowOff>
        </xdr:from>
        <xdr:to>
          <xdr:col>12</xdr:col>
          <xdr:colOff>393700</xdr:colOff>
          <xdr:row>306</xdr:row>
          <xdr:rowOff>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900-00002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306</xdr:row>
          <xdr:rowOff>12700</xdr:rowOff>
        </xdr:from>
        <xdr:to>
          <xdr:col>12</xdr:col>
          <xdr:colOff>393700</xdr:colOff>
          <xdr:row>307</xdr:row>
          <xdr:rowOff>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900-00002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307</xdr:row>
          <xdr:rowOff>12700</xdr:rowOff>
        </xdr:from>
        <xdr:to>
          <xdr:col>12</xdr:col>
          <xdr:colOff>393700</xdr:colOff>
          <xdr:row>308</xdr:row>
          <xdr:rowOff>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900-00002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308</xdr:row>
          <xdr:rowOff>12700</xdr:rowOff>
        </xdr:from>
        <xdr:to>
          <xdr:col>12</xdr:col>
          <xdr:colOff>393700</xdr:colOff>
          <xdr:row>309</xdr:row>
          <xdr:rowOff>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900-00002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309</xdr:row>
          <xdr:rowOff>12700</xdr:rowOff>
        </xdr:from>
        <xdr:to>
          <xdr:col>12</xdr:col>
          <xdr:colOff>393700</xdr:colOff>
          <xdr:row>310</xdr:row>
          <xdr:rowOff>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900-00002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310</xdr:row>
          <xdr:rowOff>12700</xdr:rowOff>
        </xdr:from>
        <xdr:to>
          <xdr:col>12</xdr:col>
          <xdr:colOff>393700</xdr:colOff>
          <xdr:row>311</xdr:row>
          <xdr:rowOff>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900-00002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311</xdr:row>
          <xdr:rowOff>12700</xdr:rowOff>
        </xdr:from>
        <xdr:to>
          <xdr:col>12</xdr:col>
          <xdr:colOff>393700</xdr:colOff>
          <xdr:row>312</xdr:row>
          <xdr:rowOff>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900-00003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312</xdr:row>
          <xdr:rowOff>12700</xdr:rowOff>
        </xdr:from>
        <xdr:to>
          <xdr:col>12</xdr:col>
          <xdr:colOff>393700</xdr:colOff>
          <xdr:row>313</xdr:row>
          <xdr:rowOff>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900-00003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313</xdr:row>
          <xdr:rowOff>12700</xdr:rowOff>
        </xdr:from>
        <xdr:to>
          <xdr:col>12</xdr:col>
          <xdr:colOff>393700</xdr:colOff>
          <xdr:row>314</xdr:row>
          <xdr:rowOff>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900-00003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314</xdr:row>
          <xdr:rowOff>12700</xdr:rowOff>
        </xdr:from>
        <xdr:to>
          <xdr:col>12</xdr:col>
          <xdr:colOff>393700</xdr:colOff>
          <xdr:row>315</xdr:row>
          <xdr:rowOff>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900-00003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315</xdr:row>
          <xdr:rowOff>12700</xdr:rowOff>
        </xdr:from>
        <xdr:to>
          <xdr:col>12</xdr:col>
          <xdr:colOff>393700</xdr:colOff>
          <xdr:row>316</xdr:row>
          <xdr:rowOff>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900-00003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316</xdr:row>
          <xdr:rowOff>12700</xdr:rowOff>
        </xdr:from>
        <xdr:to>
          <xdr:col>12</xdr:col>
          <xdr:colOff>393700</xdr:colOff>
          <xdr:row>317</xdr:row>
          <xdr:rowOff>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900-00003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317</xdr:row>
          <xdr:rowOff>12700</xdr:rowOff>
        </xdr:from>
        <xdr:to>
          <xdr:col>12</xdr:col>
          <xdr:colOff>393700</xdr:colOff>
          <xdr:row>318</xdr:row>
          <xdr:rowOff>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900-00003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318</xdr:row>
          <xdr:rowOff>12700</xdr:rowOff>
        </xdr:from>
        <xdr:to>
          <xdr:col>12</xdr:col>
          <xdr:colOff>393700</xdr:colOff>
          <xdr:row>319</xdr:row>
          <xdr:rowOff>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900-00003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319</xdr:row>
          <xdr:rowOff>12700</xdr:rowOff>
        </xdr:from>
        <xdr:to>
          <xdr:col>12</xdr:col>
          <xdr:colOff>393700</xdr:colOff>
          <xdr:row>320</xdr:row>
          <xdr:rowOff>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900-00003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320</xdr:row>
          <xdr:rowOff>12700</xdr:rowOff>
        </xdr:from>
        <xdr:to>
          <xdr:col>12</xdr:col>
          <xdr:colOff>393700</xdr:colOff>
          <xdr:row>321</xdr:row>
          <xdr:rowOff>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900-00003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321</xdr:row>
          <xdr:rowOff>12700</xdr:rowOff>
        </xdr:from>
        <xdr:to>
          <xdr:col>12</xdr:col>
          <xdr:colOff>393700</xdr:colOff>
          <xdr:row>322</xdr:row>
          <xdr:rowOff>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900-00003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322</xdr:row>
          <xdr:rowOff>12700</xdr:rowOff>
        </xdr:from>
        <xdr:to>
          <xdr:col>12</xdr:col>
          <xdr:colOff>393700</xdr:colOff>
          <xdr:row>323</xdr:row>
          <xdr:rowOff>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900-00003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323</xdr:row>
          <xdr:rowOff>12700</xdr:rowOff>
        </xdr:from>
        <xdr:to>
          <xdr:col>12</xdr:col>
          <xdr:colOff>393700</xdr:colOff>
          <xdr:row>324</xdr:row>
          <xdr:rowOff>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900-00003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324</xdr:row>
          <xdr:rowOff>12700</xdr:rowOff>
        </xdr:from>
        <xdr:to>
          <xdr:col>12</xdr:col>
          <xdr:colOff>393700</xdr:colOff>
          <xdr:row>325</xdr:row>
          <xdr:rowOff>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900-00003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325</xdr:row>
          <xdr:rowOff>12700</xdr:rowOff>
        </xdr:from>
        <xdr:to>
          <xdr:col>12</xdr:col>
          <xdr:colOff>393700</xdr:colOff>
          <xdr:row>326</xdr:row>
          <xdr:rowOff>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900-00003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326</xdr:row>
          <xdr:rowOff>12700</xdr:rowOff>
        </xdr:from>
        <xdr:to>
          <xdr:col>12</xdr:col>
          <xdr:colOff>393700</xdr:colOff>
          <xdr:row>327</xdr:row>
          <xdr:rowOff>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900-00003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327</xdr:row>
          <xdr:rowOff>12700</xdr:rowOff>
        </xdr:from>
        <xdr:to>
          <xdr:col>12</xdr:col>
          <xdr:colOff>393700</xdr:colOff>
          <xdr:row>328</xdr:row>
          <xdr:rowOff>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900-00004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328</xdr:row>
          <xdr:rowOff>12700</xdr:rowOff>
        </xdr:from>
        <xdr:to>
          <xdr:col>12</xdr:col>
          <xdr:colOff>393700</xdr:colOff>
          <xdr:row>329</xdr:row>
          <xdr:rowOff>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900-00004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329</xdr:row>
          <xdr:rowOff>12700</xdr:rowOff>
        </xdr:from>
        <xdr:to>
          <xdr:col>12</xdr:col>
          <xdr:colOff>393700</xdr:colOff>
          <xdr:row>330</xdr:row>
          <xdr:rowOff>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900-00004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330</xdr:row>
          <xdr:rowOff>12700</xdr:rowOff>
        </xdr:from>
        <xdr:to>
          <xdr:col>12</xdr:col>
          <xdr:colOff>393700</xdr:colOff>
          <xdr:row>331</xdr:row>
          <xdr:rowOff>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900-00004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331</xdr:row>
          <xdr:rowOff>12700</xdr:rowOff>
        </xdr:from>
        <xdr:to>
          <xdr:col>12</xdr:col>
          <xdr:colOff>393700</xdr:colOff>
          <xdr:row>332</xdr:row>
          <xdr:rowOff>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900-00004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332</xdr:row>
          <xdr:rowOff>12700</xdr:rowOff>
        </xdr:from>
        <xdr:to>
          <xdr:col>12</xdr:col>
          <xdr:colOff>393700</xdr:colOff>
          <xdr:row>333</xdr:row>
          <xdr:rowOff>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900-00004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333</xdr:row>
          <xdr:rowOff>12700</xdr:rowOff>
        </xdr:from>
        <xdr:to>
          <xdr:col>12</xdr:col>
          <xdr:colOff>393700</xdr:colOff>
          <xdr:row>334</xdr:row>
          <xdr:rowOff>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900-00004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334</xdr:row>
          <xdr:rowOff>12700</xdr:rowOff>
        </xdr:from>
        <xdr:to>
          <xdr:col>12</xdr:col>
          <xdr:colOff>393700</xdr:colOff>
          <xdr:row>335</xdr:row>
          <xdr:rowOff>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900-00004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335</xdr:row>
          <xdr:rowOff>12700</xdr:rowOff>
        </xdr:from>
        <xdr:to>
          <xdr:col>12</xdr:col>
          <xdr:colOff>393700</xdr:colOff>
          <xdr:row>336</xdr:row>
          <xdr:rowOff>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900-00004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336</xdr:row>
          <xdr:rowOff>12700</xdr:rowOff>
        </xdr:from>
        <xdr:to>
          <xdr:col>12</xdr:col>
          <xdr:colOff>393700</xdr:colOff>
          <xdr:row>337</xdr:row>
          <xdr:rowOff>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900-00004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337</xdr:row>
          <xdr:rowOff>12700</xdr:rowOff>
        </xdr:from>
        <xdr:to>
          <xdr:col>12</xdr:col>
          <xdr:colOff>393700</xdr:colOff>
          <xdr:row>338</xdr:row>
          <xdr:rowOff>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900-00004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338</xdr:row>
          <xdr:rowOff>12700</xdr:rowOff>
        </xdr:from>
        <xdr:to>
          <xdr:col>12</xdr:col>
          <xdr:colOff>393700</xdr:colOff>
          <xdr:row>339</xdr:row>
          <xdr:rowOff>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900-00004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339</xdr:row>
          <xdr:rowOff>12700</xdr:rowOff>
        </xdr:from>
        <xdr:to>
          <xdr:col>12</xdr:col>
          <xdr:colOff>393700</xdr:colOff>
          <xdr:row>340</xdr:row>
          <xdr:rowOff>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900-00004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340</xdr:row>
          <xdr:rowOff>12700</xdr:rowOff>
        </xdr:from>
        <xdr:to>
          <xdr:col>12</xdr:col>
          <xdr:colOff>393700</xdr:colOff>
          <xdr:row>341</xdr:row>
          <xdr:rowOff>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900-00004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341</xdr:row>
          <xdr:rowOff>12700</xdr:rowOff>
        </xdr:from>
        <xdr:to>
          <xdr:col>12</xdr:col>
          <xdr:colOff>393700</xdr:colOff>
          <xdr:row>342</xdr:row>
          <xdr:rowOff>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900-00004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342</xdr:row>
          <xdr:rowOff>12700</xdr:rowOff>
        </xdr:from>
        <xdr:to>
          <xdr:col>12</xdr:col>
          <xdr:colOff>393700</xdr:colOff>
          <xdr:row>343</xdr:row>
          <xdr:rowOff>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900-00004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343</xdr:row>
          <xdr:rowOff>12700</xdr:rowOff>
        </xdr:from>
        <xdr:to>
          <xdr:col>12</xdr:col>
          <xdr:colOff>393700</xdr:colOff>
          <xdr:row>344</xdr:row>
          <xdr:rowOff>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900-00005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344</xdr:row>
          <xdr:rowOff>12700</xdr:rowOff>
        </xdr:from>
        <xdr:to>
          <xdr:col>12</xdr:col>
          <xdr:colOff>393700</xdr:colOff>
          <xdr:row>345</xdr:row>
          <xdr:rowOff>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900-00005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345</xdr:row>
          <xdr:rowOff>12700</xdr:rowOff>
        </xdr:from>
        <xdr:to>
          <xdr:col>12</xdr:col>
          <xdr:colOff>393700</xdr:colOff>
          <xdr:row>346</xdr:row>
          <xdr:rowOff>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900-00005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346</xdr:row>
          <xdr:rowOff>12700</xdr:rowOff>
        </xdr:from>
        <xdr:to>
          <xdr:col>12</xdr:col>
          <xdr:colOff>393700</xdr:colOff>
          <xdr:row>347</xdr:row>
          <xdr:rowOff>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900-00005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347</xdr:row>
          <xdr:rowOff>12700</xdr:rowOff>
        </xdr:from>
        <xdr:to>
          <xdr:col>12</xdr:col>
          <xdr:colOff>393700</xdr:colOff>
          <xdr:row>348</xdr:row>
          <xdr:rowOff>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900-00005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348</xdr:row>
          <xdr:rowOff>12700</xdr:rowOff>
        </xdr:from>
        <xdr:to>
          <xdr:col>12</xdr:col>
          <xdr:colOff>393700</xdr:colOff>
          <xdr:row>349</xdr:row>
          <xdr:rowOff>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900-00005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349</xdr:row>
          <xdr:rowOff>12700</xdr:rowOff>
        </xdr:from>
        <xdr:to>
          <xdr:col>12</xdr:col>
          <xdr:colOff>393700</xdr:colOff>
          <xdr:row>350</xdr:row>
          <xdr:rowOff>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900-00005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350</xdr:row>
          <xdr:rowOff>12700</xdr:rowOff>
        </xdr:from>
        <xdr:to>
          <xdr:col>12</xdr:col>
          <xdr:colOff>393700</xdr:colOff>
          <xdr:row>351</xdr:row>
          <xdr:rowOff>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900-00005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351</xdr:row>
          <xdr:rowOff>12700</xdr:rowOff>
        </xdr:from>
        <xdr:to>
          <xdr:col>12</xdr:col>
          <xdr:colOff>393700</xdr:colOff>
          <xdr:row>352</xdr:row>
          <xdr:rowOff>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900-00005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352</xdr:row>
          <xdr:rowOff>12700</xdr:rowOff>
        </xdr:from>
        <xdr:to>
          <xdr:col>12</xdr:col>
          <xdr:colOff>393700</xdr:colOff>
          <xdr:row>353</xdr:row>
          <xdr:rowOff>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900-00005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353</xdr:row>
          <xdr:rowOff>12700</xdr:rowOff>
        </xdr:from>
        <xdr:to>
          <xdr:col>12</xdr:col>
          <xdr:colOff>393700</xdr:colOff>
          <xdr:row>354</xdr:row>
          <xdr:rowOff>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900-00005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354</xdr:row>
          <xdr:rowOff>12700</xdr:rowOff>
        </xdr:from>
        <xdr:to>
          <xdr:col>12</xdr:col>
          <xdr:colOff>393700</xdr:colOff>
          <xdr:row>355</xdr:row>
          <xdr:rowOff>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900-00005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355</xdr:row>
          <xdr:rowOff>12700</xdr:rowOff>
        </xdr:from>
        <xdr:to>
          <xdr:col>12</xdr:col>
          <xdr:colOff>393700</xdr:colOff>
          <xdr:row>356</xdr:row>
          <xdr:rowOff>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900-00005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356</xdr:row>
          <xdr:rowOff>12700</xdr:rowOff>
        </xdr:from>
        <xdr:to>
          <xdr:col>12</xdr:col>
          <xdr:colOff>393700</xdr:colOff>
          <xdr:row>357</xdr:row>
          <xdr:rowOff>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900-00005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357</xdr:row>
          <xdr:rowOff>12700</xdr:rowOff>
        </xdr:from>
        <xdr:to>
          <xdr:col>12</xdr:col>
          <xdr:colOff>393700</xdr:colOff>
          <xdr:row>358</xdr:row>
          <xdr:rowOff>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900-00005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358</xdr:row>
          <xdr:rowOff>12700</xdr:rowOff>
        </xdr:from>
        <xdr:to>
          <xdr:col>12</xdr:col>
          <xdr:colOff>393700</xdr:colOff>
          <xdr:row>359</xdr:row>
          <xdr:rowOff>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900-00005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359</xdr:row>
          <xdr:rowOff>12700</xdr:rowOff>
        </xdr:from>
        <xdr:to>
          <xdr:col>12</xdr:col>
          <xdr:colOff>393700</xdr:colOff>
          <xdr:row>360</xdr:row>
          <xdr:rowOff>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900-00006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360</xdr:row>
          <xdr:rowOff>12700</xdr:rowOff>
        </xdr:from>
        <xdr:to>
          <xdr:col>12</xdr:col>
          <xdr:colOff>393700</xdr:colOff>
          <xdr:row>361</xdr:row>
          <xdr:rowOff>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900-00006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361</xdr:row>
          <xdr:rowOff>12700</xdr:rowOff>
        </xdr:from>
        <xdr:to>
          <xdr:col>12</xdr:col>
          <xdr:colOff>393700</xdr:colOff>
          <xdr:row>362</xdr:row>
          <xdr:rowOff>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900-00006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362</xdr:row>
          <xdr:rowOff>12700</xdr:rowOff>
        </xdr:from>
        <xdr:to>
          <xdr:col>12</xdr:col>
          <xdr:colOff>393700</xdr:colOff>
          <xdr:row>363</xdr:row>
          <xdr:rowOff>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900-00006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363</xdr:row>
          <xdr:rowOff>12700</xdr:rowOff>
        </xdr:from>
        <xdr:to>
          <xdr:col>12</xdr:col>
          <xdr:colOff>393700</xdr:colOff>
          <xdr:row>364</xdr:row>
          <xdr:rowOff>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900-00006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364</xdr:row>
          <xdr:rowOff>12700</xdr:rowOff>
        </xdr:from>
        <xdr:to>
          <xdr:col>12</xdr:col>
          <xdr:colOff>393700</xdr:colOff>
          <xdr:row>365</xdr:row>
          <xdr:rowOff>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900-00006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365</xdr:row>
          <xdr:rowOff>12700</xdr:rowOff>
        </xdr:from>
        <xdr:to>
          <xdr:col>12</xdr:col>
          <xdr:colOff>393700</xdr:colOff>
          <xdr:row>366</xdr:row>
          <xdr:rowOff>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900-00006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366</xdr:row>
          <xdr:rowOff>12700</xdr:rowOff>
        </xdr:from>
        <xdr:to>
          <xdr:col>12</xdr:col>
          <xdr:colOff>393700</xdr:colOff>
          <xdr:row>367</xdr:row>
          <xdr:rowOff>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900-00006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367</xdr:row>
          <xdr:rowOff>12700</xdr:rowOff>
        </xdr:from>
        <xdr:to>
          <xdr:col>12</xdr:col>
          <xdr:colOff>393700</xdr:colOff>
          <xdr:row>368</xdr:row>
          <xdr:rowOff>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900-00006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368</xdr:row>
          <xdr:rowOff>12700</xdr:rowOff>
        </xdr:from>
        <xdr:to>
          <xdr:col>12</xdr:col>
          <xdr:colOff>393700</xdr:colOff>
          <xdr:row>369</xdr:row>
          <xdr:rowOff>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900-00006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369</xdr:row>
          <xdr:rowOff>12700</xdr:rowOff>
        </xdr:from>
        <xdr:to>
          <xdr:col>12</xdr:col>
          <xdr:colOff>393700</xdr:colOff>
          <xdr:row>370</xdr:row>
          <xdr:rowOff>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900-00006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370</xdr:row>
          <xdr:rowOff>12700</xdr:rowOff>
        </xdr:from>
        <xdr:to>
          <xdr:col>12</xdr:col>
          <xdr:colOff>393700</xdr:colOff>
          <xdr:row>371</xdr:row>
          <xdr:rowOff>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900-00006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371</xdr:row>
          <xdr:rowOff>12700</xdr:rowOff>
        </xdr:from>
        <xdr:to>
          <xdr:col>12</xdr:col>
          <xdr:colOff>393700</xdr:colOff>
          <xdr:row>372</xdr:row>
          <xdr:rowOff>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900-00006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372</xdr:row>
          <xdr:rowOff>12700</xdr:rowOff>
        </xdr:from>
        <xdr:to>
          <xdr:col>12</xdr:col>
          <xdr:colOff>393700</xdr:colOff>
          <xdr:row>373</xdr:row>
          <xdr:rowOff>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900-00006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373</xdr:row>
          <xdr:rowOff>12700</xdr:rowOff>
        </xdr:from>
        <xdr:to>
          <xdr:col>12</xdr:col>
          <xdr:colOff>393700</xdr:colOff>
          <xdr:row>374</xdr:row>
          <xdr:rowOff>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900-00006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374</xdr:row>
          <xdr:rowOff>12700</xdr:rowOff>
        </xdr:from>
        <xdr:to>
          <xdr:col>12</xdr:col>
          <xdr:colOff>393700</xdr:colOff>
          <xdr:row>375</xdr:row>
          <xdr:rowOff>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900-00006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375</xdr:row>
          <xdr:rowOff>12700</xdr:rowOff>
        </xdr:from>
        <xdr:to>
          <xdr:col>12</xdr:col>
          <xdr:colOff>393700</xdr:colOff>
          <xdr:row>376</xdr:row>
          <xdr:rowOff>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900-00007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376</xdr:row>
          <xdr:rowOff>12700</xdr:rowOff>
        </xdr:from>
        <xdr:to>
          <xdr:col>12</xdr:col>
          <xdr:colOff>393700</xdr:colOff>
          <xdr:row>377</xdr:row>
          <xdr:rowOff>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900-00007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377</xdr:row>
          <xdr:rowOff>12700</xdr:rowOff>
        </xdr:from>
        <xdr:to>
          <xdr:col>12</xdr:col>
          <xdr:colOff>393700</xdr:colOff>
          <xdr:row>378</xdr:row>
          <xdr:rowOff>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900-00007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378</xdr:row>
          <xdr:rowOff>12700</xdr:rowOff>
        </xdr:from>
        <xdr:to>
          <xdr:col>12</xdr:col>
          <xdr:colOff>393700</xdr:colOff>
          <xdr:row>379</xdr:row>
          <xdr:rowOff>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900-00007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379</xdr:row>
          <xdr:rowOff>12700</xdr:rowOff>
        </xdr:from>
        <xdr:to>
          <xdr:col>12</xdr:col>
          <xdr:colOff>393700</xdr:colOff>
          <xdr:row>380</xdr:row>
          <xdr:rowOff>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900-00007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380</xdr:row>
          <xdr:rowOff>12700</xdr:rowOff>
        </xdr:from>
        <xdr:to>
          <xdr:col>12</xdr:col>
          <xdr:colOff>393700</xdr:colOff>
          <xdr:row>381</xdr:row>
          <xdr:rowOff>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900-00007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381</xdr:row>
          <xdr:rowOff>12700</xdr:rowOff>
        </xdr:from>
        <xdr:to>
          <xdr:col>12</xdr:col>
          <xdr:colOff>393700</xdr:colOff>
          <xdr:row>382</xdr:row>
          <xdr:rowOff>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900-00007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382</xdr:row>
          <xdr:rowOff>12700</xdr:rowOff>
        </xdr:from>
        <xdr:to>
          <xdr:col>12</xdr:col>
          <xdr:colOff>393700</xdr:colOff>
          <xdr:row>383</xdr:row>
          <xdr:rowOff>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900-00007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383</xdr:row>
          <xdr:rowOff>12700</xdr:rowOff>
        </xdr:from>
        <xdr:to>
          <xdr:col>12</xdr:col>
          <xdr:colOff>393700</xdr:colOff>
          <xdr:row>384</xdr:row>
          <xdr:rowOff>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900-00007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384</xdr:row>
          <xdr:rowOff>12700</xdr:rowOff>
        </xdr:from>
        <xdr:to>
          <xdr:col>12</xdr:col>
          <xdr:colOff>393700</xdr:colOff>
          <xdr:row>385</xdr:row>
          <xdr:rowOff>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900-00007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385</xdr:row>
          <xdr:rowOff>12700</xdr:rowOff>
        </xdr:from>
        <xdr:to>
          <xdr:col>12</xdr:col>
          <xdr:colOff>393700</xdr:colOff>
          <xdr:row>386</xdr:row>
          <xdr:rowOff>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900-00007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386</xdr:row>
          <xdr:rowOff>12700</xdr:rowOff>
        </xdr:from>
        <xdr:to>
          <xdr:col>12</xdr:col>
          <xdr:colOff>393700</xdr:colOff>
          <xdr:row>387</xdr:row>
          <xdr:rowOff>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900-00007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387</xdr:row>
          <xdr:rowOff>12700</xdr:rowOff>
        </xdr:from>
        <xdr:to>
          <xdr:col>12</xdr:col>
          <xdr:colOff>393700</xdr:colOff>
          <xdr:row>388</xdr:row>
          <xdr:rowOff>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900-00007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388</xdr:row>
          <xdr:rowOff>12700</xdr:rowOff>
        </xdr:from>
        <xdr:to>
          <xdr:col>12</xdr:col>
          <xdr:colOff>393700</xdr:colOff>
          <xdr:row>389</xdr:row>
          <xdr:rowOff>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900-00007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389</xdr:row>
          <xdr:rowOff>12700</xdr:rowOff>
        </xdr:from>
        <xdr:to>
          <xdr:col>12</xdr:col>
          <xdr:colOff>393700</xdr:colOff>
          <xdr:row>390</xdr:row>
          <xdr:rowOff>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900-00007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390</xdr:row>
          <xdr:rowOff>12700</xdr:rowOff>
        </xdr:from>
        <xdr:to>
          <xdr:col>12</xdr:col>
          <xdr:colOff>393700</xdr:colOff>
          <xdr:row>391</xdr:row>
          <xdr:rowOff>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900-00007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391</xdr:row>
          <xdr:rowOff>12700</xdr:rowOff>
        </xdr:from>
        <xdr:to>
          <xdr:col>12</xdr:col>
          <xdr:colOff>393700</xdr:colOff>
          <xdr:row>392</xdr:row>
          <xdr:rowOff>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900-00008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392</xdr:row>
          <xdr:rowOff>12700</xdr:rowOff>
        </xdr:from>
        <xdr:to>
          <xdr:col>12</xdr:col>
          <xdr:colOff>393700</xdr:colOff>
          <xdr:row>393</xdr:row>
          <xdr:rowOff>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900-00008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393</xdr:row>
          <xdr:rowOff>12700</xdr:rowOff>
        </xdr:from>
        <xdr:to>
          <xdr:col>12</xdr:col>
          <xdr:colOff>393700</xdr:colOff>
          <xdr:row>394</xdr:row>
          <xdr:rowOff>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900-00008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394</xdr:row>
          <xdr:rowOff>12700</xdr:rowOff>
        </xdr:from>
        <xdr:to>
          <xdr:col>12</xdr:col>
          <xdr:colOff>393700</xdr:colOff>
          <xdr:row>395</xdr:row>
          <xdr:rowOff>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900-00008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395</xdr:row>
          <xdr:rowOff>12700</xdr:rowOff>
        </xdr:from>
        <xdr:to>
          <xdr:col>12</xdr:col>
          <xdr:colOff>393700</xdr:colOff>
          <xdr:row>396</xdr:row>
          <xdr:rowOff>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900-00008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396</xdr:row>
          <xdr:rowOff>12700</xdr:rowOff>
        </xdr:from>
        <xdr:to>
          <xdr:col>12</xdr:col>
          <xdr:colOff>393700</xdr:colOff>
          <xdr:row>397</xdr:row>
          <xdr:rowOff>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900-00008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397</xdr:row>
          <xdr:rowOff>12700</xdr:rowOff>
        </xdr:from>
        <xdr:to>
          <xdr:col>12</xdr:col>
          <xdr:colOff>393700</xdr:colOff>
          <xdr:row>397</xdr:row>
          <xdr:rowOff>152400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900-00008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12700</xdr:rowOff>
        </xdr:from>
        <xdr:to>
          <xdr:col>12</xdr:col>
          <xdr:colOff>393700</xdr:colOff>
          <xdr:row>17</xdr:row>
          <xdr:rowOff>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900-00008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10584</xdr:colOff>
      <xdr:row>0</xdr:row>
      <xdr:rowOff>74083</xdr:rowOff>
    </xdr:from>
    <xdr:to>
      <xdr:col>2</xdr:col>
      <xdr:colOff>433917</xdr:colOff>
      <xdr:row>3</xdr:row>
      <xdr:rowOff>141830</xdr:rowOff>
    </xdr:to>
    <xdr:pic>
      <xdr:nvPicPr>
        <xdr:cNvPr id="2" name="Picture 1">
          <a:extLst>
            <a:ext uri="{FF2B5EF4-FFF2-40B4-BE49-F238E27FC236}">
              <a16:creationId xmlns:a16="http://schemas.microsoft.com/office/drawing/2014/main" id="{D8D46540-473A-9A48-AB76-0A5602142F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201084" y="74083"/>
          <a:ext cx="1386416" cy="6392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74084</xdr:rowOff>
    </xdr:from>
    <xdr:to>
      <xdr:col>1</xdr:col>
      <xdr:colOff>1386417</xdr:colOff>
      <xdr:row>3</xdr:row>
      <xdr:rowOff>141831</xdr:rowOff>
    </xdr:to>
    <xdr:pic>
      <xdr:nvPicPr>
        <xdr:cNvPr id="2" name="Picture 1">
          <a:extLst>
            <a:ext uri="{FF2B5EF4-FFF2-40B4-BE49-F238E27FC236}">
              <a16:creationId xmlns:a16="http://schemas.microsoft.com/office/drawing/2014/main" id="{385C2B49-FFC6-4541-B904-C1F5ECB0A7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40" b="23952"/>
        <a:stretch/>
      </xdr:blipFill>
      <xdr:spPr>
        <a:xfrm>
          <a:off x="190501" y="74084"/>
          <a:ext cx="1386416" cy="6392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24424</xdr:colOff>
      <xdr:row>12</xdr:row>
      <xdr:rowOff>98670</xdr:rowOff>
    </xdr:from>
    <xdr:to>
      <xdr:col>9</xdr:col>
      <xdr:colOff>214923</xdr:colOff>
      <xdr:row>19</xdr:row>
      <xdr:rowOff>0</xdr:rowOff>
    </xdr:to>
    <xdr:graphicFrame macro="">
      <xdr:nvGraphicFramePr>
        <xdr:cNvPr id="16" name="Chart 15">
          <a:extLst>
            <a:ext uri="{FF2B5EF4-FFF2-40B4-BE49-F238E27FC236}">
              <a16:creationId xmlns:a16="http://schemas.microsoft.com/office/drawing/2014/main" id="{00000000-0008-0000-0A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39077</xdr:colOff>
      <xdr:row>20</xdr:row>
      <xdr:rowOff>9770</xdr:rowOff>
    </xdr:from>
    <xdr:to>
      <xdr:col>9</xdr:col>
      <xdr:colOff>214923</xdr:colOff>
      <xdr:row>27</xdr:row>
      <xdr:rowOff>8792</xdr:rowOff>
    </xdr:to>
    <xdr:graphicFrame macro="">
      <xdr:nvGraphicFramePr>
        <xdr:cNvPr id="17" name="Chart 16">
          <a:extLst>
            <a:ext uri="{FF2B5EF4-FFF2-40B4-BE49-F238E27FC236}">
              <a16:creationId xmlns:a16="http://schemas.microsoft.com/office/drawing/2014/main" id="{00000000-0008-0000-0A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432431</xdr:colOff>
      <xdr:row>29</xdr:row>
      <xdr:rowOff>82079</xdr:rowOff>
    </xdr:from>
    <xdr:to>
      <xdr:col>5</xdr:col>
      <xdr:colOff>41983</xdr:colOff>
      <xdr:row>41</xdr:row>
      <xdr:rowOff>1</xdr:rowOff>
    </xdr:to>
    <xdr:graphicFrame macro="">
      <xdr:nvGraphicFramePr>
        <xdr:cNvPr id="19" name="Chart 18">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4948</xdr:colOff>
      <xdr:row>29</xdr:row>
      <xdr:rowOff>109292</xdr:rowOff>
    </xdr:from>
    <xdr:to>
      <xdr:col>10</xdr:col>
      <xdr:colOff>1524225</xdr:colOff>
      <xdr:row>41</xdr:row>
      <xdr:rowOff>79694</xdr:rowOff>
    </xdr:to>
    <xdr:graphicFrame macro="">
      <xdr:nvGraphicFramePr>
        <xdr:cNvPr id="22" name="Chart 21">
          <a:extLst>
            <a:ext uri="{FF2B5EF4-FFF2-40B4-BE49-F238E27FC236}">
              <a16:creationId xmlns:a16="http://schemas.microsoft.com/office/drawing/2014/main" id="{00000000-0008-0000-0A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610859</xdr:colOff>
      <xdr:row>46</xdr:row>
      <xdr:rowOff>136445</xdr:rowOff>
    </xdr:from>
    <xdr:to>
      <xdr:col>11</xdr:col>
      <xdr:colOff>83966</xdr:colOff>
      <xdr:row>60</xdr:row>
      <xdr:rowOff>22880</xdr:rowOff>
    </xdr:to>
    <xdr:graphicFrame macro="">
      <xdr:nvGraphicFramePr>
        <xdr:cNvPr id="23" name="Chart 22">
          <a:extLst>
            <a:ext uri="{FF2B5EF4-FFF2-40B4-BE49-F238E27FC236}">
              <a16:creationId xmlns:a16="http://schemas.microsoft.com/office/drawing/2014/main" id="{00000000-0008-0000-0A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537389</xdr:colOff>
      <xdr:row>60</xdr:row>
      <xdr:rowOff>166044</xdr:rowOff>
    </xdr:from>
    <xdr:to>
      <xdr:col>6</xdr:col>
      <xdr:colOff>92364</xdr:colOff>
      <xdr:row>71</xdr:row>
      <xdr:rowOff>136446</xdr:rowOff>
    </xdr:to>
    <xdr:graphicFrame macro="">
      <xdr:nvGraphicFramePr>
        <xdr:cNvPr id="24" name="Chart 23">
          <a:extLst>
            <a:ext uri="{FF2B5EF4-FFF2-40B4-BE49-F238E27FC236}">
              <a16:creationId xmlns:a16="http://schemas.microsoft.com/office/drawing/2014/main" id="{00000000-0008-0000-0A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600363</xdr:colOff>
      <xdr:row>60</xdr:row>
      <xdr:rowOff>167934</xdr:rowOff>
    </xdr:from>
    <xdr:to>
      <xdr:col>11</xdr:col>
      <xdr:colOff>83966</xdr:colOff>
      <xdr:row>71</xdr:row>
      <xdr:rowOff>180318</xdr:rowOff>
    </xdr:to>
    <xdr:graphicFrame macro="">
      <xdr:nvGraphicFramePr>
        <xdr:cNvPr id="25" name="Chart 24">
          <a:extLst>
            <a:ext uri="{FF2B5EF4-FFF2-40B4-BE49-F238E27FC236}">
              <a16:creationId xmlns:a16="http://schemas.microsoft.com/office/drawing/2014/main" id="{00000000-0008-0000-0A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474412</xdr:colOff>
      <xdr:row>88</xdr:row>
      <xdr:rowOff>113566</xdr:rowOff>
    </xdr:from>
    <xdr:to>
      <xdr:col>6</xdr:col>
      <xdr:colOff>52478</xdr:colOff>
      <xdr:row>104</xdr:row>
      <xdr:rowOff>41983</xdr:rowOff>
    </xdr:to>
    <xdr:graphicFrame macro="">
      <xdr:nvGraphicFramePr>
        <xdr:cNvPr id="26" name="Chart 25">
          <a:extLst>
            <a:ext uri="{FF2B5EF4-FFF2-40B4-BE49-F238E27FC236}">
              <a16:creationId xmlns:a16="http://schemas.microsoft.com/office/drawing/2014/main" id="{00000000-0008-0000-0A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631851</xdr:colOff>
      <xdr:row>74</xdr:row>
      <xdr:rowOff>230908</xdr:rowOff>
    </xdr:from>
    <xdr:to>
      <xdr:col>11</xdr:col>
      <xdr:colOff>104959</xdr:colOff>
      <xdr:row>88</xdr:row>
      <xdr:rowOff>43873</xdr:rowOff>
    </xdr:to>
    <xdr:graphicFrame macro="">
      <xdr:nvGraphicFramePr>
        <xdr:cNvPr id="28" name="Chart 27">
          <a:extLst>
            <a:ext uri="{FF2B5EF4-FFF2-40B4-BE49-F238E27FC236}">
              <a16:creationId xmlns:a16="http://schemas.microsoft.com/office/drawing/2014/main" id="{00000000-0008-0000-0A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619124</xdr:colOff>
      <xdr:row>88</xdr:row>
      <xdr:rowOff>126999</xdr:rowOff>
    </xdr:from>
    <xdr:to>
      <xdr:col>11</xdr:col>
      <xdr:colOff>105834</xdr:colOff>
      <xdr:row>104</xdr:row>
      <xdr:rowOff>27517</xdr:rowOff>
    </xdr:to>
    <xdr:graphicFrame macro="">
      <xdr:nvGraphicFramePr>
        <xdr:cNvPr id="29" name="Chart 28">
          <a:extLst>
            <a:ext uri="{FF2B5EF4-FFF2-40B4-BE49-F238E27FC236}">
              <a16:creationId xmlns:a16="http://schemas.microsoft.com/office/drawing/2014/main" id="{00000000-0008-0000-0A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216958</xdr:colOff>
      <xdr:row>19</xdr:row>
      <xdr:rowOff>152400</xdr:rowOff>
    </xdr:from>
    <xdr:to>
      <xdr:col>22</xdr:col>
      <xdr:colOff>1682750</xdr:colOff>
      <xdr:row>25</xdr:row>
      <xdr:rowOff>158750</xdr:rowOff>
    </xdr:to>
    <xdr:graphicFrame macro="">
      <xdr:nvGraphicFramePr>
        <xdr:cNvPr id="30" name="Chart 29">
          <a:extLst>
            <a:ext uri="{FF2B5EF4-FFF2-40B4-BE49-F238E27FC236}">
              <a16:creationId xmlns:a16="http://schemas.microsoft.com/office/drawing/2014/main" id="{00000000-0008-0000-0A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5293</xdr:colOff>
      <xdr:row>34</xdr:row>
      <xdr:rowOff>105833</xdr:rowOff>
    </xdr:from>
    <xdr:to>
      <xdr:col>23</xdr:col>
      <xdr:colOff>21167</xdr:colOff>
      <xdr:row>41</xdr:row>
      <xdr:rowOff>48683</xdr:rowOff>
    </xdr:to>
    <xdr:graphicFrame macro="">
      <xdr:nvGraphicFramePr>
        <xdr:cNvPr id="31" name="Chart 30">
          <a:extLst>
            <a:ext uri="{FF2B5EF4-FFF2-40B4-BE49-F238E27FC236}">
              <a16:creationId xmlns:a16="http://schemas.microsoft.com/office/drawing/2014/main" id="{00000000-0008-0000-0A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248709</xdr:colOff>
      <xdr:row>56</xdr:row>
      <xdr:rowOff>4234</xdr:rowOff>
    </xdr:from>
    <xdr:to>
      <xdr:col>23</xdr:col>
      <xdr:colOff>127000</xdr:colOff>
      <xdr:row>70</xdr:row>
      <xdr:rowOff>148167</xdr:rowOff>
    </xdr:to>
    <xdr:graphicFrame macro="">
      <xdr:nvGraphicFramePr>
        <xdr:cNvPr id="32" name="Chart 31">
          <a:extLst>
            <a:ext uri="{FF2B5EF4-FFF2-40B4-BE49-F238E27FC236}">
              <a16:creationId xmlns:a16="http://schemas.microsoft.com/office/drawing/2014/main" id="{00000000-0008-0000-0A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26457</xdr:colOff>
      <xdr:row>56</xdr:row>
      <xdr:rowOff>14817</xdr:rowOff>
    </xdr:from>
    <xdr:to>
      <xdr:col>18</xdr:col>
      <xdr:colOff>1714499</xdr:colOff>
      <xdr:row>70</xdr:row>
      <xdr:rowOff>154517</xdr:rowOff>
    </xdr:to>
    <xdr:graphicFrame macro="">
      <xdr:nvGraphicFramePr>
        <xdr:cNvPr id="33" name="Chart 32">
          <a:extLst>
            <a:ext uri="{FF2B5EF4-FFF2-40B4-BE49-F238E27FC236}">
              <a16:creationId xmlns:a16="http://schemas.microsoft.com/office/drawing/2014/main" id="{00000000-0008-0000-0A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52916</xdr:colOff>
      <xdr:row>0</xdr:row>
      <xdr:rowOff>74083</xdr:rowOff>
    </xdr:from>
    <xdr:to>
      <xdr:col>2</xdr:col>
      <xdr:colOff>1174749</xdr:colOff>
      <xdr:row>3</xdr:row>
      <xdr:rowOff>141830</xdr:rowOff>
    </xdr:to>
    <xdr:pic>
      <xdr:nvPicPr>
        <xdr:cNvPr id="2" name="Picture 1">
          <a:extLst>
            <a:ext uri="{FF2B5EF4-FFF2-40B4-BE49-F238E27FC236}">
              <a16:creationId xmlns:a16="http://schemas.microsoft.com/office/drawing/2014/main" id="{38303B48-ADE3-6441-AE72-6FE87BAEBEE8}"/>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29940" b="23952"/>
        <a:stretch/>
      </xdr:blipFill>
      <xdr:spPr>
        <a:xfrm>
          <a:off x="52916" y="74083"/>
          <a:ext cx="1386416" cy="63924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enn Kavanagh" refreshedDate="45813.712601967592" createdVersion="8" refreshedVersion="8" minRefreshableVersion="3" recordCount="991" xr:uid="{A3EA9F7A-7E0E-0E4F-A429-A289C40A2675}">
  <cacheSource type="worksheet">
    <worksheetSource ref="B12:T1003" sheet="1.1 Master Agenda"/>
  </cacheSource>
  <cacheFields count="19">
    <cacheField name="Day No." numFmtId="0">
      <sharedItems containsString="0" containsBlank="1" containsNumber="1" containsInteger="1" minValue="1" maxValue="5" count="6">
        <n v="1"/>
        <m/>
        <n v="2" u="1"/>
        <n v="5" u="1"/>
        <n v="3" u="1"/>
        <n v="4" u="1"/>
      </sharedItems>
    </cacheField>
    <cacheField name="Date" numFmtId="14">
      <sharedItems containsBlank="1" count="5">
        <s v="Tue, Jan 31"/>
        <m/>
        <s v="Fri, Feb 3" u="1"/>
        <s v="Thu, Feb 2" u="1"/>
        <s v="Wed, Feb 1" u="1"/>
      </sharedItems>
    </cacheField>
    <cacheField name="Session Title" numFmtId="0">
      <sharedItems containsBlank="1" count="61">
        <s v="This is a session title"/>
        <m/>
        <s v="Coolest Breakout Ever" u="1"/>
        <s v="Dingle" u="1"/>
        <s v="New session 32" u="1"/>
        <s v="New session 4" u="1"/>
        <s v="Cultivating Interconnectedness through SPACS" u="1"/>
        <s v="New session 27" u="1"/>
        <s v="New session 22" u="1"/>
        <s v="New session 3" u="1"/>
        <s v="New session 17" u="1"/>
        <s v="New session 12" u="1"/>
        <s v="New session 2" u="1"/>
        <s v="Constructing Business Growth - Investor Perspectives" u="1"/>
        <s v="test" u="1"/>
        <s v="New session 1" u="1"/>
        <s v="Lunch" u="1"/>
        <s v="Shifting Tides in e-mobility" u="1"/>
        <s v="New session 36" u="1"/>
        <s v="New session 31" u="1"/>
        <s v="New session 26" u="1"/>
        <s v="New session 21" u="1"/>
        <s v="Europe's Evolving Finance Ecosystem" u="1"/>
        <s v="New session 16" u="1"/>
        <s v="New session 11" u="1"/>
        <s v="The Evolution of Paint" u="1"/>
        <s v="New session 40" u="1"/>
        <s v="New session 35" u="1"/>
        <s v="New session 30" u="1"/>
        <s v="Cultivating Impact through Myanmar" u="1"/>
        <s v="New session 25" u="1"/>
        <s v="New session 20" u="1"/>
        <s v="New session 15" u="1"/>
        <s v="New session 10" u="1"/>
        <s v="This is a new session" u="1"/>
        <s v="New session 39" u="1"/>
        <s v="New session 34" u="1"/>
        <s v="New session 29" u="1"/>
        <s v="New session 24" u="1"/>
        <s v="Welcome Greeting" u="1"/>
        <s v="New session 19" u="1"/>
        <s v="New session 14" u="1"/>
        <s v="Registration &amp; Networking" u="1"/>
        <s v="Attendee Networking Session" u="1"/>
        <s v="Lessons's Learnt from Libya's First Hackathon" u="1"/>
        <s v="Modernization of Traditional Medicine - Trends and Opportunities" u="1"/>
        <s v="New session 38" u="1"/>
        <s v="New session 33" u="1"/>
        <s v="New session 9" u="1"/>
        <s v="New session 28" u="1"/>
        <s v="New session 23" u="1"/>
        <s v="New session 8" u="1"/>
        <s v="New session 18" u="1"/>
        <s v="New session 13" u="1"/>
        <s v="Transitioning Young Prisoners from Prisons to Poltiics" u="1"/>
        <s v="Lesson’s Learnt from Libya's First Hackathon" u="1"/>
        <s v="New session 7" u="1"/>
        <s v="Transitioning Young Prisoners from Prision to Politics" u="1"/>
        <s v="New session 6" u="1"/>
        <s v="New session 5" u="1"/>
        <s v="New session 37" u="1"/>
      </sharedItems>
    </cacheField>
    <cacheField name="Session Type" numFmtId="0">
      <sharedItems containsBlank="1" count="41">
        <s v="Registration"/>
        <m/>
        <s v="Breakout Session(s)" u="1"/>
        <s v="Session 5" u="1"/>
        <s v="Session 8" u="1"/>
        <s v="Retrospective" u="1"/>
        <s v="Ceremony" u="1"/>
        <s v="Coaching" u="1"/>
        <s v="Round Table" u="1"/>
        <s v="Competition" u="1"/>
        <s v="Session 1" u="1"/>
        <s v="Session 4" u="1"/>
        <s v="Session 10" u="1"/>
        <s v="Tea Break" u="1"/>
        <s v="Training" u="1"/>
        <s v="Seminar" u="1"/>
        <s v="Session 7" u="1"/>
        <s v="Session 11" u="1"/>
        <s v="Plenary Session" u="1"/>
        <s v="Session 12" u="1"/>
        <s v="Featured Speaker(s)" u="1"/>
        <s v="Simulation/ Live Demo" u="1"/>
        <s v="Case Studies" u="1"/>
        <s v="Session 13" u="1"/>
        <s v="Virtual Session" u="1"/>
        <s v="Session 3" u="1"/>
        <s v="Session 14" u="1"/>
        <s v="Session 6" u="1"/>
        <s v="Networking" u="1"/>
        <s v="Session 15" u="1"/>
        <s v="Keynote" u="1"/>
        <s v="Session 9" u="1"/>
        <s v="Workshop" u="1"/>
        <s v="Session 16" u="1"/>
        <s v="Poster Session" u="1"/>
        <s v="Panel Discussion" u="1"/>
        <s v="Meal" u="1"/>
        <s v="Session 17" u="1"/>
        <s v="Session 2" u="1"/>
        <s v="Lecture" u="1"/>
        <s v="Session 18" u="1"/>
      </sharedItems>
    </cacheField>
    <cacheField name="Venue" numFmtId="0">
      <sharedItems containsBlank="1" count="17">
        <s v="Ballroom B"/>
        <m/>
        <s v="Breakout Room 2" u="1"/>
        <s v="Breakout Room 7" u="1"/>
        <s v="Breakout Room 3" u="1"/>
        <s v="Auditorium X" u="1"/>
        <s v="Breakout Room 8" u="1"/>
        <s v="Breakout Room 4" u="1"/>
        <s v="Classroom K" u="1"/>
        <s v="Banquet Hall 7" u="1"/>
        <s v="Breakout Room 5" u="1"/>
        <s v="Banquet Hall 8" u="1"/>
        <s v="Breakout Room 1" u="1"/>
        <s v="VIP B Room" u="1"/>
        <s v="Banquet Hall 9" u="1"/>
        <s v="Boardroom A" u="1"/>
        <s v="Breakout Room 6" u="1"/>
      </sharedItems>
    </cacheField>
    <cacheField name="From" numFmtId="174">
      <sharedItems containsNonDate="0" containsDate="1" containsString="0" containsBlank="1" minDate="1899-12-30T07:00:00" maxDate="1900-01-08T09:00:00" count="14">
        <d v="1899-12-30T08:00:00"/>
        <m/>
        <d v="1899-12-30T10:00:00" u="1"/>
        <d v="1899-12-30T14:30:00" u="1"/>
        <d v="1900-01-08T09:00:00" u="1"/>
        <d v="1899-12-30T07:00:00" u="1"/>
        <d v="1899-12-30T09:00:00" u="1"/>
        <d v="1899-12-30T11:00:00" u="1"/>
        <d v="1899-12-30T12:00:00" u="1"/>
        <d v="1899-12-30T13:00:00" u="1"/>
        <d v="1899-12-30T14:00:00" u="1"/>
        <d v="1899-12-30T15:00:00" u="1"/>
        <d v="1899-12-30T16:00:00" u="1"/>
        <d v="1899-12-30T17:00:00" u="1"/>
      </sharedItems>
    </cacheField>
    <cacheField name="To" numFmtId="174">
      <sharedItems containsNonDate="0" containsDate="1" containsString="0" containsBlank="1" minDate="1899-12-30T08:00:00" maxDate="1899-12-30T18:00:00" count="13">
        <d v="1899-12-30T09:00:00"/>
        <m/>
        <d v="1899-12-30T11:00:00" u="1"/>
        <d v="1899-12-30T08:00:00" u="1"/>
        <d v="1899-12-30T10:00:00" u="1"/>
        <d v="1899-12-30T12:00:00" u="1"/>
        <d v="1899-12-30T13:00:00" u="1"/>
        <d v="1899-12-30T14:00:00" u="1"/>
        <d v="1899-12-30T15:00:00" u="1"/>
        <d v="1899-12-30T16:00:00" u="1"/>
        <d v="1899-12-30T17:00:00" u="1"/>
        <d v="1899-12-30T18:00:00" u="1"/>
        <d v="1899-12-30T15:15:00" u="1"/>
      </sharedItems>
    </cacheField>
    <cacheField name="Speaker 1" numFmtId="3">
      <sharedItems containsBlank="1"/>
    </cacheField>
    <cacheField name="Speaker 2" numFmtId="3">
      <sharedItems containsNonDate="0" containsString="0" containsBlank="1"/>
    </cacheField>
    <cacheField name="Speaker 3" numFmtId="3">
      <sharedItems containsNonDate="0" containsString="0" containsBlank="1"/>
    </cacheField>
    <cacheField name="Speaker 4" numFmtId="3">
      <sharedItems containsNonDate="0" containsString="0" containsBlank="1"/>
    </cacheField>
    <cacheField name="Speaker 5" numFmtId="3">
      <sharedItems containsNonDate="0" containsString="0" containsBlank="1"/>
    </cacheField>
    <cacheField name="Speaker 6" numFmtId="3">
      <sharedItems containsNonDate="0" containsString="0" containsBlank="1"/>
    </cacheField>
    <cacheField name="All Speakers" numFmtId="0">
      <sharedItems count="28">
        <s v="Ian Flick"/>
        <s v=""/>
        <s v="John Doe - Program Manager, COMPANY 9" u="1"/>
        <s v="Ian Flick - Director, IOA School of Management_x000a_Chamswelde Feveron _x000a__x000a_Pintayo Swinden - Co-Founder, C Company" u="1"/>
        <s v="Pepperton Andrews - Head, COMPANY 2_x000a_Sanjay Truston - Founder &amp; CEO, COMPANY 6_x000a__x000a_Abbie Minota - Co-founder &amp; COO, COMPANY X" u="1"/>
        <s v="Win Nguyen - General Partner, Firestone Partners" u="1"/>
        <s v="Pepperton Andrews - Head, COMPANY 2" u="1"/>
        <s v="New Speaker_x000a_Chamswelde Feveron - Co-founder &amp; COO, B Pharmacy" u="1"/>
        <s v="Cruz Melton - Program Manager, COMPANY 9_x000a_Ian Flick - Director, IOA School of Management_x000a__x000a_Javier Jonestown - Regional Head of Mission, DIGNS_x000a__x000a_Phil Moorsehead - Lecturer, University of Sri Lanka" u="1"/>
        <s v="William Freeman - Co-founder &amp; COO, D Company_x000a_Chamswelde Feveron - Co-founder &amp; COO, B Pharmacy_x000a__x000a_Jesus Superstarus - Chief of Staff, Chillie Bar and Grill" u="1"/>
        <s v="Ian Flick - Director, IOA School of Management_x000a_David Sheehan - Founder &amp; CEO, COMPANY K" u="1"/>
        <s v="Javier Jonestown - Regional Head of Mission, DIGNS_x000a_Cruz Melton - Program Manager, COMPANY 9" u="1"/>
        <s v="Jesus Superstarus  _x000a_William Freeman " u="1"/>
        <s v="William Freeman - Co-founder &amp; COO, D Company_x000a_Chamswelde Feveron - Co-founder &amp; COO, B Pharmacy" u="1"/>
        <s v="Sanjay Truston - Founder &amp; CEO, COMPANY 6" u="1"/>
        <s v="Abbie Minota - Co-founder &amp; COO, COMPANY X_x000a_Serverus Picketon - Co-founder &amp; COO, COMPANY L_x000a__x000a_Pintayo Swinden - CEO, C Company" u="1"/>
        <s v="Ian Flick - Director, IOA School of Management" u="1"/>
        <s v="Amas Trump - Program Manager, COMPANY 9_x000a_Cruz Melton - Program Manager, COMPANY 9_x000a__x000a_Ian Flick - Director, IOA School of Management_x000a__x000a_Javier Jonestown - Regional Head of Mission, DIGNS_x000a__x000a_Phil Moorsehead - Lecturer, University of Sri Lanka" u="1"/>
        <s v="Win Nguyen _x000a_Baxton May  _x000a__x000a_Jesus Superstarus  " u="1"/>
        <s v="Sanjay Truston - Founder &amp; CEO, COMPANY 6_x000a_David Sheehan - Founder &amp; CEO, COMPANY K_x000a__x000a_Jesus Superstarus  " u="1"/>
        <s v="David Sheehan - Founder &amp; CEO, COMPANY K_x000a_John Doe - Founder &amp; CEO, COMPANY J" u="1"/>
        <s v="David Sheehan - Founder &amp; CEO, COMPANY K" u="1"/>
        <s v="John Doe - Founder &amp; CEO, COMPANY J_x000a_David Sheehan - Founder &amp; CEO, COMPANY K_x000a__x000a_Paul Steamliner - Founder &amp; CEO, COMPANY 9" u="1"/>
        <s v="Pepperton Andrews - Head, COMPANY 2_x000a_Sanjay Truston - Founder &amp; CEO, COMPANY 6_x000a__x000a_Stan Chiack - Co-founder &amp; COO, COMPANY 1" u="1"/>
        <s v="Pepperton Andrews " u="1"/>
        <s v="Phil Moorsehead - Lecturer, University of Sri Lanka" u="1"/>
        <s v="Yui Yowa - Managing Director, Ochestra Ventures" u="1"/>
        <s v="New Speaker_x000a_Yui Yowa - Managing Director, Ochestra Ventures_x000a__x000a_Phil Moorsehead - Lecturer, University of Sri Lanka_x000a__x000a_Javier Jonestown - Regional Head of Mission, DIGNS_x000a__x000a_David Sheehan - Founder &amp; CEO, COMPANY K_x000a__x000a_Paul Steamliner - Founder &amp; CEO, COMPANY 9" u="1"/>
      </sharedItems>
    </cacheField>
    <cacheField name="Presentation Title(s)" numFmtId="0">
      <sharedItems containsNonDate="0" containsString="0" containsBlank="1"/>
    </cacheField>
    <cacheField name="Presentation _x000a_File Links" numFmtId="0">
      <sharedItems containsNonDate="0" containsString="0" containsBlank="1"/>
    </cacheField>
    <cacheField name="Moderator's Name" numFmtId="0">
      <sharedItems containsNonDate="0" containsString="0" containsBlank="1"/>
    </cacheField>
    <cacheField name="Moderator's_x000a_Script Link" numFmtId="0">
      <sharedItems containsNonDate="0" containsString="0" containsBlank="1"/>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enn Kavanagh" refreshedDate="45813.712602546293" createdVersion="8" refreshedVersion="8" minRefreshableVersion="3" recordCount="201" xr:uid="{D4FF017E-DDB7-9548-85CF-652E58E86B05}">
  <cacheSource type="worksheet">
    <worksheetSource ref="B9:J1003" sheet="3.3 Expenses"/>
  </cacheSource>
  <cacheFields count="9">
    <cacheField name="Expense Category" numFmtId="0">
      <sharedItems containsNonDate="0" containsBlank="1" count="13">
        <m/>
        <s v="Operations &amp; Maintenance" u="1"/>
        <s v="Meals" u="1"/>
        <s v="Attendee/Staff - Hotel Room" u="1"/>
        <s v="Equiptment Rentals" u="1"/>
        <s v="Professional Services" u="1"/>
        <s v="Attendee/Staff - Per diem" u="1"/>
        <s v="Communications, Internal" u="1"/>
        <s v="Non-Capitalized Equipment" u="1"/>
        <s v="Communications, External" u="1"/>
        <s v="Airfare &amp; Transportation" u="1"/>
        <s v="Other" u="1"/>
        <s v="Entertainment" u="1"/>
      </sharedItems>
    </cacheField>
    <cacheField name="Description" numFmtId="0">
      <sharedItems containsNonDate="0" containsString="0" containsBlank="1"/>
    </cacheField>
    <cacheField name="Vendor" numFmtId="0">
      <sharedItems containsNonDate="0" containsString="0" containsBlank="1"/>
    </cacheField>
    <cacheField name="Link To Quotation " numFmtId="0">
      <sharedItems containsNonDate="0" containsString="0" containsBlank="1"/>
    </cacheField>
    <cacheField name="Notes" numFmtId="0">
      <sharedItems containsNonDate="0" containsString="0" containsBlank="1"/>
    </cacheField>
    <cacheField name="Qty" numFmtId="0">
      <sharedItems containsNonDate="0" containsString="0" containsBlank="1"/>
    </cacheField>
    <cacheField name="Unit Cost" numFmtId="0">
      <sharedItems containsNonDate="0" containsString="0" containsBlank="1"/>
    </cacheField>
    <cacheField name="Total Budgeted" numFmtId="0">
      <sharedItems containsString="0" containsBlank="1" containsNumber="1" containsInteger="1" minValue="0" maxValue="0"/>
    </cacheField>
    <cacheField name="Actual To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enn Kavanagh" refreshedDate="45813.712602662039" createdVersion="8" refreshedVersion="8" minRefreshableVersion="3" recordCount="201" xr:uid="{69367EE6-5C20-744B-9F5D-04F4FA624BFE}">
  <cacheSource type="worksheet">
    <worksheetSource ref="B9:I1003" sheet="3.3 Expenses"/>
  </cacheSource>
  <cacheFields count="8">
    <cacheField name="Expense Category" numFmtId="0">
      <sharedItems containsNonDate="0" containsString="0" containsBlank="1"/>
    </cacheField>
    <cacheField name="Description" numFmtId="0">
      <sharedItems containsNonDate="0" containsString="0" containsBlank="1"/>
    </cacheField>
    <cacheField name="Vendor" numFmtId="0">
      <sharedItems containsNonDate="0" containsBlank="1" count="14">
        <m/>
        <s v="Vendor 2" u="1"/>
        <s v="Vendor 7" u="1"/>
        <s v="Vendor 11" u="1"/>
        <s v="Vendor 1" u="1"/>
        <s v="Vendor 6" u="1"/>
        <s v="Vendor 10" u="1"/>
        <s v="Vendor 5" u="1"/>
        <s v="Vendor 13" u="1"/>
        <s v="Vendor 4" u="1"/>
        <s v="Vendor 9" u="1"/>
        <s v="Vendor 12" u="1"/>
        <s v="Vendor 3" u="1"/>
        <s v="Vendor 8" u="1"/>
      </sharedItems>
    </cacheField>
    <cacheField name="Link To Quotation " numFmtId="0">
      <sharedItems containsNonDate="0" containsString="0" containsBlank="1"/>
    </cacheField>
    <cacheField name="Notes" numFmtId="0">
      <sharedItems containsNonDate="0" containsString="0" containsBlank="1"/>
    </cacheField>
    <cacheField name="Qty" numFmtId="0">
      <sharedItems containsNonDate="0" containsString="0" containsBlank="1"/>
    </cacheField>
    <cacheField name="Unit Cost" numFmtId="0">
      <sharedItems containsNonDate="0" containsString="0" containsBlank="1"/>
    </cacheField>
    <cacheField name="Total Budgeted"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enn Kavanagh" refreshedDate="45813.712602893516" createdVersion="8" refreshedVersion="8" minRefreshableVersion="3" recordCount="194" xr:uid="{C60B8CCC-3296-1D4B-A68F-93126D33BB12}">
  <cacheSource type="worksheet">
    <worksheetSource ref="B17:G1003" sheet="3.1 Sponsorship"/>
  </cacheSource>
  <cacheFields count="6">
    <cacheField name="Sponsor's Name" numFmtId="0">
      <sharedItems containsNonDate="0" containsBlank="1" count="6">
        <m/>
        <s v="CVS health" u="1"/>
        <s v="CVS Health1" u="1"/>
        <s v="Walmart" u="1"/>
        <s v="Amazon" u="1"/>
        <s v="Apple" u="1"/>
      </sharedItems>
    </cacheField>
    <cacheField name="Level Pledged" numFmtId="0">
      <sharedItems containsNonDate="0" containsBlank="1" count="6">
        <m/>
        <s v="Platinum" u="1"/>
        <s v="Silver" u="1"/>
        <s v="Bronze" u="1"/>
        <s v="Gold" u="1"/>
        <s v="Fire" u="1"/>
      </sharedItems>
    </cacheField>
    <cacheField name="Amount Pledged" numFmtId="0">
      <sharedItems containsNonDate="0" containsString="0" containsBlank="1" containsNumber="1" containsInteger="1" minValue="100" maxValue="7000" count="5">
        <m/>
        <n v="100" u="1"/>
        <n v="3000" u="1"/>
        <n v="5000" u="1"/>
        <n v="7000" u="1"/>
      </sharedItems>
    </cacheField>
    <cacheField name="Amount Received" numFmtId="0">
      <sharedItems containsNonDate="0" containsString="0" containsBlank="1" containsNumber="1" containsInteger="1" minValue="1000" maxValue="5000" count="4">
        <m/>
        <n v="5000" u="1"/>
        <n v="2000" u="1"/>
        <n v="1000" u="1"/>
      </sharedItems>
    </cacheField>
    <cacheField name="Payment Method" numFmtId="0">
      <sharedItems containsNonDate="0" containsString="0" containsBlank="1"/>
    </cacheField>
    <cacheField name="Account Receiving Payment" numFmtId="0">
      <sharedItems containsNonDate="0" containsBlank="1" count="4">
        <m/>
        <s v="EventCreate" u="1"/>
        <s v="Venmo" u="1"/>
        <s v="Checking - 1111" u="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enn Kavanagh" refreshedDate="45813.712603587963" createdVersion="8" refreshedVersion="8" minRefreshableVersion="3" recordCount="387" xr:uid="{2C5ED540-367E-CE48-A23C-97F669CA8CAE}">
  <cacheSource type="worksheet">
    <worksheetSource ref="B12:T1003" sheet="3.2 Registration"/>
  </cacheSource>
  <cacheFields count="19">
    <cacheField name="Date Issued" numFmtId="0">
      <sharedItems containsNonDate="0" containsString="0" containsBlank="1"/>
    </cacheField>
    <cacheField name="First Name" numFmtId="0">
      <sharedItems containsNonDate="0" containsString="0" containsBlank="1"/>
    </cacheField>
    <cacheField name="Middle Initial(s)" numFmtId="0">
      <sharedItems containsNonDate="0" containsString="0" containsBlank="1"/>
    </cacheField>
    <cacheField name="Last Name" numFmtId="0">
      <sharedItems containsNonDate="0" containsString="0" containsBlank="1"/>
    </cacheField>
    <cacheField name="Title" numFmtId="0">
      <sharedItems containsNonDate="0" containsString="0" containsBlank="1"/>
    </cacheField>
    <cacheField name="Company" numFmtId="0">
      <sharedItems containsNonDate="0" containsString="0" containsBlank="1"/>
    </cacheField>
    <cacheField name="Email" numFmtId="0">
      <sharedItems containsNonDate="0" containsString="0" containsBlank="1"/>
    </cacheField>
    <cacheField name="Phone Number" numFmtId="0">
      <sharedItems containsNonDate="0" containsString="0" containsBlank="1"/>
    </cacheField>
    <cacheField name="Gender" numFmtId="0">
      <sharedItems containsNonDate="0" containsBlank="1" count="5">
        <m/>
        <s v="Other" u="1"/>
        <s v="Male" u="1"/>
        <s v="Female" u="1"/>
        <s v="No Response" u="1"/>
      </sharedItems>
    </cacheField>
    <cacheField name="Registrant Role" numFmtId="0">
      <sharedItems containsNonDate="0" containsString="0" containsBlank="1"/>
    </cacheField>
    <cacheField name="Dietary Choice" numFmtId="0">
      <sharedItems containsNonDate="0" containsString="0" containsBlank="1"/>
    </cacheField>
    <cacheField name="Badge_x000a_ Printed" numFmtId="0">
      <sharedItems containsNonDate="0" containsString="0" containsBlank="1"/>
    </cacheField>
    <cacheField name="Payment Status" numFmtId="0">
      <sharedItems containsNonDate="0" containsBlank="1" count="3">
        <m/>
        <s v="Completed" u="1"/>
        <s v="Processing" u="1"/>
      </sharedItems>
    </cacheField>
    <cacheField name="Payment Method" numFmtId="0">
      <sharedItems containsNonDate="0" containsString="0" containsBlank="1"/>
    </cacheField>
    <cacheField name="Account" numFmtId="0">
      <sharedItems containsNonDate="0" containsString="0" containsBlank="1"/>
    </cacheField>
    <cacheField name="Ticket Tier" numFmtId="0">
      <sharedItems containsNonDate="0" containsBlank="1" count="6">
        <m/>
        <s v="Early Bird" u="1"/>
        <s v="Event Team - Free" u="1"/>
        <s v="Regular Admission" u="1"/>
        <s v="Media/Vendor Pass" u="1"/>
        <s v="Student / Sponsor" u="1"/>
      </sharedItems>
    </cacheField>
    <cacheField name="Ticket Price" numFmtId="0">
      <sharedItems containsNonDate="0" containsString="0" containsBlank="1"/>
    </cacheField>
    <cacheField name="Discount _x000a_(If Available)" numFmtId="0">
      <sharedItems containsNonDate="0" containsString="0" containsBlank="1"/>
    </cacheField>
    <cacheField name="Total Amount"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enn Kavanagh" refreshedDate="45813.712603819447" createdVersion="8" refreshedVersion="8" minRefreshableVersion="3" recordCount="271" xr:uid="{25517DB8-C2CB-8544-AE60-43504A90ABF4}">
  <cacheSource type="worksheet">
    <worksheetSource ref="B9:H1003" sheet="1.2 Speakers"/>
  </cacheSource>
  <cacheFields count="7">
    <cacheField name="Name" numFmtId="0">
      <sharedItems containsBlank="1"/>
    </cacheField>
    <cacheField name="Confirmation Status" numFmtId="0">
      <sharedItems containsBlank="1" count="6">
        <s v="Not Invited"/>
        <s v="Invited"/>
        <m/>
        <s v="Declined" u="1"/>
        <s v="Confirmed" u="1"/>
        <s v="No Response to Invite" u="1"/>
      </sharedItems>
    </cacheField>
    <cacheField name="Organization" numFmtId="0">
      <sharedItems containsBlank="1"/>
    </cacheField>
    <cacheField name="Role" numFmtId="0">
      <sharedItems containsBlank="1"/>
    </cacheField>
    <cacheField name="Mobile Number" numFmtId="0">
      <sharedItems containsNonDate="0" containsString="0" containsBlank="1"/>
    </cacheField>
    <cacheField name="Email" numFmtId="0">
      <sharedItems containsNonDate="0" containsString="0" containsBlank="1"/>
    </cacheField>
    <cacheField name="Internal Point Of Contac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lenn Kavanagh" refreshedDate="45813.712603935186" createdVersion="8" refreshedVersion="8" minRefreshableVersion="3" recordCount="271" xr:uid="{689D1263-438E-B74B-9EE8-B8F1258F76C5}">
  <cacheSource type="worksheet">
    <worksheetSource ref="B9:I1003" sheet="1.2 Speakers"/>
  </cacheSource>
  <cacheFields count="8">
    <cacheField name="Name" numFmtId="0">
      <sharedItems containsBlank="1"/>
    </cacheField>
    <cacheField name="Confirmation Status" numFmtId="0">
      <sharedItems containsBlank="1" count="6">
        <s v="Not Invited"/>
        <s v="Invited"/>
        <m/>
        <s v="Declined" u="1"/>
        <s v="Confirmed" u="1"/>
        <s v="No Response to Invite" u="1"/>
      </sharedItems>
    </cacheField>
    <cacheField name="Organization" numFmtId="0">
      <sharedItems containsBlank="1"/>
    </cacheField>
    <cacheField name="Role" numFmtId="0">
      <sharedItems containsBlank="1"/>
    </cacheField>
    <cacheField name="Mobile Number" numFmtId="0">
      <sharedItems containsNonDate="0" containsString="0" containsBlank="1"/>
    </cacheField>
    <cacheField name="Email" numFmtId="0">
      <sharedItems containsNonDate="0" containsString="0" containsBlank="1"/>
    </cacheField>
    <cacheField name="Internal Point Of Contact" numFmtId="0">
      <sharedItems containsNonDate="0" containsString="0" containsBlank="1"/>
    </cacheField>
    <cacheField name="Gender" numFmtId="0">
      <sharedItems containsBlank="1" count="11">
        <s v="Male"/>
        <s v="Female"/>
        <m/>
        <s v="cccc6" u="1"/>
        <s v="cccc4" u="1"/>
        <s v="cccc2" u="1"/>
        <s v="Other" u="1"/>
        <s v="cccc5" u="1"/>
        <s v="cccc3" u="1"/>
        <s v="cccc1" u="1"/>
        <s v="No Respons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1">
  <r>
    <x v="0"/>
    <x v="0"/>
    <x v="0"/>
    <x v="0"/>
    <x v="0"/>
    <x v="0"/>
    <x v="0"/>
    <s v="Ian Flick"/>
    <m/>
    <m/>
    <m/>
    <m/>
    <m/>
    <x v="0"/>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r>
    <x v="1"/>
    <x v="1"/>
    <x v="1"/>
    <x v="1"/>
    <x v="1"/>
    <x v="1"/>
    <x v="1"/>
    <m/>
    <m/>
    <m/>
    <m/>
    <m/>
    <m/>
    <x v="1"/>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n v="0"/>
    <m/>
  </r>
  <r>
    <x v="0"/>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n v="0"/>
  </r>
  <r>
    <m/>
    <m/>
    <x v="0"/>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r>
    <x v="0"/>
    <x v="0"/>
    <x v="0"/>
    <x v="0"/>
    <m/>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7">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n v="0"/>
  </r>
  <r>
    <m/>
    <m/>
    <m/>
    <m/>
    <m/>
    <m/>
    <m/>
    <m/>
    <x v="0"/>
    <m/>
    <m/>
    <m/>
    <x v="0"/>
    <m/>
    <m/>
    <x v="0"/>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
  <r>
    <s v="John Doe"/>
    <x v="0"/>
    <s v="COMPANY 9"/>
    <s v="Program Manager"/>
    <m/>
    <m/>
    <m/>
  </r>
  <r>
    <s v="Jane Smith"/>
    <x v="1"/>
    <s v="COMPANY 9"/>
    <s v="Program Manager"/>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r>
    <m/>
    <x v="2"/>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
  <r>
    <s v="John Doe"/>
    <x v="0"/>
    <s v="COMPANY 9"/>
    <s v="Program Manager"/>
    <m/>
    <m/>
    <m/>
    <x v="0"/>
  </r>
  <r>
    <s v="Jane Smith"/>
    <x v="1"/>
    <s v="COMPANY 9"/>
    <s v="Program Manager"/>
    <m/>
    <m/>
    <m/>
    <x v="1"/>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r>
    <m/>
    <x v="2"/>
    <m/>
    <m/>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532325-533D-E044-91F2-E084150DD9F7}" name="DoNotModify1 2" cacheId="70" applyNumberFormats="0" applyBorderFormats="0" applyFontFormats="0" applyPatternFormats="0" applyAlignmentFormats="0" applyWidthHeightFormats="0" dataCaption="" updatedVersion="8" rowGrandTotals="0" compact="0" compactData="0" chartFormat="1">
  <location ref="X1:Z3" firstHeaderRow="1" firstDataRow="2" firstDataCol="1"/>
  <pivotFields count="9">
    <pivotField name="Expense Category" axis="axisRow" compact="0" outline="0" multipleItemSelectionAllowed="1" showAll="0" sortType="ascending">
      <items count="14">
        <item m="1" x="9"/>
        <item x="0"/>
        <item m="1" x="10"/>
        <item m="1" x="3"/>
        <item m="1" x="6"/>
        <item m="1" x="7"/>
        <item m="1" x="12"/>
        <item m="1" x="4"/>
        <item m="1" x="2"/>
        <item m="1" x="8"/>
        <item m="1" x="1"/>
        <item m="1" x="11"/>
        <item m="1" x="5"/>
        <item t="default"/>
      </items>
      <autoSortScope>
        <pivotArea>
          <references count="1">
            <reference field="4294967294" count="1">
              <x v="0"/>
            </reference>
          </references>
        </pivotArea>
      </autoSortScope>
    </pivotField>
    <pivotField name="Description" compact="0" outline="0" multipleItemSelectionAllowed="1" showAll="0"/>
    <pivotField name="Vendor" compact="0" outline="0" multipleItemSelectionAllowed="1" showAll="0"/>
    <pivotField name="Link To Quotation " compact="0" outline="0" multipleItemSelectionAllowed="1" showAll="0"/>
    <pivotField name="Notes" compact="0" outline="0" multipleItemSelectionAllowed="1" showAll="0"/>
    <pivotField name="Qty" compact="0" outline="0" multipleItemSelectionAllowed="1" showAll="0"/>
    <pivotField name="Unit Cost" compact="0" numFmtId="44" outline="0" multipleItemSelectionAllowed="1" showAll="0"/>
    <pivotField name="Total Budgeted" dataField="1" compact="0" numFmtId="44" outline="0" multipleItemSelectionAllowed="1" showAll="0"/>
    <pivotField name="Actual Total" dataField="1" compact="0" numFmtId="44" outline="0" multipleItemSelectionAllowed="1" showAll="0"/>
  </pivotFields>
  <rowFields count="1">
    <field x="0"/>
  </rowFields>
  <rowItems count="1">
    <i>
      <x v="1"/>
    </i>
  </rowItems>
  <colFields count="1">
    <field x="-2"/>
  </colFields>
  <colItems count="2">
    <i>
      <x/>
    </i>
    <i i="1">
      <x v="1"/>
    </i>
  </colItems>
  <dataFields count="2">
    <dataField name="SUM of Total Budgeted" fld="7" baseField="0"/>
    <dataField name="SUM of Actual Total" fld="8" baseField="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0006F85-13E7-8741-B319-278D9E8EDB8B}" name="DoNotModify1" cacheId="66" applyNumberFormats="0" applyBorderFormats="0" applyFontFormats="0" applyPatternFormats="0" applyAlignmentFormats="0" applyWidthHeightFormats="0" dataCaption="" updatedVersion="8" rowGrandTotals="0" compact="0" compactData="0">
  <location ref="I3:O5" firstHeaderRow="1" firstDataRow="1" firstDataCol="7" rowPageCount="1" colPageCount="1"/>
  <pivotFields count="19">
    <pivotField name="Day No." axis="axisRow" compact="0" outline="0" multipleItemSelectionAllowed="1" showAll="0" sortType="ascending" defaultSubtotal="0">
      <items count="6">
        <item x="0"/>
        <item m="1" x="2"/>
        <item m="1" x="4"/>
        <item m="1" x="5"/>
        <item m="1" x="3"/>
        <item x="1"/>
      </items>
      <extLst>
        <ext xmlns:x14="http://schemas.microsoft.com/office/spreadsheetml/2009/9/main" uri="{2946ED86-A175-432a-8AC1-64E0C546D7DE}">
          <x14:pivotField fillDownLabels="1"/>
        </ext>
      </extLst>
    </pivotField>
    <pivotField name="Date" axis="axisRow" compact="0" numFmtId="166" outline="0" multipleItemSelectionAllowed="1" showAll="0" sortType="ascending" defaultSubtotal="0">
      <items count="5">
        <item m="1" x="2"/>
        <item m="1" x="3"/>
        <item x="0"/>
        <item m="1" x="4"/>
        <item x="1"/>
      </items>
    </pivotField>
    <pivotField name="Session Title" axis="axisRow" compact="0" outline="0" multipleItemSelectionAllowed="1" showAll="0" sortType="ascending" defaultSubtotal="0">
      <items count="61">
        <item m="1" x="43"/>
        <item m="1" x="13"/>
        <item m="1" x="2"/>
        <item m="1" x="29"/>
        <item m="1" x="6"/>
        <item m="1" x="3"/>
        <item m="1" x="22"/>
        <item m="1" x="55"/>
        <item m="1" x="44"/>
        <item m="1" x="16"/>
        <item m="1" x="45"/>
        <item m="1" x="15"/>
        <item m="1" x="33"/>
        <item m="1" x="24"/>
        <item m="1" x="11"/>
        <item m="1" x="53"/>
        <item m="1" x="41"/>
        <item m="1" x="32"/>
        <item m="1" x="23"/>
        <item m="1" x="10"/>
        <item m="1" x="52"/>
        <item m="1" x="40"/>
        <item m="1" x="12"/>
        <item m="1" x="31"/>
        <item m="1" x="21"/>
        <item m="1" x="8"/>
        <item m="1" x="50"/>
        <item m="1" x="38"/>
        <item m="1" x="30"/>
        <item m="1" x="20"/>
        <item m="1" x="7"/>
        <item m="1" x="49"/>
        <item m="1" x="37"/>
        <item m="1" x="9"/>
        <item m="1" x="28"/>
        <item m="1" x="19"/>
        <item m="1" x="4"/>
        <item m="1" x="47"/>
        <item m="1" x="36"/>
        <item m="1" x="27"/>
        <item m="1" x="18"/>
        <item m="1" x="60"/>
        <item m="1" x="46"/>
        <item m="1" x="35"/>
        <item m="1" x="5"/>
        <item m="1" x="26"/>
        <item m="1" x="59"/>
        <item m="1" x="58"/>
        <item m="1" x="56"/>
        <item m="1" x="51"/>
        <item m="1" x="48"/>
        <item m="1" x="42"/>
        <item m="1" x="17"/>
        <item m="1" x="14"/>
        <item m="1" x="25"/>
        <item m="1" x="34"/>
        <item x="0"/>
        <item m="1" x="57"/>
        <item m="1" x="54"/>
        <item m="1" x="39"/>
        <item x="1"/>
      </items>
      <extLst>
        <ext xmlns:x14="http://schemas.microsoft.com/office/spreadsheetml/2009/9/main" uri="{2946ED86-A175-432a-8AC1-64E0C546D7DE}">
          <x14:pivotField fillDownLabels="1"/>
        </ext>
      </extLst>
    </pivotField>
    <pivotField name="Session Type" axis="axisPage" compact="0" outline="0" showAll="0">
      <items count="42">
        <item m="1" x="2"/>
        <item x="1"/>
        <item m="1" x="9"/>
        <item m="1" x="30"/>
        <item m="1" x="6"/>
        <item m="1" x="35"/>
        <item m="1" x="36"/>
        <item m="1" x="22"/>
        <item x="0"/>
        <item m="1" x="18"/>
        <item m="1" x="20"/>
        <item m="1" x="32"/>
        <item m="1" x="28"/>
        <item m="1" x="10"/>
        <item m="1" x="38"/>
        <item m="1" x="25"/>
        <item m="1" x="11"/>
        <item m="1" x="3"/>
        <item m="1" x="27"/>
        <item m="1" x="16"/>
        <item m="1" x="4"/>
        <item m="1" x="31"/>
        <item m="1" x="12"/>
        <item m="1" x="17"/>
        <item m="1" x="19"/>
        <item m="1" x="23"/>
        <item m="1" x="26"/>
        <item m="1" x="29"/>
        <item m="1" x="33"/>
        <item m="1" x="37"/>
        <item m="1" x="40"/>
        <item m="1" x="24"/>
        <item m="1" x="14"/>
        <item m="1" x="13"/>
        <item m="1" x="21"/>
        <item m="1" x="15"/>
        <item m="1" x="8"/>
        <item m="1" x="5"/>
        <item m="1" x="34"/>
        <item m="1" x="39"/>
        <item m="1" x="7"/>
        <item t="default"/>
      </items>
    </pivotField>
    <pivotField name="Venue" axis="axisRow" compact="0" outline="0" multipleItemSelectionAllowed="1" showAll="0" sortType="ascending">
      <items count="18">
        <item m="1" x="5"/>
        <item x="0"/>
        <item m="1" x="9"/>
        <item m="1" x="11"/>
        <item m="1" x="14"/>
        <item m="1" x="15"/>
        <item m="1" x="12"/>
        <item m="1" x="2"/>
        <item m="1" x="4"/>
        <item m="1" x="7"/>
        <item m="1" x="10"/>
        <item m="1" x="16"/>
        <item m="1" x="3"/>
        <item m="1" x="6"/>
        <item m="1" x="8"/>
        <item m="1" x="13"/>
        <item x="1"/>
        <item t="default"/>
      </items>
    </pivotField>
    <pivotField name="From" axis="axisRow" compact="0" numFmtId="167" outline="0" multipleItemSelectionAllowed="1" showAll="0" sortType="ascending" defaultSubtotal="0">
      <items count="14">
        <item m="1" x="5"/>
        <item x="0"/>
        <item m="1" x="6"/>
        <item m="1" x="2"/>
        <item m="1" x="7"/>
        <item m="1" x="8"/>
        <item m="1" x="9"/>
        <item m="1" x="10"/>
        <item m="1" x="3"/>
        <item m="1" x="11"/>
        <item m="1" x="12"/>
        <item m="1" x="13"/>
        <item m="1" x="4"/>
        <item x="1"/>
      </items>
      <extLst>
        <ext xmlns:x14="http://schemas.microsoft.com/office/spreadsheetml/2009/9/main" uri="{2946ED86-A175-432a-8AC1-64E0C546D7DE}">
          <x14:pivotField fillDownLabels="1"/>
        </ext>
      </extLst>
    </pivotField>
    <pivotField name="To" axis="axisRow" compact="0" numFmtId="167" outline="0" multipleItemSelectionAllowed="1" showAll="0" sortType="ascending" defaultSubtotal="0">
      <items count="13">
        <item m="1" x="3"/>
        <item x="0"/>
        <item m="1" x="4"/>
        <item m="1" x="2"/>
        <item m="1" x="5"/>
        <item m="1" x="6"/>
        <item m="1" x="7"/>
        <item m="1" x="8"/>
        <item m="1" x="12"/>
        <item m="1" x="9"/>
        <item m="1" x="10"/>
        <item m="1" x="11"/>
        <item x="1"/>
      </items>
      <extLst>
        <ext xmlns:x14="http://schemas.microsoft.com/office/spreadsheetml/2009/9/main" uri="{2946ED86-A175-432a-8AC1-64E0C546D7DE}">
          <x14:pivotField fillDownLabels="1"/>
        </ext>
      </extLst>
    </pivotField>
    <pivotField name="Speaker 1" compact="0" numFmtId="3" outline="0" multipleItemSelectionAllowed="1" showAll="0"/>
    <pivotField name="Speaker 2" compact="0" outline="0" multipleItemSelectionAllowed="1" showAll="0"/>
    <pivotField name="Speaker 3" compact="0" outline="0" multipleItemSelectionAllowed="1" showAll="0"/>
    <pivotField name="Speaker 4" compact="0" outline="0" multipleItemSelectionAllowed="1" showAll="0"/>
    <pivotField name="Speaker 5" compact="0" outline="0" multipleItemSelectionAllowed="1" showAll="0"/>
    <pivotField name="Speaker 6" compact="0" outline="0" multipleItemSelectionAllowed="1" showAll="0"/>
    <pivotField name="All Speakers" axis="axisRow" compact="0" outline="0" multipleItemSelectionAllowed="1" showAll="0" sortType="ascending" defaultSubtotal="0">
      <items count="28">
        <item x="1"/>
        <item m="1" x="15"/>
        <item m="1" x="17"/>
        <item m="1" x="8"/>
        <item m="1" x="21"/>
        <item m="1" x="20"/>
        <item x="0"/>
        <item m="1" x="16"/>
        <item m="1" x="3"/>
        <item m="1" x="10"/>
        <item m="1" x="11"/>
        <item m="1" x="12"/>
        <item m="1" x="22"/>
        <item m="1" x="2"/>
        <item m="1" x="7"/>
        <item m="1" x="27"/>
        <item m="1" x="24"/>
        <item m="1" x="6"/>
        <item m="1" x="4"/>
        <item m="1" x="23"/>
        <item m="1" x="25"/>
        <item m="1" x="14"/>
        <item m="1" x="19"/>
        <item m="1" x="13"/>
        <item m="1" x="9"/>
        <item m="1" x="18"/>
        <item m="1" x="5"/>
        <item m="1" x="26"/>
      </items>
    </pivotField>
    <pivotField name="Presentation Title(s)" compact="0" outline="0" multipleItemSelectionAllowed="1" showAll="0"/>
    <pivotField name="Presentation _x000a_File Links" compact="0" outline="0" multipleItemSelectionAllowed="1" showAll="0"/>
    <pivotField name="Moderator's Name" compact="0" outline="0" multipleItemSelectionAllowed="1" showAll="0"/>
    <pivotField name="Moderator's_x000a_Script Link" compact="0" outline="0" multipleItemSelectionAllowed="1" showAll="0"/>
    <pivotField name="Notes" compact="0" outline="0" multipleItemSelectionAllowed="1" showAll="0"/>
  </pivotFields>
  <rowFields count="7">
    <field x="0"/>
    <field x="5"/>
    <field x="6"/>
    <field x="2"/>
    <field x="13"/>
    <field x="1"/>
    <field x="4"/>
  </rowFields>
  <rowItems count="2">
    <i>
      <x/>
      <x v="1"/>
      <x v="1"/>
      <x v="56"/>
      <x v="6"/>
      <x v="2"/>
      <x v="1"/>
    </i>
    <i>
      <x v="5"/>
      <x v="13"/>
      <x v="12"/>
      <x v="60"/>
      <x/>
      <x v="4"/>
      <x v="16"/>
    </i>
  </rowItems>
  <colItems count="1">
    <i/>
  </colItems>
  <pageFields count="1">
    <pageField fld="3" hier="-1"/>
  </pageFields>
  <formats count="10">
    <format dxfId="41">
      <pivotArea dataOnly="0" labelOnly="1" outline="0" fieldPosition="0">
        <references count="1">
          <reference field="3" count="0"/>
        </references>
      </pivotArea>
    </format>
    <format dxfId="40">
      <pivotArea field="5" type="button" dataOnly="0" labelOnly="1" outline="0" axis="axisRow" fieldPosition="1"/>
    </format>
    <format dxfId="39">
      <pivotArea field="6" type="button" dataOnly="0" labelOnly="1" outline="0" axis="axisRow" fieldPosition="2"/>
    </format>
    <format dxfId="38">
      <pivotArea dataOnly="0" labelOnly="1" outline="0" fieldPosition="0">
        <references count="2">
          <reference field="0" count="1" selected="0">
            <x v="0"/>
          </reference>
          <reference field="5" count="1">
            <x v="7"/>
          </reference>
        </references>
      </pivotArea>
    </format>
    <format dxfId="37">
      <pivotArea dataOnly="0" labelOnly="1" outline="0" fieldPosition="0">
        <references count="2">
          <reference field="0" count="1" selected="0">
            <x v="1"/>
          </reference>
          <reference field="5" count="2">
            <x v="4"/>
            <x v="5"/>
          </reference>
        </references>
      </pivotArea>
    </format>
    <format dxfId="36">
      <pivotArea dataOnly="0" labelOnly="1" outline="0" fieldPosition="0">
        <references count="3">
          <reference field="0" count="1" selected="0">
            <x v="0"/>
          </reference>
          <reference field="5" count="1" selected="0">
            <x v="7"/>
          </reference>
          <reference field="6" count="1">
            <x v="7"/>
          </reference>
        </references>
      </pivotArea>
    </format>
    <format dxfId="35">
      <pivotArea dataOnly="0" labelOnly="1" outline="0" fieldPosition="0">
        <references count="3">
          <reference field="0" count="1" selected="0">
            <x v="1"/>
          </reference>
          <reference field="5" count="1" selected="0">
            <x v="4"/>
          </reference>
          <reference field="6" count="1">
            <x v="4"/>
          </reference>
        </references>
      </pivotArea>
    </format>
    <format dxfId="34">
      <pivotArea dataOnly="0" labelOnly="1" outline="0" fieldPosition="0">
        <references count="3">
          <reference field="0" count="1" selected="0">
            <x v="1"/>
          </reference>
          <reference field="5" count="1" selected="0">
            <x v="5"/>
          </reference>
          <reference field="6" count="1">
            <x v="5"/>
          </reference>
        </references>
      </pivotArea>
    </format>
    <format dxfId="33">
      <pivotArea dataOnly="0" labelOnly="1" outline="0" fieldPosition="0">
        <references count="2">
          <reference field="0" count="1" selected="0">
            <x v="0"/>
          </reference>
          <reference field="5" count="1">
            <x v="0"/>
          </reference>
        </references>
      </pivotArea>
    </format>
    <format dxfId="32">
      <pivotArea dataOnly="0" labelOnly="1" outline="0" fieldPosition="0">
        <references count="3">
          <reference field="0" count="1" selected="0">
            <x v="0"/>
          </reference>
          <reference field="5" count="1" selected="0">
            <x v="0"/>
          </reference>
          <reference field="6"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E02B367-8A93-9143-BE18-C1CF12258921}" name="DoNotModify1 7" cacheId="92" applyNumberFormats="0" applyBorderFormats="0" applyFontFormats="0" applyPatternFormats="0" applyAlignmentFormats="0" applyWidthHeightFormats="0" dataCaption="" updatedVersion="8" compact="0" compactData="0" chartFormat="2">
  <location ref="BH1:BI5" firstHeaderRow="1" firstDataRow="1" firstDataCol="1"/>
  <pivotFields count="7">
    <pivotField name="Name" dataField="1" compact="0" outline="0" multipleItemSelectionAllowed="1" showAll="0"/>
    <pivotField name="Confirmation Status" axis="axisRow" compact="0" outline="0" multipleItemSelectionAllowed="1" showAll="0" sortType="ascending">
      <items count="7">
        <item m="1" x="4"/>
        <item x="2"/>
        <item x="0"/>
        <item x="1"/>
        <item m="1" x="3"/>
        <item m="1" x="5"/>
        <item t="default"/>
      </items>
      <autoSortScope>
        <pivotArea>
          <references count="1">
            <reference field="4294967294" count="1">
              <x v="0"/>
            </reference>
          </references>
        </pivotArea>
      </autoSortScope>
    </pivotField>
    <pivotField name="Organization" compact="0" outline="0" multipleItemSelectionAllowed="1" showAll="0"/>
    <pivotField name="Role" compact="0" outline="0" multipleItemSelectionAllowed="1" showAll="0"/>
    <pivotField name="Mobile Number" compact="0" outline="0" multipleItemSelectionAllowed="1" showAll="0"/>
    <pivotField name="Email" compact="0" outline="0" multipleItemSelectionAllowed="1" showAll="0"/>
    <pivotField name="Internal Point Of Contact" compact="0" outline="0" multipleItemSelectionAllowed="1" showAll="0"/>
  </pivotFields>
  <rowFields count="1">
    <field x="1"/>
  </rowFields>
  <rowItems count="4">
    <i>
      <x v="1"/>
    </i>
    <i>
      <x v="2"/>
    </i>
    <i>
      <x v="3"/>
    </i>
    <i t="grand">
      <x/>
    </i>
  </rowItems>
  <colItems count="1">
    <i/>
  </colItems>
  <dataFields count="1">
    <dataField name="COUNTA of Name" fld="0" subtotal="count" baseField="0"/>
  </dataFields>
  <chartFormats count="2">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025A8C5-BCBA-EE44-BC8A-C4ED5FA8C532}" name="DoNotModify1 6" cacheId="88" applyNumberFormats="0" applyBorderFormats="0" applyFontFormats="0" applyPatternFormats="0" applyAlignmentFormats="0" applyWidthHeightFormats="0" dataCaption="" updatedVersion="8" rowGrandTotals="0" compact="0" compactData="0" chartFormat="4">
  <location ref="BC3:BE5" firstHeaderRow="1" firstDataRow="2" firstDataCol="1" rowPageCount="1" colPageCount="1"/>
  <pivotFields count="19">
    <pivotField name="Date Issued" compact="0" outline="0" multipleItemSelectionAllowed="1" showAll="0"/>
    <pivotField name="First Name" compact="0" outline="0" multipleItemSelectionAllowed="1" showAll="0"/>
    <pivotField name="Middle Initial(s)" compact="0" outline="0" multipleItemSelectionAllowed="1" showAll="0"/>
    <pivotField name="Last Name" compact="0" outline="0" multipleItemSelectionAllowed="1" showAll="0"/>
    <pivotField name="Title" compact="0" outline="0" multipleItemSelectionAllowed="1" showAll="0"/>
    <pivotField name="Company" compact="0" outline="0" multipleItemSelectionAllowed="1" showAll="0"/>
    <pivotField name="Email" compact="0" outline="0" multipleItemSelectionAllowed="1" showAll="0"/>
    <pivotField name="Phone Number" compact="0" outline="0" multipleItemSelectionAllowed="1" showAll="0"/>
    <pivotField name="Gender" compact="0" outline="0" multipleItemSelectionAllowed="1" showAll="0"/>
    <pivotField name="Registrant Role" compact="0" outline="0" multipleItemSelectionAllowed="1" showAll="0"/>
    <pivotField name="Dietary Choice" compact="0" outline="0" multipleItemSelectionAllowed="1" showAll="0"/>
    <pivotField name="Badge_x000a_ Printed" compact="0" outline="0" multipleItemSelectionAllowed="1" showAll="0"/>
    <pivotField name="Payment Status" axis="axisPage" compact="0" outline="0" multipleItemSelectionAllowed="1" showAll="0">
      <items count="4">
        <item x="0"/>
        <item m="1" x="1"/>
        <item m="1" x="2"/>
        <item t="default"/>
      </items>
    </pivotField>
    <pivotField name="Payment Method" compact="0" outline="0" multipleItemSelectionAllowed="1" showAll="0"/>
    <pivotField name="Account" compact="0" outline="0" multipleItemSelectionAllowed="1" showAll="0"/>
    <pivotField name="Ticket Tier" axis="axisRow" dataField="1" compact="0" outline="0" multipleItemSelectionAllowed="1" showAll="0" sortType="ascending">
      <items count="7">
        <item x="0"/>
        <item m="1" x="1"/>
        <item m="1" x="4"/>
        <item m="1" x="3"/>
        <item m="1" x="5"/>
        <item m="1" x="2"/>
        <item t="default"/>
      </items>
      <autoSortScope>
        <pivotArea>
          <references count="1">
            <reference field="4294967294" count="1">
              <x v="1"/>
            </reference>
          </references>
        </pivotArea>
      </autoSortScope>
    </pivotField>
    <pivotField name="Ticket Price" compact="0" outline="0" multipleItemSelectionAllowed="1" showAll="0"/>
    <pivotField name="Discount _x000a_(If Available)" compact="0" outline="0" multipleItemSelectionAllowed="1" showAll="0"/>
    <pivotField name="Total Amount" dataField="1" compact="0" numFmtId="44" outline="0" multipleItemSelectionAllowed="1" showAll="0"/>
  </pivotFields>
  <rowFields count="1">
    <field x="15"/>
  </rowFields>
  <rowItems count="1">
    <i>
      <x/>
    </i>
  </rowItems>
  <colFields count="1">
    <field x="-2"/>
  </colFields>
  <colItems count="2">
    <i>
      <x/>
    </i>
    <i i="1">
      <x v="1"/>
    </i>
  </colItems>
  <pageFields count="1">
    <pageField fld="12" hier="0"/>
  </pageFields>
  <dataFields count="2">
    <dataField name="COUNTA of Ticket Tier" fld="15" subtotal="count" baseField="0"/>
    <dataField name="SUM of Total Amount" fld="18" baseField="0"/>
  </dataFields>
  <chartFormats count="18">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5" count="1" selected="0">
            <x v="1"/>
          </reference>
        </references>
      </pivotArea>
    </chartFormat>
    <chartFormat chart="1" format="2">
      <pivotArea type="data" outline="0" fieldPosition="0">
        <references count="2">
          <reference field="4294967294" count="1" selected="0">
            <x v="0"/>
          </reference>
          <reference field="15" count="1" selected="0">
            <x v="4"/>
          </reference>
        </references>
      </pivotArea>
    </chartFormat>
    <chartFormat chart="1" format="3">
      <pivotArea type="data" outline="0" fieldPosition="0">
        <references count="2">
          <reference field="4294967294" count="1" selected="0">
            <x v="0"/>
          </reference>
          <reference field="15" count="1" selected="0">
            <x v="5"/>
          </reference>
        </references>
      </pivotArea>
    </chartFormat>
    <chartFormat chart="1" format="4">
      <pivotArea type="data" outline="0" fieldPosition="0">
        <references count="2">
          <reference field="4294967294" count="1" selected="0">
            <x v="0"/>
          </reference>
          <reference field="15" count="1" selected="0">
            <x v="3"/>
          </reference>
        </references>
      </pivotArea>
    </chartFormat>
    <chartFormat chart="1" format="5"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1" format="6">
      <pivotArea type="data" outline="0" fieldPosition="0">
        <references count="2">
          <reference field="4294967294" count="1" selected="0">
            <x v="0"/>
          </reference>
          <reference field="15" count="1" selected="0">
            <x v="2"/>
          </reference>
        </references>
      </pivotArea>
    </chartFormat>
    <chartFormat chart="1" format="7">
      <pivotArea type="data" outline="0" fieldPosition="0">
        <references count="2">
          <reference field="4294967294" count="1" selected="0">
            <x v="1"/>
          </reference>
          <reference field="15" count="1" selected="0">
            <x v="1"/>
          </reference>
        </references>
      </pivotArea>
    </chartFormat>
    <chartFormat chart="1" format="8">
      <pivotArea type="data" outline="0" fieldPosition="0">
        <references count="2">
          <reference field="4294967294" count="1" selected="0">
            <x v="1"/>
          </reference>
          <reference field="15" count="1" selected="0">
            <x v="4"/>
          </reference>
        </references>
      </pivotArea>
    </chartFormat>
    <chartFormat chart="1" format="9">
      <pivotArea type="data" outline="0" fieldPosition="0">
        <references count="2">
          <reference field="4294967294" count="1" selected="0">
            <x v="1"/>
          </reference>
          <reference field="15" count="1" selected="0">
            <x v="2"/>
          </reference>
        </references>
      </pivotArea>
    </chartFormat>
    <chartFormat chart="1" format="10">
      <pivotArea type="data" outline="0" fieldPosition="0">
        <references count="2">
          <reference field="4294967294" count="1" selected="0">
            <x v="1"/>
          </reference>
          <reference field="15" count="1" selected="0">
            <x v="5"/>
          </reference>
        </references>
      </pivotArea>
    </chartFormat>
    <chartFormat chart="1" format="11">
      <pivotArea type="data" outline="0" fieldPosition="0">
        <references count="2">
          <reference field="4294967294" count="1" selected="0">
            <x v="1"/>
          </reference>
          <reference field="15" count="1" selected="0">
            <x v="3"/>
          </reference>
        </references>
      </pivotArea>
    </chartFormat>
    <chartFormat chart="1" format="12">
      <pivotArea type="data" outline="0" fieldPosition="0">
        <references count="2">
          <reference field="4294967294" count="1" selected="0">
            <x v="0"/>
          </reference>
          <reference field="15" count="1" selected="0">
            <x v="0"/>
          </reference>
        </references>
      </pivotArea>
    </chartFormat>
    <chartFormat chart="1" format="13">
      <pivotArea type="data" outline="0" fieldPosition="0">
        <references count="2">
          <reference field="4294967294" count="1" selected="0">
            <x v="1"/>
          </reference>
          <reference field="15" count="1" selected="0">
            <x v="0"/>
          </reference>
        </references>
      </pivotArea>
    </chartFormat>
    <chartFormat chart="1" format="14">
      <pivotArea type="data" outline="0" fieldPosition="0">
        <references count="1">
          <reference field="4294967294" count="1" selected="0">
            <x v="0"/>
          </reference>
        </references>
      </pivotArea>
    </chartFormat>
    <chartFormat chart="1" format="15">
      <pivotArea type="data" outline="0" fieldPosition="0">
        <references count="1">
          <reference field="429496729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8BB737-6CE8-0B49-BD9F-41931068261C}" name="DoNotModify1 4" cacheId="82" applyNumberFormats="0" applyBorderFormats="0" applyFontFormats="0" applyPatternFormats="0" applyAlignmentFormats="0" applyWidthHeightFormats="0" dataCaption="" updatedVersion="8" rowGrandTotals="0" compact="0" compactData="0">
  <location ref="AF1:AK2" firstHeaderRow="1" firstDataRow="1" firstDataCol="5"/>
  <pivotFields count="6">
    <pivotField name="Sponsor's Name" axis="axisRow" compact="0" outline="0" multipleItemSelectionAllowed="1" showAll="0" sortType="descending" defaultSubtotal="0">
      <items count="6">
        <item x="0"/>
        <item m="1" x="3"/>
        <item m="1" x="4"/>
        <item m="1" x="5"/>
        <item m="1" x="1"/>
        <item m="1" x="2"/>
      </items>
      <autoSortScope>
        <pivotArea>
          <references count="1">
            <reference field="4294967294" count="1">
              <x v="0"/>
            </reference>
          </references>
        </pivotArea>
      </autoSortScope>
    </pivotField>
    <pivotField name="Level Pledged" axis="axisRow" compact="0" outline="0" multipleItemSelectionAllowed="1" showAll="0" sortType="ascending" defaultSubtotal="0">
      <items count="6">
        <item m="1" x="3"/>
        <item m="1" x="5"/>
        <item m="1" x="4"/>
        <item m="1" x="1"/>
        <item m="1" x="2"/>
        <item x="0"/>
      </items>
    </pivotField>
    <pivotField name="Amount Pledged" axis="axisRow" dataField="1" compact="0" outline="0" multipleItemSelectionAllowed="1" showAll="0" sortType="descending" defaultSubtotal="0">
      <items count="5">
        <item x="0"/>
        <item m="1" x="4"/>
        <item m="1" x="3"/>
        <item m="1" x="2"/>
        <item m="1" x="1"/>
      </items>
    </pivotField>
    <pivotField name="Amount Received" axis="axisRow" compact="0" outline="0" multipleItemSelectionAllowed="1" showAll="0" sortType="ascending">
      <items count="5">
        <item m="1" x="3"/>
        <item m="1" x="2"/>
        <item m="1" x="1"/>
        <item x="0"/>
        <item t="default"/>
      </items>
    </pivotField>
    <pivotField name="Payment Method" compact="0" outline="0" multipleItemSelectionAllowed="1" showAll="0"/>
    <pivotField name="Account Receiving Payment" axis="axisRow" compact="0" outline="0" multipleItemSelectionAllowed="1" showAll="0" sortType="ascending" defaultSubtotal="0">
      <items count="4">
        <item m="1" x="3"/>
        <item m="1" x="1"/>
        <item m="1" x="2"/>
        <item x="0"/>
      </items>
    </pivotField>
  </pivotFields>
  <rowFields count="5">
    <field x="0"/>
    <field x="1"/>
    <field x="5"/>
    <field x="2"/>
    <field x="3"/>
  </rowFields>
  <rowItems count="1">
    <i>
      <x/>
      <x v="5"/>
      <x v="3"/>
      <x/>
      <x v="3"/>
    </i>
  </rowItems>
  <colItems count="1">
    <i/>
  </colItems>
  <dataFields count="1">
    <dataField name="SUM of Amount Pledged" fld="2"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23A430D-EC78-894D-968D-510A3C48E8E8}" name="DoNotModify1 8" cacheId="88" applyNumberFormats="0" applyBorderFormats="0" applyFontFormats="0" applyPatternFormats="0" applyAlignmentFormats="0" applyWidthHeightFormats="0" dataCaption="" updatedVersion="8" rowGrandTotals="0" compact="0" compactData="0" chartFormat="1">
  <location ref="BK3:BL4" firstHeaderRow="1" firstDataRow="1" firstDataCol="1" rowPageCount="1" colPageCount="1"/>
  <pivotFields count="19">
    <pivotField name="Date Issued" compact="0" outline="0" multipleItemSelectionAllowed="1" showAll="0"/>
    <pivotField name="First Name" compact="0" outline="0" multipleItemSelectionAllowed="1" showAll="0"/>
    <pivotField name="Middle Initial(s)" compact="0" outline="0" multipleItemSelectionAllowed="1" showAll="0"/>
    <pivotField name="Last Name" compact="0" outline="0" multipleItemSelectionAllowed="1" showAll="0"/>
    <pivotField name="Title" compact="0" outline="0" multipleItemSelectionAllowed="1" showAll="0"/>
    <pivotField name="Company" compact="0" outline="0" multipleItemSelectionAllowed="1" showAll="0"/>
    <pivotField name="Email" compact="0" outline="0" multipleItemSelectionAllowed="1" showAll="0"/>
    <pivotField name="Phone Number" compact="0" outline="0" multipleItemSelectionAllowed="1" showAll="0"/>
    <pivotField name="Gender" axis="axisRow" dataField="1" compact="0" outline="0" multipleItemSelectionAllowed="1" showAll="0" sortType="descending">
      <items count="6">
        <item x="0"/>
        <item m="1" x="3"/>
        <item m="1" x="2"/>
        <item m="1" x="1"/>
        <item m="1" x="4"/>
        <item t="default"/>
      </items>
      <autoSortScope>
        <pivotArea>
          <references count="1">
            <reference field="4294967294" count="1">
              <x v="0"/>
            </reference>
          </references>
        </pivotArea>
      </autoSortScope>
    </pivotField>
    <pivotField name="Registrant Role" compact="0" outline="0" multipleItemSelectionAllowed="1" showAll="0"/>
    <pivotField name="Dietary Choice" compact="0" outline="0" multipleItemSelectionAllowed="1" showAll="0"/>
    <pivotField name="Badge_x000a_ Printed" compact="0" outline="0" multipleItemSelectionAllowed="1" showAll="0"/>
    <pivotField name="Payment Status" axis="axisPage" compact="0" outline="0" multipleItemSelectionAllowed="1" showAll="0">
      <items count="4">
        <item x="0"/>
        <item m="1" x="1"/>
        <item m="1" x="2"/>
        <item t="default"/>
      </items>
    </pivotField>
    <pivotField name="Payment Method" compact="0" outline="0" multipleItemSelectionAllowed="1" showAll="0"/>
    <pivotField name="Account" compact="0" outline="0" multipleItemSelectionAllowed="1" showAll="0"/>
    <pivotField name="Ticket Tier" compact="0" outline="0" multipleItemSelectionAllowed="1" showAll="0"/>
    <pivotField name="Ticket Price" compact="0" outline="0" multipleItemSelectionAllowed="1" showAll="0"/>
    <pivotField name="Discount _x000a_(If Available)" compact="0" outline="0" multipleItemSelectionAllowed="1" showAll="0"/>
    <pivotField name="Total Amount" compact="0" numFmtId="44" outline="0" multipleItemSelectionAllowed="1" showAll="0"/>
  </pivotFields>
  <rowFields count="1">
    <field x="8"/>
  </rowFields>
  <rowItems count="1">
    <i>
      <x/>
    </i>
  </rowItems>
  <colItems count="1">
    <i/>
  </colItems>
  <pageFields count="1">
    <pageField fld="12" hier="0"/>
  </pageFields>
  <dataFields count="1">
    <dataField name="COUNTA of Gender" fld="8"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D7E34F6-5C41-934F-B8D5-7E279BA3B7F6}" name="DoNotModify1 5" cacheId="82" applyNumberFormats="0" applyBorderFormats="0" applyFontFormats="0" applyPatternFormats="0" applyAlignmentFormats="0" applyWidthHeightFormats="0" dataCaption="" updatedVersion="8" rowGrandTotals="0" compact="0" compactData="0" chartFormat="1">
  <location ref="AU1:AV2" firstHeaderRow="1" firstDataRow="1" firstDataCol="1"/>
  <pivotFields count="6">
    <pivotField name="Sponsor's Name" compact="0" outline="0" multipleItemSelectionAllowed="1" showAll="0"/>
    <pivotField name="Level Pledged" axis="axisRow" dataField="1" compact="0" outline="0" multipleItemSelectionAllowed="1" showAll="0" sortType="descending">
      <items count="7">
        <item x="0"/>
        <item m="1" x="4"/>
        <item m="1" x="1"/>
        <item m="1" x="5"/>
        <item m="1" x="3"/>
        <item m="1" x="2"/>
        <item t="default"/>
      </items>
      <autoSortScope>
        <pivotArea>
          <references count="1">
            <reference field="4294967294" count="1">
              <x v="0"/>
            </reference>
          </references>
        </pivotArea>
      </autoSortScope>
    </pivotField>
    <pivotField name="Amount Pledged" compact="0" outline="0" multipleItemSelectionAllowed="1" showAll="0"/>
    <pivotField name="Amount Received" compact="0" outline="0" multipleItemSelectionAllowed="1" showAll="0"/>
    <pivotField name="Payment Method" compact="0" outline="0" multipleItemSelectionAllowed="1" showAll="0"/>
    <pivotField name="Account Receiving Payment" compact="0" outline="0" multipleItemSelectionAllowed="1" showAll="0"/>
  </pivotFields>
  <rowFields count="1">
    <field x="1"/>
  </rowFields>
  <rowItems count="1">
    <i>
      <x/>
    </i>
  </rowItems>
  <colItems count="1">
    <i/>
  </colItems>
  <dataFields count="1">
    <dataField name="COUNTA of Level Pledged" fld="1" subtotal="count" baseField="0"/>
  </dataField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2"/>
          </reference>
        </references>
      </pivotArea>
    </chartFormat>
    <chartFormat chart="0" format="2">
      <pivotArea type="data" outline="0" fieldPosition="0">
        <references count="2">
          <reference field="4294967294" count="1" selected="0">
            <x v="0"/>
          </reference>
          <reference field="1" count="1" selected="0">
            <x v="3"/>
          </reference>
        </references>
      </pivotArea>
    </chartFormat>
    <chartFormat chart="0" format="3">
      <pivotArea type="data" outline="0" fieldPosition="0">
        <references count="2">
          <reference field="4294967294" count="1" selected="0">
            <x v="0"/>
          </reference>
          <reference field="1" count="1" selected="0">
            <x v="4"/>
          </reference>
        </references>
      </pivotArea>
    </chartFormat>
    <chartFormat chart="0" format="4">
      <pivotArea type="data" outline="0" fieldPosition="0">
        <references count="2">
          <reference field="4294967294" count="1" selected="0">
            <x v="0"/>
          </reference>
          <reference field="1" count="1" selected="0">
            <x v="1"/>
          </reference>
        </references>
      </pivotArea>
    </chartFormat>
    <chartFormat chart="0" format="5">
      <pivotArea type="data" outline="0" fieldPosition="0">
        <references count="2">
          <reference field="4294967294" count="1" selected="0">
            <x v="0"/>
          </reference>
          <reference field="1" count="1" selected="0">
            <x v="5"/>
          </reference>
        </references>
      </pivotArea>
    </chartFormat>
    <chartFormat chart="0" format="6">
      <pivotArea type="data" outline="0" fieldPosition="0">
        <references count="2">
          <reference field="4294967294" count="1" selected="0">
            <x v="0"/>
          </reference>
          <reference field="1" count="1" selected="0">
            <x v="0"/>
          </reference>
        </references>
      </pivotArea>
    </chartFormat>
    <chartFormat chart="0" format="7">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F26EDB9-E737-744E-BF64-CEFD2541DAD2}" name="DoNotModify1 9" cacheId="97" applyNumberFormats="0" applyBorderFormats="0" applyFontFormats="0" applyPatternFormats="0" applyAlignmentFormats="0" applyWidthHeightFormats="0" dataCaption="" updatedVersion="8" rowGrandTotals="0" compact="0" compactData="0" chartFormat="2">
  <location ref="BN3:BO3" firstHeaderRow="1" firstDataRow="1" firstDataCol="1" rowPageCount="1" colPageCount="1"/>
  <pivotFields count="8">
    <pivotField name="Name" compact="0" outline="0" multipleItemSelectionAllowed="1" showAll="0"/>
    <pivotField name="Confirmation Status" axis="axisPage" compact="0" outline="0" multipleItemSelectionAllowed="1" showAll="0">
      <items count="7">
        <item m="1" x="4"/>
        <item h="1" x="2"/>
        <item h="1" x="0"/>
        <item h="1" x="1"/>
        <item h="1" m="1" x="3"/>
        <item h="1" m="1" x="5"/>
        <item t="default"/>
      </items>
    </pivotField>
    <pivotField name="Organization" compact="0" outline="0" multipleItemSelectionAllowed="1" showAll="0"/>
    <pivotField name="Role" compact="0" outline="0" multipleItemSelectionAllowed="1" showAll="0"/>
    <pivotField name="Mobile Number" compact="0" outline="0" multipleItemSelectionAllowed="1" showAll="0"/>
    <pivotField name="Email" compact="0" outline="0" multipleItemSelectionAllowed="1" showAll="0"/>
    <pivotField name="Internal Point Of Contact" compact="0" outline="0" multipleItemSelectionAllowed="1" showAll="0"/>
    <pivotField name="Gender" axis="axisRow" dataField="1" compact="0" outline="0" multipleItemSelectionAllowed="1" showAll="0" sortType="descending">
      <items count="12">
        <item x="1"/>
        <item x="2"/>
        <item x="0"/>
        <item m="1" x="6"/>
        <item m="1" x="10"/>
        <item m="1" x="9"/>
        <item m="1" x="5"/>
        <item m="1" x="8"/>
        <item m="1" x="4"/>
        <item m="1" x="7"/>
        <item m="1" x="3"/>
        <item t="default"/>
      </items>
      <autoSortScope>
        <pivotArea>
          <references count="1">
            <reference field="4294967294" count="1">
              <x v="0"/>
            </reference>
          </references>
        </pivotArea>
      </autoSortScope>
    </pivotField>
  </pivotFields>
  <rowFields count="1">
    <field x="7"/>
  </rowFields>
  <colItems count="1">
    <i/>
  </colItems>
  <pageFields count="1">
    <pageField fld="1" hier="0"/>
  </pageFields>
  <dataFields count="1">
    <dataField name="COUNTA of Gender" fld="7"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F6532CF-DC3D-754C-A958-B38A32E84CDD}" name="DoNotModify1 3" cacheId="74" applyNumberFormats="0" applyBorderFormats="0" applyFontFormats="0" applyPatternFormats="0" applyAlignmentFormats="0" applyWidthHeightFormats="0" dataCaption="" updatedVersion="8" rowGrandTotals="0" compact="0" compactData="0">
  <location ref="AB1:AC2" firstHeaderRow="1" firstDataRow="1" firstDataCol="1"/>
  <pivotFields count="8">
    <pivotField name="Expense Category" compact="0" outline="0" multipleItemSelectionAllowed="1" showAll="0"/>
    <pivotField name="Description" compact="0" outline="0" multipleItemSelectionAllowed="1" showAll="0"/>
    <pivotField name="Vendor" axis="axisRow" compact="0" outline="0" multipleItemSelectionAllowed="1" showAll="0" sortType="descending">
      <items count="15">
        <item m="1" x="4"/>
        <item x="0"/>
        <item m="1" x="1"/>
        <item m="1" x="12"/>
        <item m="1" x="9"/>
        <item m="1" x="7"/>
        <item m="1" x="5"/>
        <item m="1" x="2"/>
        <item m="1" x="13"/>
        <item m="1" x="10"/>
        <item m="1" x="6"/>
        <item m="1" x="3"/>
        <item m="1" x="11"/>
        <item m="1" x="8"/>
        <item t="default"/>
      </items>
      <autoSortScope>
        <pivotArea>
          <references count="1">
            <reference field="4294967294" count="1">
              <x v="0"/>
            </reference>
          </references>
        </pivotArea>
      </autoSortScope>
    </pivotField>
    <pivotField name="Link To Quotation " compact="0" outline="0" multipleItemSelectionAllowed="1" showAll="0"/>
    <pivotField name="Notes" compact="0" outline="0" multipleItemSelectionAllowed="1" showAll="0"/>
    <pivotField name="Qty" compact="0" outline="0" multipleItemSelectionAllowed="1" showAll="0"/>
    <pivotField name="Unit Cost" compact="0" numFmtId="44" outline="0" multipleItemSelectionAllowed="1" showAll="0"/>
    <pivotField name="Total Budgeted" dataField="1" compact="0" numFmtId="44" outline="0" multipleItemSelectionAllowed="1" showAll="0"/>
  </pivotFields>
  <rowFields count="1">
    <field x="2"/>
  </rowFields>
  <rowItems count="1">
    <i>
      <x v="1"/>
    </i>
  </rowItems>
  <colItems count="1">
    <i/>
  </colItems>
  <dataFields count="1">
    <dataField name="SUM of Total Budgeted" fld="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585858"/>
      </a:dk1>
      <a:lt1>
        <a:srgbClr val="F3EEE8"/>
      </a:lt1>
      <a:dk2>
        <a:srgbClr val="585858"/>
      </a:dk2>
      <a:lt2>
        <a:srgbClr val="F3EEE8"/>
      </a:lt2>
      <a:accent1>
        <a:srgbClr val="D4541B"/>
      </a:accent1>
      <a:accent2>
        <a:srgbClr val="005454"/>
      </a:accent2>
      <a:accent3>
        <a:srgbClr val="DE9779"/>
      </a:accent3>
      <a:accent4>
        <a:srgbClr val="895E21"/>
      </a:accent4>
      <a:accent5>
        <a:srgbClr val="819462"/>
      </a:accent5>
      <a:accent6>
        <a:srgbClr val="9BBBAA"/>
      </a:accent6>
      <a:hlink>
        <a:srgbClr val="3960AB"/>
      </a:hlink>
      <a:folHlink>
        <a:srgbClr val="3960AB"/>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6A1D135-0A05-BC4B-8E09-2645680F7632}">
  <we:reference id="d2164860-9689-45e3-a1e5-90c76032056e" version="1.0.0.7"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hotellynk.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366" Type="http://schemas.openxmlformats.org/officeDocument/2006/relationships/ctrlProp" Target="../ctrlProps/ctrlProp364.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377" Type="http://schemas.openxmlformats.org/officeDocument/2006/relationships/ctrlProp" Target="../ctrlProps/ctrlProp375.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46" Type="http://schemas.openxmlformats.org/officeDocument/2006/relationships/ctrlProp" Target="../ctrlProps/ctrlProp344.xml"/><Relationship Id="rId388" Type="http://schemas.openxmlformats.org/officeDocument/2006/relationships/ctrlProp" Target="../ctrlProps/ctrlProp386.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357" Type="http://schemas.openxmlformats.org/officeDocument/2006/relationships/ctrlProp" Target="../ctrlProps/ctrlProp355.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37" Type="http://schemas.openxmlformats.org/officeDocument/2006/relationships/ctrlProp" Target="../ctrlProps/ctrlProp335.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7" Type="http://schemas.openxmlformats.org/officeDocument/2006/relationships/ctrlProp" Target="../ctrlProps/ctrlProp5.xml"/><Relationship Id="rId183" Type="http://schemas.openxmlformats.org/officeDocument/2006/relationships/ctrlProp" Target="../ctrlProps/ctrlProp181.xml"/><Relationship Id="rId239" Type="http://schemas.openxmlformats.org/officeDocument/2006/relationships/ctrlProp" Target="../ctrlProps/ctrlProp237.xml"/><Relationship Id="rId250" Type="http://schemas.openxmlformats.org/officeDocument/2006/relationships/ctrlProp" Target="../ctrlProps/ctrlProp248.xml"/><Relationship Id="rId292" Type="http://schemas.openxmlformats.org/officeDocument/2006/relationships/ctrlProp" Target="../ctrlProps/ctrlProp290.xml"/><Relationship Id="rId306" Type="http://schemas.openxmlformats.org/officeDocument/2006/relationships/ctrlProp" Target="../ctrlProps/ctrlProp304.xml"/><Relationship Id="rId45" Type="http://schemas.openxmlformats.org/officeDocument/2006/relationships/ctrlProp" Target="../ctrlProps/ctrlProp43.xml"/><Relationship Id="rId87" Type="http://schemas.openxmlformats.org/officeDocument/2006/relationships/ctrlProp" Target="../ctrlProps/ctrlProp85.xml"/><Relationship Id="rId110" Type="http://schemas.openxmlformats.org/officeDocument/2006/relationships/ctrlProp" Target="../ctrlProps/ctrlProp108.xml"/><Relationship Id="rId348" Type="http://schemas.openxmlformats.org/officeDocument/2006/relationships/ctrlProp" Target="../ctrlProps/ctrlProp346.xml"/><Relationship Id="rId152" Type="http://schemas.openxmlformats.org/officeDocument/2006/relationships/ctrlProp" Target="../ctrlProps/ctrlProp150.xml"/><Relationship Id="rId194" Type="http://schemas.openxmlformats.org/officeDocument/2006/relationships/ctrlProp" Target="../ctrlProps/ctrlProp192.xml"/><Relationship Id="rId208" Type="http://schemas.openxmlformats.org/officeDocument/2006/relationships/ctrlProp" Target="../ctrlProps/ctrlProp206.xml"/><Relationship Id="rId261" Type="http://schemas.openxmlformats.org/officeDocument/2006/relationships/ctrlProp" Target="../ctrlProps/ctrlProp259.xml"/><Relationship Id="rId14" Type="http://schemas.openxmlformats.org/officeDocument/2006/relationships/ctrlProp" Target="../ctrlProps/ctrlProp12.xml"/><Relationship Id="rId56" Type="http://schemas.openxmlformats.org/officeDocument/2006/relationships/ctrlProp" Target="../ctrlProps/ctrlProp54.xml"/><Relationship Id="rId317" Type="http://schemas.openxmlformats.org/officeDocument/2006/relationships/ctrlProp" Target="../ctrlProps/ctrlProp315.xml"/><Relationship Id="rId359" Type="http://schemas.openxmlformats.org/officeDocument/2006/relationships/ctrlProp" Target="../ctrlProps/ctrlProp357.xml"/><Relationship Id="rId98" Type="http://schemas.openxmlformats.org/officeDocument/2006/relationships/ctrlProp" Target="../ctrlProps/ctrlProp96.xml"/><Relationship Id="rId121" Type="http://schemas.openxmlformats.org/officeDocument/2006/relationships/ctrlProp" Target="../ctrlProps/ctrlProp119.xml"/><Relationship Id="rId163" Type="http://schemas.openxmlformats.org/officeDocument/2006/relationships/ctrlProp" Target="../ctrlProps/ctrlProp161.xml"/><Relationship Id="rId219" Type="http://schemas.openxmlformats.org/officeDocument/2006/relationships/ctrlProp" Target="../ctrlProps/ctrlProp217.xml"/><Relationship Id="rId370" Type="http://schemas.openxmlformats.org/officeDocument/2006/relationships/ctrlProp" Target="../ctrlProps/ctrlProp368.xml"/><Relationship Id="rId230" Type="http://schemas.openxmlformats.org/officeDocument/2006/relationships/ctrlProp" Target="../ctrlProps/ctrlProp228.xml"/><Relationship Id="rId25" Type="http://schemas.openxmlformats.org/officeDocument/2006/relationships/ctrlProp" Target="../ctrlProps/ctrlProp23.xml"/><Relationship Id="rId67" Type="http://schemas.openxmlformats.org/officeDocument/2006/relationships/ctrlProp" Target="../ctrlProps/ctrlProp65.xml"/><Relationship Id="rId272" Type="http://schemas.openxmlformats.org/officeDocument/2006/relationships/ctrlProp" Target="../ctrlProps/ctrlProp270.xml"/><Relationship Id="rId328" Type="http://schemas.openxmlformats.org/officeDocument/2006/relationships/ctrlProp" Target="../ctrlProps/ctrlProp326.xml"/><Relationship Id="rId132" Type="http://schemas.openxmlformats.org/officeDocument/2006/relationships/ctrlProp" Target="../ctrlProps/ctrlProp130.xml"/><Relationship Id="rId174" Type="http://schemas.openxmlformats.org/officeDocument/2006/relationships/ctrlProp" Target="../ctrlProps/ctrlProp172.xml"/><Relationship Id="rId381" Type="http://schemas.openxmlformats.org/officeDocument/2006/relationships/ctrlProp" Target="../ctrlProps/ctrlProp379.xml"/><Relationship Id="rId241" Type="http://schemas.openxmlformats.org/officeDocument/2006/relationships/ctrlProp" Target="../ctrlProps/ctrlProp239.xml"/><Relationship Id="rId36" Type="http://schemas.openxmlformats.org/officeDocument/2006/relationships/ctrlProp" Target="../ctrlProps/ctrlProp34.xml"/><Relationship Id="rId283" Type="http://schemas.openxmlformats.org/officeDocument/2006/relationships/ctrlProp" Target="../ctrlProps/ctrlProp281.xml"/><Relationship Id="rId339" Type="http://schemas.openxmlformats.org/officeDocument/2006/relationships/ctrlProp" Target="../ctrlProps/ctrlProp337.xml"/><Relationship Id="rId78" Type="http://schemas.openxmlformats.org/officeDocument/2006/relationships/ctrlProp" Target="../ctrlProps/ctrlProp76.xml"/><Relationship Id="rId101" Type="http://schemas.openxmlformats.org/officeDocument/2006/relationships/ctrlProp" Target="../ctrlProps/ctrlProp99.xml"/><Relationship Id="rId143" Type="http://schemas.openxmlformats.org/officeDocument/2006/relationships/ctrlProp" Target="../ctrlProps/ctrlProp141.xml"/><Relationship Id="rId185" Type="http://schemas.openxmlformats.org/officeDocument/2006/relationships/ctrlProp" Target="../ctrlProps/ctrlProp183.xml"/><Relationship Id="rId350" Type="http://schemas.openxmlformats.org/officeDocument/2006/relationships/ctrlProp" Target="../ctrlProps/ctrlProp348.xml"/><Relationship Id="rId9" Type="http://schemas.openxmlformats.org/officeDocument/2006/relationships/ctrlProp" Target="../ctrlProps/ctrlProp7.xml"/><Relationship Id="rId210" Type="http://schemas.openxmlformats.org/officeDocument/2006/relationships/ctrlProp" Target="../ctrlProps/ctrlProp208.xml"/><Relationship Id="rId252" Type="http://schemas.openxmlformats.org/officeDocument/2006/relationships/ctrlProp" Target="../ctrlProps/ctrlProp250.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89" Type="http://schemas.openxmlformats.org/officeDocument/2006/relationships/ctrlProp" Target="../ctrlProps/ctrlProp87.xml"/><Relationship Id="rId112" Type="http://schemas.openxmlformats.org/officeDocument/2006/relationships/ctrlProp" Target="../ctrlProps/ctrlProp110.xml"/><Relationship Id="rId154" Type="http://schemas.openxmlformats.org/officeDocument/2006/relationships/ctrlProp" Target="../ctrlProps/ctrlProp152.xml"/><Relationship Id="rId361" Type="http://schemas.openxmlformats.org/officeDocument/2006/relationships/ctrlProp" Target="../ctrlProps/ctrlProp359.xml"/><Relationship Id="rId196" Type="http://schemas.openxmlformats.org/officeDocument/2006/relationships/ctrlProp" Target="../ctrlProps/ctrlProp194.xml"/><Relationship Id="rId200" Type="http://schemas.openxmlformats.org/officeDocument/2006/relationships/ctrlProp" Target="../ctrlProps/ctrlProp198.xml"/><Relationship Id="rId382" Type="http://schemas.openxmlformats.org/officeDocument/2006/relationships/ctrlProp" Target="../ctrlProps/ctrlProp380.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330" Type="http://schemas.openxmlformats.org/officeDocument/2006/relationships/ctrlProp" Target="../ctrlProps/ctrlProp328.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351" Type="http://schemas.openxmlformats.org/officeDocument/2006/relationships/ctrlProp" Target="../ctrlProps/ctrlProp349.xml"/><Relationship Id="rId372" Type="http://schemas.openxmlformats.org/officeDocument/2006/relationships/ctrlProp" Target="../ctrlProps/ctrlProp370.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362" Type="http://schemas.openxmlformats.org/officeDocument/2006/relationships/ctrlProp" Target="../ctrlProps/ctrlProp360.xml"/><Relationship Id="rId383" Type="http://schemas.openxmlformats.org/officeDocument/2006/relationships/ctrlProp" Target="../ctrlProps/ctrlProp381.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352" Type="http://schemas.openxmlformats.org/officeDocument/2006/relationships/ctrlProp" Target="../ctrlProps/ctrlProp350.xml"/><Relationship Id="rId373" Type="http://schemas.openxmlformats.org/officeDocument/2006/relationships/ctrlProp" Target="../ctrlProps/ctrlProp371.xml"/><Relationship Id="rId1" Type="http://schemas.openxmlformats.org/officeDocument/2006/relationships/drawing" Target="../drawings/drawing10.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ctrlProp" Target="../ctrlProps/ctrlProp361.xml"/><Relationship Id="rId384" Type="http://schemas.openxmlformats.org/officeDocument/2006/relationships/ctrlProp" Target="../ctrlProps/ctrlProp382.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ctrlProp" Target="../ctrlProps/ctrlProp351.xml"/><Relationship Id="rId374" Type="http://schemas.openxmlformats.org/officeDocument/2006/relationships/ctrlProp" Target="../ctrlProps/ctrlProp372.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ctrlProp" Target="../ctrlProps/ctrlProp362.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385" Type="http://schemas.openxmlformats.org/officeDocument/2006/relationships/ctrlProp" Target="../ctrlProps/ctrlProp383.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ctrlProp" Target="../ctrlProps/ctrlProp352.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75" Type="http://schemas.openxmlformats.org/officeDocument/2006/relationships/ctrlProp" Target="../ctrlProps/ctrlProp373.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ctrlProp" Target="../ctrlProps/ctrlProp363.xml"/><Relationship Id="rId386" Type="http://schemas.openxmlformats.org/officeDocument/2006/relationships/ctrlProp" Target="../ctrlProps/ctrlProp384.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355" Type="http://schemas.openxmlformats.org/officeDocument/2006/relationships/ctrlProp" Target="../ctrlProps/ctrlProp353.xml"/><Relationship Id="rId376" Type="http://schemas.openxmlformats.org/officeDocument/2006/relationships/ctrlProp" Target="../ctrlProps/ctrlProp374.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162" Type="http://schemas.openxmlformats.org/officeDocument/2006/relationships/ctrlProp" Target="../ctrlProps/ctrlProp160.xml"/><Relationship Id="rId218" Type="http://schemas.openxmlformats.org/officeDocument/2006/relationships/ctrlProp" Target="../ctrlProps/ctrlProp216.xml"/><Relationship Id="rId271" Type="http://schemas.openxmlformats.org/officeDocument/2006/relationships/ctrlProp" Target="../ctrlProps/ctrlProp269.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240" Type="http://schemas.openxmlformats.org/officeDocument/2006/relationships/ctrlProp" Target="../ctrlProps/ctrlProp238.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251" Type="http://schemas.openxmlformats.org/officeDocument/2006/relationships/ctrlProp" Target="../ctrlProps/ctrlProp249.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220" Type="http://schemas.openxmlformats.org/officeDocument/2006/relationships/ctrlProp" Target="../ctrlProps/ctrlProp218.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80D6-78C5-D34D-93DB-68842FE12ADD}">
  <sheetPr>
    <tabColor theme="0" tint="-0.749992370372631"/>
  </sheetPr>
  <dimension ref="A7:M64"/>
  <sheetViews>
    <sheetView showGridLines="0" tabSelected="1" workbookViewId="0">
      <selection activeCell="D86" sqref="D86"/>
    </sheetView>
  </sheetViews>
  <sheetFormatPr baseColWidth="10" defaultRowHeight="12"/>
  <cols>
    <col min="5" max="5" width="7.83203125" customWidth="1"/>
    <col min="6" max="6" width="20.1640625" customWidth="1"/>
    <col min="8" max="8" width="14.33203125" customWidth="1"/>
  </cols>
  <sheetData>
    <row r="7" spans="1:13" ht="19" customHeight="1">
      <c r="A7" s="735" t="s">
        <v>374</v>
      </c>
      <c r="B7" s="735"/>
      <c r="C7" s="735"/>
      <c r="D7" s="735"/>
      <c r="E7" s="735"/>
      <c r="F7" s="735"/>
      <c r="G7" s="735"/>
      <c r="H7" s="735"/>
      <c r="I7" s="735"/>
      <c r="J7" s="735"/>
      <c r="K7" s="735"/>
      <c r="L7" s="735"/>
      <c r="M7" s="735"/>
    </row>
    <row r="8" spans="1:13">
      <c r="A8" s="735"/>
      <c r="B8" s="735"/>
      <c r="C8" s="735"/>
      <c r="D8" s="735"/>
      <c r="E8" s="735"/>
      <c r="F8" s="735"/>
      <c r="G8" s="735"/>
      <c r="H8" s="735"/>
      <c r="I8" s="735"/>
      <c r="J8" s="735"/>
      <c r="K8" s="735"/>
      <c r="L8" s="735"/>
      <c r="M8" s="735"/>
    </row>
    <row r="9" spans="1:13">
      <c r="A9" s="735"/>
      <c r="B9" s="735"/>
      <c r="C9" s="735"/>
      <c r="D9" s="735"/>
      <c r="E9" s="735"/>
      <c r="F9" s="735"/>
      <c r="G9" s="735"/>
      <c r="H9" s="735"/>
      <c r="I9" s="735"/>
      <c r="J9" s="735"/>
      <c r="K9" s="735"/>
      <c r="L9" s="735"/>
      <c r="M9" s="735"/>
    </row>
    <row r="10" spans="1:13">
      <c r="A10" s="735"/>
      <c r="B10" s="735"/>
      <c r="C10" s="735"/>
      <c r="D10" s="735"/>
      <c r="E10" s="735"/>
      <c r="F10" s="735"/>
      <c r="G10" s="735"/>
      <c r="H10" s="735"/>
      <c r="I10" s="735"/>
      <c r="J10" s="735"/>
      <c r="K10" s="735"/>
      <c r="L10" s="735"/>
      <c r="M10" s="735"/>
    </row>
    <row r="11" spans="1:13" ht="33">
      <c r="A11" s="732"/>
      <c r="B11" s="732"/>
      <c r="C11" s="732"/>
      <c r="D11" s="732"/>
      <c r="E11" s="732"/>
      <c r="F11" s="732"/>
      <c r="G11" s="732"/>
      <c r="H11" s="732"/>
      <c r="I11" s="732"/>
      <c r="J11" s="732"/>
      <c r="K11" s="732"/>
      <c r="L11" s="732"/>
      <c r="M11" s="732"/>
    </row>
    <row r="13" spans="1:13" ht="12" customHeight="1">
      <c r="A13" s="736" t="s">
        <v>376</v>
      </c>
      <c r="B13" s="736"/>
      <c r="C13" s="736"/>
      <c r="D13" s="736"/>
      <c r="E13" s="736"/>
      <c r="F13" s="736"/>
      <c r="G13" s="736"/>
      <c r="H13" s="736"/>
      <c r="I13" s="736"/>
      <c r="J13" s="736"/>
      <c r="K13" s="736"/>
      <c r="L13" s="736"/>
      <c r="M13" s="736"/>
    </row>
    <row r="14" spans="1:13" ht="12" customHeight="1">
      <c r="A14" s="736"/>
      <c r="B14" s="736"/>
      <c r="C14" s="736"/>
      <c r="D14" s="736"/>
      <c r="E14" s="736"/>
      <c r="F14" s="736"/>
      <c r="G14" s="736"/>
      <c r="H14" s="736"/>
      <c r="I14" s="736"/>
      <c r="J14" s="736"/>
      <c r="K14" s="736"/>
      <c r="L14" s="736"/>
      <c r="M14" s="736"/>
    </row>
    <row r="15" spans="1:13" ht="12" customHeight="1">
      <c r="A15" s="736"/>
      <c r="B15" s="736"/>
      <c r="C15" s="736"/>
      <c r="D15" s="736"/>
      <c r="E15" s="736"/>
      <c r="F15" s="736"/>
      <c r="G15" s="736"/>
      <c r="H15" s="736"/>
      <c r="I15" s="736"/>
      <c r="J15" s="736"/>
      <c r="K15" s="736"/>
      <c r="L15" s="736"/>
      <c r="M15" s="736"/>
    </row>
    <row r="16" spans="1:13" ht="12" customHeight="1">
      <c r="A16" s="736"/>
      <c r="B16" s="736"/>
      <c r="C16" s="736"/>
      <c r="D16" s="736"/>
      <c r="E16" s="736"/>
      <c r="F16" s="736"/>
      <c r="G16" s="736"/>
      <c r="H16" s="736"/>
      <c r="I16" s="736"/>
      <c r="J16" s="736"/>
      <c r="K16" s="736"/>
      <c r="L16" s="736"/>
      <c r="M16" s="736"/>
    </row>
    <row r="17" spans="1:13" ht="12" customHeight="1">
      <c r="A17" s="736"/>
      <c r="B17" s="736"/>
      <c r="C17" s="736"/>
      <c r="D17" s="736"/>
      <c r="E17" s="736"/>
      <c r="F17" s="736"/>
      <c r="G17" s="736"/>
      <c r="H17" s="736"/>
      <c r="I17" s="736"/>
      <c r="J17" s="736"/>
      <c r="K17" s="736"/>
      <c r="L17" s="736"/>
      <c r="M17" s="736"/>
    </row>
    <row r="18" spans="1:13" ht="12" customHeight="1">
      <c r="A18" s="736"/>
      <c r="B18" s="736"/>
      <c r="C18" s="736"/>
      <c r="D18" s="736"/>
      <c r="E18" s="736"/>
      <c r="F18" s="736"/>
      <c r="G18" s="736"/>
      <c r="H18" s="736"/>
      <c r="I18" s="736"/>
      <c r="J18" s="736"/>
      <c r="K18" s="736"/>
      <c r="L18" s="736"/>
      <c r="M18" s="736"/>
    </row>
    <row r="19" spans="1:13" ht="12" customHeight="1">
      <c r="A19" s="736"/>
      <c r="B19" s="736"/>
      <c r="C19" s="736"/>
      <c r="D19" s="736"/>
      <c r="E19" s="736"/>
      <c r="F19" s="736"/>
      <c r="G19" s="736"/>
      <c r="H19" s="736"/>
      <c r="I19" s="736"/>
      <c r="J19" s="736"/>
      <c r="K19" s="736"/>
      <c r="L19" s="736"/>
      <c r="M19" s="736"/>
    </row>
    <row r="20" spans="1:13" ht="12" customHeight="1">
      <c r="A20" s="736"/>
      <c r="B20" s="736"/>
      <c r="C20" s="736"/>
      <c r="D20" s="736"/>
      <c r="E20" s="736"/>
      <c r="F20" s="736"/>
      <c r="G20" s="736"/>
      <c r="H20" s="736"/>
      <c r="I20" s="736"/>
      <c r="J20" s="736"/>
      <c r="K20" s="736"/>
      <c r="L20" s="736"/>
      <c r="M20" s="736"/>
    </row>
    <row r="21" spans="1:13" ht="12" customHeight="1">
      <c r="A21" s="736"/>
      <c r="B21" s="736"/>
      <c r="C21" s="736"/>
      <c r="D21" s="736"/>
      <c r="E21" s="736"/>
      <c r="F21" s="736"/>
      <c r="G21" s="736"/>
      <c r="H21" s="736"/>
      <c r="I21" s="736"/>
      <c r="J21" s="736"/>
      <c r="K21" s="736"/>
      <c r="L21" s="736"/>
      <c r="M21" s="736"/>
    </row>
    <row r="22" spans="1:13" ht="12" customHeight="1">
      <c r="A22" s="736"/>
      <c r="B22" s="736"/>
      <c r="C22" s="736"/>
      <c r="D22" s="736"/>
      <c r="E22" s="736"/>
      <c r="F22" s="736"/>
      <c r="G22" s="736"/>
      <c r="H22" s="736"/>
      <c r="I22" s="736"/>
      <c r="J22" s="736"/>
      <c r="K22" s="736"/>
      <c r="L22" s="736"/>
      <c r="M22" s="736"/>
    </row>
    <row r="23" spans="1:13" ht="12" customHeight="1">
      <c r="A23" s="736"/>
      <c r="B23" s="736"/>
      <c r="C23" s="736"/>
      <c r="D23" s="736"/>
      <c r="E23" s="736"/>
      <c r="F23" s="736"/>
      <c r="G23" s="736"/>
      <c r="H23" s="736"/>
      <c r="I23" s="736"/>
      <c r="J23" s="736"/>
      <c r="K23" s="736"/>
      <c r="L23" s="736"/>
      <c r="M23" s="736"/>
    </row>
    <row r="24" spans="1:13" ht="12" customHeight="1">
      <c r="A24" s="736"/>
      <c r="B24" s="736"/>
      <c r="C24" s="736"/>
      <c r="D24" s="736"/>
      <c r="E24" s="736"/>
      <c r="F24" s="736"/>
      <c r="G24" s="736"/>
      <c r="H24" s="736"/>
      <c r="I24" s="736"/>
      <c r="J24" s="736"/>
      <c r="K24" s="736"/>
      <c r="L24" s="736"/>
      <c r="M24" s="736"/>
    </row>
    <row r="25" spans="1:13">
      <c r="A25" s="736"/>
      <c r="B25" s="736"/>
      <c r="C25" s="736"/>
      <c r="D25" s="736"/>
      <c r="E25" s="736"/>
      <c r="F25" s="736"/>
      <c r="G25" s="736"/>
      <c r="H25" s="736"/>
      <c r="I25" s="736"/>
      <c r="J25" s="736"/>
      <c r="K25" s="736"/>
      <c r="L25" s="736"/>
      <c r="M25" s="736"/>
    </row>
    <row r="26" spans="1:13">
      <c r="A26" s="736"/>
      <c r="B26" s="736"/>
      <c r="C26" s="736"/>
      <c r="D26" s="736"/>
      <c r="E26" s="736"/>
      <c r="F26" s="736"/>
      <c r="G26" s="736"/>
      <c r="H26" s="736"/>
      <c r="I26" s="736"/>
      <c r="J26" s="736"/>
      <c r="K26" s="736"/>
      <c r="L26" s="736"/>
      <c r="M26" s="736"/>
    </row>
    <row r="27" spans="1:13">
      <c r="A27" s="736"/>
      <c r="B27" s="736"/>
      <c r="C27" s="736"/>
      <c r="D27" s="736"/>
      <c r="E27" s="736"/>
      <c r="F27" s="736"/>
      <c r="G27" s="736"/>
      <c r="H27" s="736"/>
      <c r="I27" s="736"/>
      <c r="J27" s="736"/>
      <c r="K27" s="736"/>
      <c r="L27" s="736"/>
      <c r="M27" s="736"/>
    </row>
    <row r="28" spans="1:13">
      <c r="A28" s="736"/>
      <c r="B28" s="736"/>
      <c r="C28" s="736"/>
      <c r="D28" s="736"/>
      <c r="E28" s="736"/>
      <c r="F28" s="736"/>
      <c r="G28" s="736"/>
      <c r="H28" s="736"/>
      <c r="I28" s="736"/>
      <c r="J28" s="736"/>
      <c r="K28" s="736"/>
      <c r="L28" s="736"/>
      <c r="M28" s="736"/>
    </row>
    <row r="29" spans="1:13">
      <c r="A29" s="736"/>
      <c r="B29" s="736"/>
      <c r="C29" s="736"/>
      <c r="D29" s="736"/>
      <c r="E29" s="736"/>
      <c r="F29" s="736"/>
      <c r="G29" s="736"/>
      <c r="H29" s="736"/>
      <c r="I29" s="736"/>
      <c r="J29" s="736"/>
      <c r="K29" s="736"/>
      <c r="L29" s="736"/>
      <c r="M29" s="736"/>
    </row>
    <row r="30" spans="1:13">
      <c r="A30" s="736"/>
      <c r="B30" s="736"/>
      <c r="C30" s="736"/>
      <c r="D30" s="736"/>
      <c r="E30" s="736"/>
      <c r="F30" s="736"/>
      <c r="G30" s="736"/>
      <c r="H30" s="736"/>
      <c r="I30" s="736"/>
      <c r="J30" s="736"/>
      <c r="K30" s="736"/>
      <c r="L30" s="736"/>
      <c r="M30" s="736"/>
    </row>
    <row r="31" spans="1:13">
      <c r="A31" s="736"/>
      <c r="B31" s="736"/>
      <c r="C31" s="736"/>
      <c r="D31" s="736"/>
      <c r="E31" s="736"/>
      <c r="F31" s="736"/>
      <c r="G31" s="736"/>
      <c r="H31" s="736"/>
      <c r="I31" s="736"/>
      <c r="J31" s="736"/>
      <c r="K31" s="736"/>
      <c r="L31" s="736"/>
      <c r="M31" s="736"/>
    </row>
    <row r="32" spans="1:13">
      <c r="A32" s="736"/>
      <c r="B32" s="736"/>
      <c r="C32" s="736"/>
      <c r="D32" s="736"/>
      <c r="E32" s="736"/>
      <c r="F32" s="736"/>
      <c r="G32" s="736"/>
      <c r="H32" s="736"/>
      <c r="I32" s="736"/>
      <c r="J32" s="736"/>
      <c r="K32" s="736"/>
      <c r="L32" s="736"/>
      <c r="M32" s="736"/>
    </row>
    <row r="33" spans="1:13">
      <c r="A33" s="736"/>
      <c r="B33" s="736"/>
      <c r="C33" s="736"/>
      <c r="D33" s="736"/>
      <c r="E33" s="736"/>
      <c r="F33" s="736"/>
      <c r="G33" s="736"/>
      <c r="H33" s="736"/>
      <c r="I33" s="736"/>
      <c r="J33" s="736"/>
      <c r="K33" s="736"/>
      <c r="L33" s="736"/>
      <c r="M33" s="736"/>
    </row>
    <row r="34" spans="1:13">
      <c r="A34" s="736"/>
      <c r="B34" s="736"/>
      <c r="C34" s="736"/>
      <c r="D34" s="736"/>
      <c r="E34" s="736"/>
      <c r="F34" s="736"/>
      <c r="G34" s="736"/>
      <c r="H34" s="736"/>
      <c r="I34" s="736"/>
      <c r="J34" s="736"/>
      <c r="K34" s="736"/>
      <c r="L34" s="736"/>
      <c r="M34" s="736"/>
    </row>
    <row r="35" spans="1:13" ht="36">
      <c r="F35" s="734" t="s">
        <v>375</v>
      </c>
      <c r="G35" s="734"/>
      <c r="H35" s="734"/>
    </row>
    <row r="64" spans="1:13" ht="23">
      <c r="A64" s="733" t="s">
        <v>373</v>
      </c>
      <c r="B64" s="733"/>
      <c r="C64" s="733"/>
      <c r="D64" s="733"/>
      <c r="E64" s="733"/>
      <c r="F64" s="733"/>
      <c r="G64" s="733"/>
      <c r="H64" s="733"/>
      <c r="I64" s="733"/>
      <c r="J64" s="733"/>
      <c r="K64" s="733"/>
      <c r="L64" s="733"/>
      <c r="M64" s="733"/>
    </row>
  </sheetData>
  <mergeCells count="4">
    <mergeCell ref="A64:M64"/>
    <mergeCell ref="F35:H35"/>
    <mergeCell ref="A7:M10"/>
    <mergeCell ref="A13:M34"/>
  </mergeCells>
  <hyperlinks>
    <hyperlink ref="F35" r:id="rId1" xr:uid="{183506C3-0C09-6545-915E-468AE58741B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outlinePr summaryBelow="0" summaryRight="0"/>
  </sheetPr>
  <dimension ref="A2:G62"/>
  <sheetViews>
    <sheetView showGridLines="0" topLeftCell="A18" zoomScale="120" zoomScaleNormal="120" workbookViewId="0">
      <selection activeCell="I9" sqref="I9"/>
    </sheetView>
  </sheetViews>
  <sheetFormatPr baseColWidth="10" defaultColWidth="12.5" defaultRowHeight="15.75" customHeight="1"/>
  <cols>
    <col min="1" max="1" width="3.33203125" customWidth="1"/>
    <col min="2" max="2" width="4" customWidth="1"/>
    <col min="3" max="3" width="25.1640625" customWidth="1"/>
    <col min="4" max="4" width="95.83203125" customWidth="1"/>
    <col min="5" max="5" width="46.1640625" customWidth="1"/>
    <col min="6" max="6" width="4.5" customWidth="1"/>
    <col min="7" max="7" width="12.5" customWidth="1"/>
  </cols>
  <sheetData>
    <row r="2" spans="1:7" ht="24.75" customHeight="1">
      <c r="A2" s="448"/>
      <c r="B2" s="459"/>
      <c r="C2" s="460" t="s">
        <v>365</v>
      </c>
      <c r="D2" s="459"/>
      <c r="E2" s="461"/>
      <c r="F2" s="459"/>
    </row>
    <row r="3" spans="1:7" ht="12">
      <c r="A3" s="448"/>
      <c r="C3" s="759"/>
      <c r="D3" s="760"/>
      <c r="E3" s="761"/>
      <c r="F3" s="448"/>
    </row>
    <row r="4" spans="1:7" ht="35" customHeight="1">
      <c r="A4" s="448"/>
      <c r="C4" s="410"/>
      <c r="D4" s="420"/>
      <c r="E4" s="421"/>
      <c r="F4" s="448"/>
    </row>
    <row r="5" spans="1:7" ht="16" customHeight="1">
      <c r="A5" s="448"/>
      <c r="C5" s="410"/>
      <c r="D5" s="422"/>
      <c r="E5" s="423"/>
      <c r="F5" s="448"/>
      <c r="G5" s="411"/>
    </row>
    <row r="6" spans="1:7" ht="16" customHeight="1">
      <c r="A6" s="448"/>
      <c r="C6" s="410"/>
      <c r="D6" s="422"/>
      <c r="E6" s="490"/>
      <c r="F6" s="448"/>
      <c r="G6" s="447"/>
    </row>
    <row r="7" spans="1:7" ht="16" customHeight="1">
      <c r="A7" s="448"/>
      <c r="C7" s="410"/>
      <c r="D7" s="422"/>
      <c r="E7" s="490"/>
      <c r="F7" s="448"/>
      <c r="G7" s="447"/>
    </row>
    <row r="8" spans="1:7" ht="10" customHeight="1">
      <c r="A8" s="448"/>
      <c r="C8" s="410"/>
      <c r="D8" s="422"/>
      <c r="E8" s="490"/>
      <c r="F8" s="448"/>
      <c r="G8" s="447"/>
    </row>
    <row r="9" spans="1:7" ht="24" customHeight="1">
      <c r="A9" s="448"/>
      <c r="C9" s="762" t="s">
        <v>370</v>
      </c>
      <c r="D9" s="763"/>
      <c r="E9" s="764"/>
      <c r="F9" s="448"/>
    </row>
    <row r="10" spans="1:7" ht="26" customHeight="1">
      <c r="A10" s="448"/>
      <c r="C10" s="765"/>
      <c r="D10" s="766"/>
      <c r="E10" s="767"/>
      <c r="F10" s="448"/>
    </row>
    <row r="11" spans="1:7" s="729" customFormat="1" ht="18">
      <c r="A11" s="728"/>
      <c r="C11" s="771" t="s">
        <v>369</v>
      </c>
      <c r="D11" s="771"/>
      <c r="E11" s="772"/>
      <c r="F11" s="728"/>
    </row>
    <row r="12" spans="1:7" ht="12">
      <c r="A12" s="448"/>
      <c r="C12" s="769"/>
      <c r="D12" s="769"/>
      <c r="E12" s="770"/>
      <c r="F12" s="448"/>
    </row>
    <row r="13" spans="1:7" s="731" customFormat="1" ht="18">
      <c r="A13" s="730"/>
      <c r="C13" s="738" t="s">
        <v>0</v>
      </c>
      <c r="D13" s="738"/>
      <c r="E13" s="768"/>
      <c r="F13" s="730"/>
    </row>
    <row r="14" spans="1:7" s="731" customFormat="1" ht="18">
      <c r="A14" s="730"/>
      <c r="C14" s="738" t="s">
        <v>1</v>
      </c>
      <c r="D14" s="738"/>
      <c r="E14" s="768"/>
      <c r="F14" s="730"/>
    </row>
    <row r="15" spans="1:7" s="731" customFormat="1" ht="18">
      <c r="A15" s="730"/>
      <c r="C15" s="738" t="s">
        <v>364</v>
      </c>
      <c r="D15" s="738"/>
      <c r="E15" s="768"/>
      <c r="F15" s="730"/>
    </row>
    <row r="16" spans="1:7" s="731" customFormat="1" ht="18">
      <c r="A16" s="730"/>
      <c r="C16" s="738" t="s">
        <v>2</v>
      </c>
      <c r="D16" s="738"/>
      <c r="E16" s="768"/>
      <c r="F16" s="730"/>
    </row>
    <row r="17" spans="1:6" s="731" customFormat="1" ht="18">
      <c r="A17" s="730"/>
      <c r="C17" s="737" t="s">
        <v>3</v>
      </c>
      <c r="D17" s="738"/>
      <c r="E17" s="739"/>
      <c r="F17" s="730"/>
    </row>
    <row r="18" spans="1:6" s="731" customFormat="1" ht="18">
      <c r="A18" s="730"/>
      <c r="C18" s="737" t="s">
        <v>4</v>
      </c>
      <c r="D18" s="738"/>
      <c r="E18" s="739"/>
      <c r="F18" s="730"/>
    </row>
    <row r="19" spans="1:6" ht="12">
      <c r="A19" s="448"/>
      <c r="C19" s="2"/>
      <c r="D19" s="2"/>
      <c r="E19" s="2"/>
      <c r="F19" s="448"/>
    </row>
    <row r="20" spans="1:6" ht="12">
      <c r="A20" s="448"/>
      <c r="C20" s="697"/>
      <c r="D20" s="698"/>
      <c r="E20" s="699"/>
      <c r="F20" s="448"/>
    </row>
    <row r="21" spans="1:6" ht="24">
      <c r="A21" s="448"/>
      <c r="C21" s="773" t="s">
        <v>372</v>
      </c>
      <c r="D21" s="774"/>
      <c r="E21" s="775"/>
      <c r="F21" s="448"/>
    </row>
    <row r="22" spans="1:6" ht="12">
      <c r="A22" s="448"/>
      <c r="C22" s="769" t="s">
        <v>0</v>
      </c>
      <c r="D22" s="769"/>
      <c r="E22" s="770"/>
      <c r="F22" s="448"/>
    </row>
    <row r="23" spans="1:6" ht="12">
      <c r="A23" s="448"/>
      <c r="C23" s="697"/>
      <c r="D23" s="698"/>
      <c r="E23" s="699"/>
      <c r="F23" s="448"/>
    </row>
    <row r="24" spans="1:6" ht="16">
      <c r="A24" s="448"/>
      <c r="C24" s="751" t="s">
        <v>366</v>
      </c>
      <c r="D24" s="752"/>
      <c r="E24" s="753"/>
      <c r="F24" s="448"/>
    </row>
    <row r="25" spans="1:6" ht="24" customHeight="1">
      <c r="A25" s="448"/>
      <c r="C25" s="754" t="s">
        <v>5</v>
      </c>
      <c r="D25" s="755"/>
      <c r="E25" s="756"/>
      <c r="F25" s="448"/>
    </row>
    <row r="26" spans="1:6" ht="13">
      <c r="A26" s="448"/>
      <c r="C26" s="3" t="s">
        <v>6</v>
      </c>
      <c r="D26" s="757" t="s">
        <v>7</v>
      </c>
      <c r="E26" s="758"/>
      <c r="F26" s="448"/>
    </row>
    <row r="27" spans="1:6" ht="13">
      <c r="A27" s="448"/>
      <c r="C27" s="3" t="s">
        <v>8</v>
      </c>
      <c r="D27" s="757" t="s">
        <v>9</v>
      </c>
      <c r="E27" s="758"/>
      <c r="F27" s="448"/>
    </row>
    <row r="28" spans="1:6" ht="13">
      <c r="A28" s="448"/>
      <c r="C28" s="3" t="s">
        <v>10</v>
      </c>
      <c r="D28" s="757" t="s">
        <v>11</v>
      </c>
      <c r="E28" s="758"/>
      <c r="F28" s="448"/>
    </row>
    <row r="29" spans="1:6" ht="13">
      <c r="A29" s="448"/>
      <c r="C29" s="3" t="s">
        <v>12</v>
      </c>
      <c r="D29" s="757" t="s">
        <v>13</v>
      </c>
      <c r="E29" s="758"/>
      <c r="F29" s="448"/>
    </row>
    <row r="30" spans="1:6" ht="13">
      <c r="A30" s="448"/>
      <c r="C30" s="4" t="s">
        <v>14</v>
      </c>
      <c r="D30" s="783" t="s">
        <v>15</v>
      </c>
      <c r="E30" s="758"/>
      <c r="F30" s="448"/>
    </row>
    <row r="31" spans="1:6" ht="12">
      <c r="A31" s="448"/>
      <c r="C31" s="5"/>
      <c r="D31" s="5"/>
      <c r="E31" s="5"/>
      <c r="F31" s="448"/>
    </row>
    <row r="32" spans="1:6" ht="12">
      <c r="A32" s="448"/>
      <c r="C32" s="784"/>
      <c r="D32" s="749"/>
      <c r="E32" s="750"/>
      <c r="F32" s="448"/>
    </row>
    <row r="33" spans="1:6" ht="16">
      <c r="A33" s="448"/>
      <c r="C33" s="785" t="s">
        <v>371</v>
      </c>
      <c r="D33" s="786"/>
      <c r="E33" s="787"/>
      <c r="F33" s="448"/>
    </row>
    <row r="34" spans="1:6" ht="12">
      <c r="A34" s="448"/>
      <c r="C34" s="748"/>
      <c r="D34" s="749"/>
      <c r="E34" s="750"/>
      <c r="F34" s="448"/>
    </row>
    <row r="35" spans="1:6" ht="198.75" customHeight="1">
      <c r="A35" s="448"/>
      <c r="C35" s="6"/>
      <c r="D35" s="6"/>
      <c r="E35" s="6"/>
      <c r="F35" s="448"/>
    </row>
    <row r="36" spans="1:6" ht="12">
      <c r="A36" s="448"/>
      <c r="C36" s="241"/>
      <c r="D36" s="241"/>
      <c r="E36" s="241"/>
      <c r="F36" s="448"/>
    </row>
    <row r="37" spans="1:6" ht="16">
      <c r="A37" s="448"/>
      <c r="B37" s="451"/>
      <c r="C37" s="491" t="s">
        <v>368</v>
      </c>
      <c r="D37" s="241"/>
      <c r="E37" s="241"/>
      <c r="F37" s="448"/>
    </row>
    <row r="38" spans="1:6" ht="100" customHeight="1">
      <c r="B38" s="451"/>
      <c r="C38" s="241"/>
      <c r="D38" s="241"/>
      <c r="E38" s="241"/>
      <c r="F38" s="448"/>
    </row>
    <row r="39" spans="1:6" ht="12">
      <c r="B39" s="451"/>
      <c r="C39" s="241"/>
      <c r="D39" s="241"/>
      <c r="E39" s="241"/>
      <c r="F39" s="448"/>
    </row>
    <row r="40" spans="1:6" ht="12">
      <c r="B40" s="451"/>
      <c r="C40" s="241"/>
      <c r="D40" s="241"/>
      <c r="E40" s="241"/>
      <c r="F40" s="448"/>
    </row>
    <row r="41" spans="1:6" ht="12">
      <c r="B41" s="451"/>
      <c r="C41" s="241"/>
      <c r="D41" s="241"/>
      <c r="E41" s="241"/>
      <c r="F41" s="448"/>
    </row>
    <row r="42" spans="1:6" ht="12">
      <c r="B42" s="451"/>
      <c r="C42" s="759"/>
      <c r="D42" s="760"/>
      <c r="E42" s="761"/>
      <c r="F42" s="448"/>
    </row>
    <row r="43" spans="1:6" ht="14" customHeight="1">
      <c r="B43" s="451"/>
      <c r="C43" s="778" t="s">
        <v>367</v>
      </c>
      <c r="D43" s="779"/>
      <c r="E43" s="780"/>
      <c r="F43" s="448"/>
    </row>
    <row r="44" spans="1:6" ht="24" customHeight="1">
      <c r="B44" s="451"/>
      <c r="C44" s="781" t="s">
        <v>16</v>
      </c>
      <c r="D44" s="782"/>
      <c r="E44" s="782"/>
      <c r="F44" s="448"/>
    </row>
    <row r="45" spans="1:6" ht="28" customHeight="1">
      <c r="B45" s="451"/>
      <c r="C45" s="776" t="s">
        <v>17</v>
      </c>
      <c r="D45" s="777"/>
      <c r="E45" s="777"/>
      <c r="F45" s="448"/>
    </row>
    <row r="46" spans="1:6" ht="16">
      <c r="B46" s="451"/>
      <c r="C46" s="452"/>
      <c r="D46" s="412"/>
      <c r="E46" s="413"/>
      <c r="F46" s="448"/>
    </row>
    <row r="47" spans="1:6" ht="14">
      <c r="B47" s="451"/>
      <c r="C47" s="492" t="s">
        <v>18</v>
      </c>
      <c r="D47" s="412"/>
      <c r="E47" s="413"/>
      <c r="F47" s="448"/>
    </row>
    <row r="48" spans="1:6" ht="28" customHeight="1">
      <c r="B48" s="451"/>
      <c r="C48" s="776" t="s">
        <v>19</v>
      </c>
      <c r="D48" s="777"/>
      <c r="E48" s="777"/>
      <c r="F48" s="448"/>
    </row>
    <row r="49" spans="2:6" ht="15">
      <c r="B49" s="451"/>
      <c r="C49" s="414"/>
      <c r="D49" s="412"/>
      <c r="E49" s="413"/>
      <c r="F49" s="448"/>
    </row>
    <row r="50" spans="2:6" ht="16">
      <c r="B50" s="451"/>
      <c r="C50" s="492" t="s">
        <v>20</v>
      </c>
      <c r="D50" s="453"/>
      <c r="E50" s="413"/>
      <c r="F50" s="448"/>
    </row>
    <row r="51" spans="2:6" ht="28" customHeight="1">
      <c r="B51" s="451"/>
      <c r="C51" s="776" t="s">
        <v>21</v>
      </c>
      <c r="D51" s="777"/>
      <c r="E51" s="777"/>
      <c r="F51" s="448"/>
    </row>
    <row r="52" spans="2:6" ht="13">
      <c r="B52" s="451"/>
      <c r="C52" s="454"/>
      <c r="D52" s="454"/>
      <c r="E52" s="454"/>
      <c r="F52" s="448"/>
    </row>
    <row r="53" spans="2:6" ht="14">
      <c r="B53" s="451"/>
      <c r="C53" s="493" t="s">
        <v>22</v>
      </c>
      <c r="D53" s="412"/>
      <c r="E53" s="413"/>
      <c r="F53" s="448"/>
    </row>
    <row r="54" spans="2:6" ht="14">
      <c r="B54" s="451"/>
      <c r="C54" s="462" t="s">
        <v>23</v>
      </c>
      <c r="D54" s="412"/>
      <c r="E54" s="413"/>
      <c r="F54" s="448"/>
    </row>
    <row r="55" spans="2:6" ht="14">
      <c r="B55" s="451"/>
      <c r="C55" s="413"/>
      <c r="D55" s="412"/>
      <c r="E55" s="413"/>
      <c r="F55" s="448"/>
    </row>
    <row r="56" spans="2:6" ht="14">
      <c r="B56" s="451"/>
      <c r="C56" s="413" t="s">
        <v>24</v>
      </c>
      <c r="D56" s="412"/>
      <c r="E56" s="413"/>
      <c r="F56" s="448"/>
    </row>
    <row r="57" spans="2:6" ht="28" customHeight="1">
      <c r="B57" s="451"/>
      <c r="C57" s="744" t="s">
        <v>25</v>
      </c>
      <c r="D57" s="745"/>
      <c r="E57" s="745"/>
      <c r="F57" s="448"/>
    </row>
    <row r="58" spans="2:6" ht="12">
      <c r="B58" s="451"/>
      <c r="C58" s="746"/>
      <c r="D58" s="747"/>
      <c r="E58" s="747"/>
      <c r="F58" s="448"/>
    </row>
    <row r="59" spans="2:6" ht="28" customHeight="1">
      <c r="B59" s="451"/>
      <c r="C59" s="740" t="s">
        <v>26</v>
      </c>
      <c r="D59" s="741"/>
      <c r="E59" s="741"/>
      <c r="F59" s="448"/>
    </row>
    <row r="60" spans="2:6" ht="14">
      <c r="B60" s="451"/>
      <c r="C60" s="740"/>
      <c r="D60" s="741"/>
      <c r="E60" s="741"/>
      <c r="F60" s="448"/>
    </row>
    <row r="61" spans="2:6" ht="14" customHeight="1">
      <c r="B61" s="451"/>
      <c r="C61" s="742" t="s">
        <v>27</v>
      </c>
      <c r="D61" s="743"/>
      <c r="E61" s="743"/>
      <c r="F61" s="448"/>
    </row>
    <row r="62" spans="2:6" ht="15.75" customHeight="1">
      <c r="B62" s="455"/>
      <c r="C62" s="456"/>
      <c r="D62" s="457"/>
      <c r="E62" s="457"/>
      <c r="F62" s="458"/>
    </row>
  </sheetData>
  <mergeCells count="34">
    <mergeCell ref="C15:E15"/>
    <mergeCell ref="C16:E16"/>
    <mergeCell ref="C17:E17"/>
    <mergeCell ref="C42:E42"/>
    <mergeCell ref="C43:E43"/>
    <mergeCell ref="C44:E44"/>
    <mergeCell ref="C45:E45"/>
    <mergeCell ref="D29:E29"/>
    <mergeCell ref="D30:E30"/>
    <mergeCell ref="C32:E32"/>
    <mergeCell ref="C33:E33"/>
    <mergeCell ref="C3:E3"/>
    <mergeCell ref="C9:E9"/>
    <mergeCell ref="C10:E10"/>
    <mergeCell ref="C13:E13"/>
    <mergeCell ref="C14:E14"/>
    <mergeCell ref="C12:E12"/>
    <mergeCell ref="C11:E11"/>
    <mergeCell ref="C18:E18"/>
    <mergeCell ref="C60:E60"/>
    <mergeCell ref="C61:E61"/>
    <mergeCell ref="C57:E57"/>
    <mergeCell ref="C58:E58"/>
    <mergeCell ref="C59:E59"/>
    <mergeCell ref="C34:E34"/>
    <mergeCell ref="C24:E24"/>
    <mergeCell ref="C25:E25"/>
    <mergeCell ref="D26:E26"/>
    <mergeCell ref="D27:E27"/>
    <mergeCell ref="D28:E28"/>
    <mergeCell ref="C21:E21"/>
    <mergeCell ref="C22:E22"/>
    <mergeCell ref="C48:E48"/>
    <mergeCell ref="C51:E51"/>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outlinePr summaryBelow="0" summaryRight="0"/>
  </sheetPr>
  <dimension ref="A5:AC61"/>
  <sheetViews>
    <sheetView showGridLines="0" zoomScaleNormal="100" workbookViewId="0">
      <selection activeCell="AA69" sqref="AA69"/>
    </sheetView>
  </sheetViews>
  <sheetFormatPr baseColWidth="10" defaultColWidth="12.5" defaultRowHeight="15.75" customHeight="1"/>
  <cols>
    <col min="1" max="1" width="2" customWidth="1"/>
    <col min="2" max="2" width="2.5" customWidth="1"/>
    <col min="3" max="3" width="3.83203125" customWidth="1"/>
    <col min="4" max="4" width="30.5" customWidth="1"/>
    <col min="5" max="5" width="2.5" customWidth="1"/>
    <col min="6" max="6" width="3.83203125" customWidth="1"/>
    <col min="7" max="7" width="30.5" customWidth="1"/>
    <col min="8" max="9" width="2.5" customWidth="1"/>
    <col min="10" max="10" width="4.5" customWidth="1"/>
    <col min="11" max="11" width="2.5" customWidth="1"/>
    <col min="12" max="12" width="3.83203125" customWidth="1"/>
    <col min="13" max="13" width="30.5" customWidth="1"/>
    <col min="14" max="14" width="2.5" customWidth="1"/>
    <col min="15" max="15" width="3.83203125" customWidth="1"/>
    <col min="16" max="16" width="30.5" customWidth="1"/>
    <col min="17" max="17" width="2.5" customWidth="1"/>
    <col min="18" max="18" width="3.83203125" customWidth="1"/>
    <col min="19" max="19" width="30.5" customWidth="1"/>
    <col min="20" max="20" width="2.5" customWidth="1"/>
    <col min="21" max="21" width="4.5" customWidth="1"/>
    <col min="22" max="22" width="2.5" customWidth="1"/>
    <col min="23" max="23" width="3.83203125" customWidth="1"/>
    <col min="24" max="24" width="30.5" customWidth="1"/>
    <col min="25" max="25" width="2.5" customWidth="1"/>
    <col min="26" max="26" width="3.83203125" customWidth="1"/>
    <col min="27" max="27" width="30.5" customWidth="1"/>
    <col min="28" max="28" width="2.5" customWidth="1"/>
    <col min="29" max="29" width="4.5" customWidth="1"/>
  </cols>
  <sheetData>
    <row r="5" spans="1:29" ht="18">
      <c r="A5" s="247" t="s">
        <v>28</v>
      </c>
      <c r="B5" s="494"/>
      <c r="C5" s="495" t="s">
        <v>29</v>
      </c>
      <c r="D5" s="496"/>
      <c r="E5" s="497"/>
      <c r="F5" s="498"/>
      <c r="G5" s="494"/>
      <c r="H5" s="494"/>
      <c r="I5" s="494"/>
      <c r="J5" s="463"/>
      <c r="K5" s="459"/>
      <c r="L5" s="459"/>
      <c r="M5" s="464"/>
      <c r="N5" s="459"/>
      <c r="O5" s="465"/>
      <c r="P5" s="464"/>
      <c r="Q5" s="463"/>
      <c r="R5" s="463"/>
      <c r="S5" s="463"/>
      <c r="T5" s="463"/>
      <c r="U5" s="459"/>
      <c r="V5" s="718"/>
      <c r="W5" s="718"/>
      <c r="X5" s="498"/>
      <c r="Y5" s="494"/>
      <c r="Z5" s="494"/>
      <c r="AA5" s="718"/>
      <c r="AB5" s="719"/>
    </row>
    <row r="6" spans="1:29" ht="13" customHeight="1">
      <c r="B6" s="801" t="s">
        <v>359</v>
      </c>
      <c r="C6" s="802"/>
      <c r="D6" s="802"/>
      <c r="E6" s="802"/>
      <c r="F6" s="802"/>
      <c r="G6" s="802"/>
      <c r="H6" s="802"/>
      <c r="I6" s="803"/>
      <c r="K6" s="801" t="s">
        <v>359</v>
      </c>
      <c r="L6" s="802"/>
      <c r="M6" s="802"/>
      <c r="N6" s="802"/>
      <c r="O6" s="802"/>
      <c r="P6" s="802"/>
      <c r="Q6" s="802"/>
      <c r="R6" s="802"/>
      <c r="S6" s="802"/>
      <c r="T6" s="803"/>
      <c r="V6" s="801" t="s">
        <v>359</v>
      </c>
      <c r="W6" s="802"/>
      <c r="X6" s="802"/>
      <c r="Y6" s="802"/>
      <c r="Z6" s="802"/>
      <c r="AA6" s="802"/>
      <c r="AB6" s="803"/>
      <c r="AC6" s="723"/>
    </row>
    <row r="7" spans="1:29" ht="14" customHeight="1">
      <c r="B7" s="804"/>
      <c r="C7" s="805"/>
      <c r="D7" s="805"/>
      <c r="E7" s="805"/>
      <c r="F7" s="805"/>
      <c r="G7" s="805"/>
      <c r="H7" s="805"/>
      <c r="I7" s="806"/>
      <c r="K7" s="804"/>
      <c r="L7" s="805"/>
      <c r="M7" s="805"/>
      <c r="N7" s="805"/>
      <c r="O7" s="805"/>
      <c r="P7" s="805"/>
      <c r="Q7" s="805"/>
      <c r="R7" s="805"/>
      <c r="S7" s="805"/>
      <c r="T7" s="806"/>
      <c r="V7" s="804"/>
      <c r="W7" s="805"/>
      <c r="X7" s="805"/>
      <c r="Y7" s="805"/>
      <c r="Z7" s="805"/>
      <c r="AA7" s="805"/>
      <c r="AB7" s="806"/>
      <c r="AC7" s="723"/>
    </row>
    <row r="8" spans="1:29" ht="13" thickBot="1">
      <c r="B8" s="499"/>
      <c r="C8" s="500" t="s">
        <v>30</v>
      </c>
      <c r="D8" s="501"/>
      <c r="E8" s="502"/>
      <c r="F8" s="499"/>
      <c r="G8" s="499"/>
      <c r="H8" s="503"/>
      <c r="I8" s="499"/>
      <c r="K8" s="724"/>
      <c r="L8" s="725" t="s">
        <v>31</v>
      </c>
      <c r="M8" s="725"/>
      <c r="N8" s="725"/>
      <c r="O8" s="726"/>
      <c r="P8" s="726"/>
      <c r="Q8" s="725"/>
      <c r="R8" s="725"/>
      <c r="S8" s="725"/>
      <c r="T8" s="727"/>
      <c r="V8" s="720"/>
      <c r="W8" s="721" t="s">
        <v>32</v>
      </c>
      <c r="X8" s="721"/>
      <c r="Y8" s="721"/>
      <c r="Z8" s="721"/>
      <c r="AA8" s="721"/>
      <c r="AB8" s="722"/>
    </row>
    <row r="9" spans="1:29" ht="13" thickBot="1">
      <c r="A9" s="448"/>
      <c r="B9" s="1"/>
      <c r="C9" s="1"/>
      <c r="D9" s="1"/>
      <c r="E9" s="1"/>
      <c r="F9" s="1"/>
      <c r="G9" s="1"/>
      <c r="H9" s="1"/>
      <c r="I9" s="473"/>
      <c r="K9" s="336"/>
      <c r="L9" s="7" t="s">
        <v>33</v>
      </c>
      <c r="M9" s="8"/>
      <c r="N9" s="8"/>
      <c r="O9" s="8"/>
      <c r="P9" s="8"/>
      <c r="Q9" s="8"/>
      <c r="R9" s="8"/>
      <c r="S9" s="8"/>
      <c r="T9" s="337"/>
      <c r="V9" s="350"/>
      <c r="W9" s="9" t="s">
        <v>34</v>
      </c>
      <c r="X9" s="10"/>
      <c r="Y9" s="10"/>
      <c r="Z9" s="10"/>
      <c r="AA9" s="10"/>
      <c r="AB9" s="351"/>
    </row>
    <row r="10" spans="1:29" ht="13">
      <c r="A10" s="448"/>
      <c r="B10" s="11"/>
      <c r="C10" s="11"/>
      <c r="D10" s="11"/>
      <c r="E10" s="11"/>
      <c r="F10" s="11"/>
      <c r="G10" s="11"/>
      <c r="H10" s="11"/>
      <c r="I10" s="471"/>
      <c r="K10" s="338"/>
      <c r="L10" s="13"/>
      <c r="M10" s="13"/>
      <c r="N10" s="13"/>
      <c r="O10" s="13"/>
      <c r="P10" s="13"/>
      <c r="Q10" s="13"/>
      <c r="R10" s="13"/>
      <c r="S10" s="13"/>
      <c r="T10" s="339"/>
      <c r="V10" s="352"/>
      <c r="W10" s="11"/>
      <c r="X10" s="11"/>
      <c r="Y10" s="11"/>
      <c r="Z10" s="11"/>
      <c r="AA10" s="11"/>
      <c r="AB10" s="353"/>
    </row>
    <row r="11" spans="1:29" ht="13">
      <c r="A11" s="448"/>
      <c r="B11" s="13"/>
      <c r="C11" s="788" t="s">
        <v>6</v>
      </c>
      <c r="D11" s="789"/>
      <c r="E11" s="13"/>
      <c r="F11" s="788" t="s">
        <v>6</v>
      </c>
      <c r="G11" s="789"/>
      <c r="H11" s="13"/>
      <c r="I11" s="472"/>
      <c r="K11" s="338"/>
      <c r="L11" s="788" t="s">
        <v>8</v>
      </c>
      <c r="M11" s="789"/>
      <c r="N11" s="13"/>
      <c r="O11" s="788" t="s">
        <v>8</v>
      </c>
      <c r="P11" s="789"/>
      <c r="Q11" s="13"/>
      <c r="R11" s="13"/>
      <c r="S11" s="13"/>
      <c r="T11" s="339"/>
      <c r="V11" s="354"/>
      <c r="W11" s="793" t="s">
        <v>6</v>
      </c>
      <c r="X11" s="794"/>
      <c r="Y11" s="14"/>
      <c r="Z11" s="793" t="s">
        <v>6</v>
      </c>
      <c r="AA11" s="794"/>
      <c r="AB11" s="353"/>
    </row>
    <row r="12" spans="1:29" ht="13">
      <c r="A12" s="448"/>
      <c r="B12" s="13"/>
      <c r="C12" s="799" t="s">
        <v>35</v>
      </c>
      <c r="D12" s="791"/>
      <c r="E12" s="13"/>
      <c r="F12" s="799" t="s">
        <v>36</v>
      </c>
      <c r="G12" s="791"/>
      <c r="H12" s="13"/>
      <c r="I12" s="472"/>
      <c r="K12" s="340"/>
      <c r="L12" s="790" t="s">
        <v>37</v>
      </c>
      <c r="M12" s="791"/>
      <c r="N12" s="12"/>
      <c r="O12" s="808" t="s">
        <v>38</v>
      </c>
      <c r="P12" s="791"/>
      <c r="Q12" s="13"/>
      <c r="R12" s="13"/>
      <c r="S12" s="13"/>
      <c r="T12" s="339"/>
      <c r="V12" s="354"/>
      <c r="W12" s="790" t="s">
        <v>39</v>
      </c>
      <c r="X12" s="791"/>
      <c r="Y12" s="15"/>
      <c r="Z12" s="790" t="s">
        <v>40</v>
      </c>
      <c r="AA12" s="791"/>
      <c r="AB12" s="353"/>
    </row>
    <row r="13" spans="1:29" ht="13">
      <c r="A13" s="448"/>
      <c r="B13" s="13"/>
      <c r="C13" s="807" t="s">
        <v>41</v>
      </c>
      <c r="D13" s="791"/>
      <c r="E13" s="13"/>
      <c r="F13" s="807" t="s">
        <v>42</v>
      </c>
      <c r="G13" s="791"/>
      <c r="H13" s="13"/>
      <c r="I13" s="472"/>
      <c r="K13" s="340"/>
      <c r="L13" s="798">
        <v>20000</v>
      </c>
      <c r="M13" s="791"/>
      <c r="N13" s="12"/>
      <c r="O13" s="798">
        <v>0</v>
      </c>
      <c r="P13" s="791"/>
      <c r="Q13" s="13"/>
      <c r="R13" s="13"/>
      <c r="S13" s="13"/>
      <c r="T13" s="339"/>
      <c r="V13" s="354"/>
      <c r="W13" s="16">
        <v>1</v>
      </c>
      <c r="X13" s="17" t="s">
        <v>43</v>
      </c>
      <c r="Y13" s="18"/>
      <c r="Z13" s="16">
        <v>1</v>
      </c>
      <c r="AA13" s="17" t="s">
        <v>44</v>
      </c>
      <c r="AB13" s="353"/>
    </row>
    <row r="14" spans="1:29" ht="13">
      <c r="A14" s="448"/>
      <c r="B14" s="13"/>
      <c r="C14" s="13"/>
      <c r="D14" s="13"/>
      <c r="E14" s="13"/>
      <c r="F14" s="13"/>
      <c r="G14" s="13"/>
      <c r="H14" s="13"/>
      <c r="I14" s="472"/>
      <c r="K14" s="338"/>
      <c r="L14" s="11"/>
      <c r="M14" s="11"/>
      <c r="N14" s="13"/>
      <c r="O14" s="11"/>
      <c r="P14" s="11"/>
      <c r="Q14" s="13"/>
      <c r="R14" s="13"/>
      <c r="S14" s="13"/>
      <c r="T14" s="339"/>
      <c r="V14" s="354"/>
      <c r="W14" s="16">
        <v>2</v>
      </c>
      <c r="X14" s="17" t="s">
        <v>45</v>
      </c>
      <c r="Y14" s="19"/>
      <c r="Z14" s="16">
        <v>2</v>
      </c>
      <c r="AA14" s="17" t="s">
        <v>46</v>
      </c>
      <c r="AB14" s="353"/>
    </row>
    <row r="15" spans="1:29" ht="13">
      <c r="A15" s="448"/>
      <c r="B15" s="13"/>
      <c r="C15" s="788" t="s">
        <v>12</v>
      </c>
      <c r="D15" s="789"/>
      <c r="E15" s="13"/>
      <c r="F15" s="788" t="s">
        <v>12</v>
      </c>
      <c r="G15" s="789"/>
      <c r="H15" s="13"/>
      <c r="I15" s="472"/>
      <c r="K15" s="338"/>
      <c r="L15" s="793" t="s">
        <v>6</v>
      </c>
      <c r="M15" s="794"/>
      <c r="N15" s="12"/>
      <c r="O15" s="793" t="s">
        <v>6</v>
      </c>
      <c r="P15" s="794"/>
      <c r="Q15" s="12"/>
      <c r="R15" s="793" t="s">
        <v>6</v>
      </c>
      <c r="S15" s="794"/>
      <c r="T15" s="339"/>
      <c r="V15" s="354"/>
      <c r="W15" s="16">
        <v>3</v>
      </c>
      <c r="X15" s="17" t="s">
        <v>47</v>
      </c>
      <c r="Y15" s="20"/>
      <c r="Z15" s="16">
        <v>3</v>
      </c>
      <c r="AA15" s="17"/>
      <c r="AB15" s="353"/>
    </row>
    <row r="16" spans="1:29" ht="13">
      <c r="A16" s="448"/>
      <c r="B16" s="13"/>
      <c r="C16" s="799" t="s">
        <v>48</v>
      </c>
      <c r="D16" s="791"/>
      <c r="E16" s="13"/>
      <c r="F16" s="799" t="s">
        <v>49</v>
      </c>
      <c r="G16" s="791"/>
      <c r="H16" s="13"/>
      <c r="I16" s="472"/>
      <c r="K16" s="340"/>
      <c r="L16" s="790" t="s">
        <v>50</v>
      </c>
      <c r="M16" s="791"/>
      <c r="N16" s="12"/>
      <c r="O16" s="790" t="s">
        <v>51</v>
      </c>
      <c r="P16" s="791"/>
      <c r="Q16" s="12"/>
      <c r="R16" s="792" t="s">
        <v>52</v>
      </c>
      <c r="S16" s="791"/>
      <c r="T16" s="339"/>
      <c r="V16" s="354"/>
      <c r="W16" s="16">
        <v>4</v>
      </c>
      <c r="X16" s="17" t="s">
        <v>53</v>
      </c>
      <c r="Y16" s="21"/>
      <c r="Z16" s="16">
        <v>4</v>
      </c>
      <c r="AA16" s="17"/>
      <c r="AB16" s="353"/>
    </row>
    <row r="17" spans="1:28" ht="13">
      <c r="A17" s="448"/>
      <c r="B17" s="13"/>
      <c r="C17" s="800">
        <v>45068</v>
      </c>
      <c r="D17" s="791"/>
      <c r="E17" s="13"/>
      <c r="F17" s="800">
        <v>45079</v>
      </c>
      <c r="G17" s="791"/>
      <c r="H17" s="13"/>
      <c r="I17" s="472"/>
      <c r="K17" s="340"/>
      <c r="L17" s="16">
        <v>1</v>
      </c>
      <c r="M17" s="17" t="s">
        <v>54</v>
      </c>
      <c r="N17" s="13"/>
      <c r="O17" s="16">
        <v>1</v>
      </c>
      <c r="P17" s="17" t="s">
        <v>55</v>
      </c>
      <c r="Q17" s="13"/>
      <c r="R17" s="16">
        <v>1</v>
      </c>
      <c r="S17" s="22" t="s">
        <v>56</v>
      </c>
      <c r="T17" s="339"/>
      <c r="V17" s="354"/>
      <c r="W17" s="16">
        <v>5</v>
      </c>
      <c r="X17" s="17" t="s">
        <v>57</v>
      </c>
      <c r="Y17" s="14"/>
      <c r="Z17" s="16">
        <v>5</v>
      </c>
      <c r="AA17" s="17"/>
      <c r="AB17" s="353"/>
    </row>
    <row r="18" spans="1:28" ht="13">
      <c r="A18" s="448"/>
      <c r="B18" s="13"/>
      <c r="C18" s="13"/>
      <c r="D18" s="13"/>
      <c r="E18" s="13"/>
      <c r="F18" s="13"/>
      <c r="G18" s="13"/>
      <c r="H18" s="13"/>
      <c r="I18" s="472"/>
      <c r="K18" s="338"/>
      <c r="L18" s="16">
        <v>2</v>
      </c>
      <c r="M18" s="17" t="s">
        <v>58</v>
      </c>
      <c r="N18" s="13"/>
      <c r="O18" s="16">
        <v>2</v>
      </c>
      <c r="P18" s="17" t="s">
        <v>59</v>
      </c>
      <c r="Q18" s="13"/>
      <c r="R18" s="16">
        <v>2</v>
      </c>
      <c r="S18" s="22" t="s">
        <v>60</v>
      </c>
      <c r="T18" s="339"/>
      <c r="V18" s="354"/>
      <c r="W18" s="16">
        <v>6</v>
      </c>
      <c r="X18" s="17" t="s">
        <v>61</v>
      </c>
      <c r="Y18" s="14"/>
      <c r="Z18" s="16">
        <v>6</v>
      </c>
      <c r="AA18" s="17"/>
      <c r="AB18" s="353"/>
    </row>
    <row r="19" spans="1:28" ht="13">
      <c r="A19" s="448"/>
      <c r="B19" s="13"/>
      <c r="C19" s="788" t="s">
        <v>6</v>
      </c>
      <c r="D19" s="789"/>
      <c r="E19" s="13"/>
      <c r="F19" s="788" t="s">
        <v>6</v>
      </c>
      <c r="G19" s="789"/>
      <c r="H19" s="13"/>
      <c r="I19" s="472"/>
      <c r="K19" s="338"/>
      <c r="L19" s="16">
        <v>3</v>
      </c>
      <c r="M19" s="17" t="s">
        <v>62</v>
      </c>
      <c r="N19" s="13"/>
      <c r="O19" s="16">
        <v>3</v>
      </c>
      <c r="P19" s="17" t="s">
        <v>63</v>
      </c>
      <c r="Q19" s="13"/>
      <c r="R19" s="16">
        <v>3</v>
      </c>
      <c r="S19" s="22" t="s">
        <v>64</v>
      </c>
      <c r="T19" s="339"/>
      <c r="V19" s="354"/>
      <c r="W19" s="16">
        <v>7</v>
      </c>
      <c r="X19" s="17" t="s">
        <v>65</v>
      </c>
      <c r="Y19" s="14"/>
      <c r="Z19" s="16">
        <v>7</v>
      </c>
      <c r="AA19" s="17"/>
      <c r="AB19" s="353"/>
    </row>
    <row r="20" spans="1:28" ht="13">
      <c r="A20" s="448"/>
      <c r="B20" s="13"/>
      <c r="C20" s="799" t="s">
        <v>66</v>
      </c>
      <c r="D20" s="791"/>
      <c r="E20" s="13"/>
      <c r="F20" s="799" t="s">
        <v>67</v>
      </c>
      <c r="G20" s="791"/>
      <c r="H20" s="13"/>
      <c r="I20" s="472"/>
      <c r="K20" s="338"/>
      <c r="L20" s="16">
        <v>4</v>
      </c>
      <c r="M20" s="17" t="s">
        <v>68</v>
      </c>
      <c r="N20" s="13"/>
      <c r="O20" s="16">
        <v>4</v>
      </c>
      <c r="P20" s="17" t="s">
        <v>69</v>
      </c>
      <c r="Q20" s="13"/>
      <c r="R20" s="16">
        <v>4</v>
      </c>
      <c r="S20" s="22"/>
      <c r="T20" s="339"/>
      <c r="V20" s="354"/>
      <c r="W20" s="16">
        <v>8</v>
      </c>
      <c r="X20" s="17" t="s">
        <v>70</v>
      </c>
      <c r="Y20" s="14"/>
      <c r="Z20" s="16">
        <v>8</v>
      </c>
      <c r="AA20" s="17"/>
      <c r="AB20" s="353"/>
    </row>
    <row r="21" spans="1:28" ht="13">
      <c r="A21" s="448"/>
      <c r="B21" s="13"/>
      <c r="C21" s="23">
        <v>1</v>
      </c>
      <c r="D21" s="24" t="s">
        <v>71</v>
      </c>
      <c r="E21" s="13"/>
      <c r="F21" s="23">
        <v>1</v>
      </c>
      <c r="G21" s="28" t="s">
        <v>72</v>
      </c>
      <c r="H21" s="13"/>
      <c r="I21" s="472"/>
      <c r="K21" s="338"/>
      <c r="L21" s="16">
        <v>5</v>
      </c>
      <c r="M21" s="17" t="s">
        <v>73</v>
      </c>
      <c r="N21" s="13"/>
      <c r="O21" s="16">
        <v>5</v>
      </c>
      <c r="P21" s="17"/>
      <c r="Q21" s="13"/>
      <c r="R21" s="16">
        <v>5</v>
      </c>
      <c r="S21" s="22"/>
      <c r="T21" s="339"/>
      <c r="V21" s="354"/>
      <c r="W21" s="16">
        <v>9</v>
      </c>
      <c r="X21" s="17" t="s">
        <v>74</v>
      </c>
      <c r="Y21" s="14"/>
      <c r="Z21" s="16">
        <v>9</v>
      </c>
      <c r="AA21" s="17"/>
      <c r="AB21" s="353"/>
    </row>
    <row r="22" spans="1:28" ht="13">
      <c r="A22" s="448"/>
      <c r="B22" s="13"/>
      <c r="C22" s="23">
        <v>2</v>
      </c>
      <c r="D22" s="24" t="s">
        <v>75</v>
      </c>
      <c r="E22" s="13"/>
      <c r="F22" s="23">
        <v>2</v>
      </c>
      <c r="G22" s="28" t="s">
        <v>76</v>
      </c>
      <c r="H22" s="13"/>
      <c r="I22" s="472"/>
      <c r="K22" s="338"/>
      <c r="L22" s="16">
        <v>6</v>
      </c>
      <c r="M22" s="17"/>
      <c r="N22" s="13"/>
      <c r="O22" s="16">
        <v>6</v>
      </c>
      <c r="P22" s="17"/>
      <c r="Q22" s="13"/>
      <c r="R22" s="16">
        <v>6</v>
      </c>
      <c r="S22" s="22"/>
      <c r="T22" s="339"/>
      <c r="V22" s="354"/>
      <c r="W22" s="16">
        <v>10</v>
      </c>
      <c r="X22" s="17" t="s">
        <v>77</v>
      </c>
      <c r="Y22" s="14"/>
      <c r="Z22" s="16">
        <v>10</v>
      </c>
      <c r="AA22" s="17"/>
      <c r="AB22" s="353"/>
    </row>
    <row r="23" spans="1:28" ht="13">
      <c r="A23" s="448"/>
      <c r="B23" s="13"/>
      <c r="C23" s="23">
        <v>3</v>
      </c>
      <c r="D23" s="24" t="s">
        <v>78</v>
      </c>
      <c r="E23" s="13"/>
      <c r="F23" s="23">
        <v>3</v>
      </c>
      <c r="G23" s="28"/>
      <c r="H23" s="13"/>
      <c r="I23" s="472"/>
      <c r="K23" s="338"/>
      <c r="L23" s="16">
        <v>7</v>
      </c>
      <c r="M23" s="17"/>
      <c r="N23" s="13"/>
      <c r="O23" s="16">
        <v>7</v>
      </c>
      <c r="P23" s="17"/>
      <c r="Q23" s="13"/>
      <c r="R23" s="16">
        <v>7</v>
      </c>
      <c r="S23" s="22"/>
      <c r="T23" s="339"/>
      <c r="V23" s="354"/>
      <c r="W23" s="23">
        <v>11</v>
      </c>
      <c r="X23" s="17" t="s">
        <v>79</v>
      </c>
      <c r="Y23" s="14"/>
      <c r="Z23" s="23">
        <v>11</v>
      </c>
      <c r="AA23" s="17"/>
      <c r="AB23" s="353"/>
    </row>
    <row r="24" spans="1:28" ht="13">
      <c r="A24" s="448"/>
      <c r="B24" s="13"/>
      <c r="C24" s="23">
        <v>4</v>
      </c>
      <c r="D24" s="24" t="s">
        <v>80</v>
      </c>
      <c r="E24" s="13"/>
      <c r="F24" s="23">
        <v>4</v>
      </c>
      <c r="G24" s="28"/>
      <c r="H24" s="13"/>
      <c r="I24" s="472"/>
      <c r="K24" s="338"/>
      <c r="L24" s="16">
        <v>8</v>
      </c>
      <c r="M24" s="17"/>
      <c r="N24" s="13"/>
      <c r="O24" s="16">
        <v>8</v>
      </c>
      <c r="P24" s="17"/>
      <c r="Q24" s="13"/>
      <c r="R24" s="16">
        <v>8</v>
      </c>
      <c r="S24" s="22"/>
      <c r="T24" s="339"/>
      <c r="V24" s="354"/>
      <c r="W24" s="23">
        <v>12</v>
      </c>
      <c r="X24" s="17" t="s">
        <v>81</v>
      </c>
      <c r="Y24" s="14"/>
      <c r="Z24" s="23">
        <v>12</v>
      </c>
      <c r="AA24" s="17"/>
      <c r="AB24" s="353"/>
    </row>
    <row r="25" spans="1:28" ht="13">
      <c r="A25" s="448"/>
      <c r="B25" s="13"/>
      <c r="C25" s="23">
        <v>5</v>
      </c>
      <c r="D25" s="24" t="s">
        <v>82</v>
      </c>
      <c r="E25" s="13"/>
      <c r="F25" s="23">
        <v>5</v>
      </c>
      <c r="G25" s="28"/>
      <c r="H25" s="13"/>
      <c r="I25" s="472"/>
      <c r="K25" s="338"/>
      <c r="L25" s="16">
        <v>9</v>
      </c>
      <c r="M25" s="17"/>
      <c r="N25" s="13"/>
      <c r="O25" s="16">
        <v>9</v>
      </c>
      <c r="P25" s="17"/>
      <c r="Q25" s="13"/>
      <c r="R25" s="16">
        <v>9</v>
      </c>
      <c r="S25" s="22"/>
      <c r="T25" s="339"/>
      <c r="V25" s="354"/>
      <c r="W25" s="16">
        <v>13</v>
      </c>
      <c r="X25" s="17" t="s">
        <v>83</v>
      </c>
      <c r="Y25" s="14"/>
      <c r="Z25" s="16">
        <v>13</v>
      </c>
      <c r="AA25" s="17"/>
      <c r="AB25" s="353"/>
    </row>
    <row r="26" spans="1:28" ht="13">
      <c r="A26" s="448"/>
      <c r="B26" s="13"/>
      <c r="C26" s="23">
        <v>6</v>
      </c>
      <c r="D26" s="24" t="s">
        <v>84</v>
      </c>
      <c r="E26" s="13"/>
      <c r="F26" s="23">
        <v>6</v>
      </c>
      <c r="G26" s="28"/>
      <c r="H26" s="13"/>
      <c r="I26" s="472"/>
      <c r="K26" s="338"/>
      <c r="L26" s="16">
        <v>10</v>
      </c>
      <c r="M26" s="17"/>
      <c r="N26" s="13"/>
      <c r="O26" s="16">
        <v>10</v>
      </c>
      <c r="P26" s="17"/>
      <c r="Q26" s="13"/>
      <c r="R26" s="16">
        <v>10</v>
      </c>
      <c r="S26" s="22"/>
      <c r="T26" s="339"/>
      <c r="V26" s="354"/>
      <c r="W26" s="16">
        <v>14</v>
      </c>
      <c r="X26" s="17" t="s">
        <v>85</v>
      </c>
      <c r="Y26" s="14"/>
      <c r="Z26" s="16">
        <v>14</v>
      </c>
      <c r="AA26" s="17"/>
      <c r="AB26" s="353"/>
    </row>
    <row r="27" spans="1:28" ht="13">
      <c r="A27" s="448"/>
      <c r="B27" s="13"/>
      <c r="C27" s="23">
        <v>7</v>
      </c>
      <c r="D27" s="24" t="s">
        <v>86</v>
      </c>
      <c r="E27" s="13"/>
      <c r="F27" s="23">
        <v>7</v>
      </c>
      <c r="G27" s="28"/>
      <c r="H27" s="13"/>
      <c r="I27" s="472"/>
      <c r="K27" s="338"/>
      <c r="L27" s="25"/>
      <c r="M27" s="25"/>
      <c r="N27" s="25"/>
      <c r="O27" s="25"/>
      <c r="P27" s="25"/>
      <c r="Q27" s="25"/>
      <c r="R27" s="25"/>
      <c r="S27" s="25"/>
      <c r="T27" s="339"/>
      <c r="V27" s="354"/>
      <c r="W27" s="16">
        <v>15</v>
      </c>
      <c r="X27" s="17"/>
      <c r="Y27" s="14"/>
      <c r="Z27" s="16">
        <v>15</v>
      </c>
      <c r="AA27" s="17"/>
      <c r="AB27" s="353"/>
    </row>
    <row r="28" spans="1:28" ht="14" thickBot="1">
      <c r="A28" s="448"/>
      <c r="B28" s="13"/>
      <c r="C28" s="23">
        <v>8</v>
      </c>
      <c r="D28" s="24" t="s">
        <v>87</v>
      </c>
      <c r="E28" s="13"/>
      <c r="F28" s="23">
        <v>8</v>
      </c>
      <c r="G28" s="28"/>
      <c r="H28" s="13"/>
      <c r="I28" s="472"/>
      <c r="K28" s="338"/>
      <c r="L28" s="25"/>
      <c r="M28" s="25"/>
      <c r="N28" s="25"/>
      <c r="O28" s="25"/>
      <c r="P28" s="25"/>
      <c r="Q28" s="25"/>
      <c r="R28" s="25"/>
      <c r="S28" s="25"/>
      <c r="T28" s="339"/>
      <c r="V28" s="354"/>
      <c r="W28" s="16">
        <v>16</v>
      </c>
      <c r="X28" s="17"/>
      <c r="Y28" s="14"/>
      <c r="Z28" s="16">
        <v>16</v>
      </c>
      <c r="AA28" s="17"/>
      <c r="AB28" s="353"/>
    </row>
    <row r="29" spans="1:28" ht="14" thickBot="1">
      <c r="A29" s="448"/>
      <c r="B29" s="25"/>
      <c r="C29" s="27">
        <v>9</v>
      </c>
      <c r="D29" s="28" t="s">
        <v>88</v>
      </c>
      <c r="E29" s="25"/>
      <c r="F29" s="27">
        <v>9</v>
      </c>
      <c r="G29" s="28"/>
      <c r="H29" s="25"/>
      <c r="I29" s="475"/>
      <c r="K29" s="336"/>
      <c r="L29" s="7" t="s">
        <v>89</v>
      </c>
      <c r="M29" s="8"/>
      <c r="N29" s="8"/>
      <c r="O29" s="8"/>
      <c r="P29" s="8"/>
      <c r="Q29" s="8"/>
      <c r="R29" s="8"/>
      <c r="S29" s="8"/>
      <c r="T29" s="337"/>
      <c r="V29" s="354"/>
      <c r="W29" s="16">
        <v>17</v>
      </c>
      <c r="X29" s="17"/>
      <c r="Y29" s="14"/>
      <c r="Z29" s="16">
        <v>17</v>
      </c>
      <c r="AA29" s="17"/>
      <c r="AB29" s="353"/>
    </row>
    <row r="30" spans="1:28" ht="14" thickBot="1">
      <c r="B30" s="484"/>
      <c r="C30" s="482">
        <v>10</v>
      </c>
      <c r="D30" s="483" t="s">
        <v>90</v>
      </c>
      <c r="E30" s="481"/>
      <c r="F30" s="482">
        <v>10</v>
      </c>
      <c r="G30" s="483"/>
      <c r="H30" s="481"/>
      <c r="I30" s="485"/>
      <c r="K30" s="338"/>
      <c r="L30" s="29"/>
      <c r="M30" s="29"/>
      <c r="N30" s="30"/>
      <c r="O30" s="30"/>
      <c r="P30" s="31"/>
      <c r="Q30" s="11"/>
      <c r="R30" s="11"/>
      <c r="S30" s="11"/>
      <c r="T30" s="339"/>
      <c r="V30" s="354"/>
      <c r="W30" s="16">
        <v>18</v>
      </c>
      <c r="X30" s="17"/>
      <c r="Y30" s="14"/>
      <c r="Z30" s="16">
        <v>18</v>
      </c>
      <c r="AA30" s="17"/>
      <c r="AB30" s="353"/>
    </row>
    <row r="31" spans="1:28" ht="14" thickBot="1">
      <c r="B31" s="476"/>
      <c r="C31" s="477">
        <v>11</v>
      </c>
      <c r="D31" s="478" t="s">
        <v>91</v>
      </c>
      <c r="E31" s="11"/>
      <c r="F31" s="11"/>
      <c r="G31" s="479"/>
      <c r="H31" s="11"/>
      <c r="I31" s="480"/>
      <c r="K31" s="338"/>
      <c r="L31" s="788" t="s">
        <v>8</v>
      </c>
      <c r="M31" s="789"/>
      <c r="N31" s="32"/>
      <c r="O31" s="33"/>
      <c r="P31" s="34"/>
      <c r="Q31" s="13"/>
      <c r="R31" s="13"/>
      <c r="S31" s="13"/>
      <c r="T31" s="339"/>
      <c r="V31" s="354"/>
      <c r="W31" s="16">
        <v>19</v>
      </c>
      <c r="X31" s="17"/>
      <c r="Y31" s="14"/>
      <c r="Z31" s="16">
        <v>19</v>
      </c>
      <c r="AA31" s="17"/>
      <c r="AB31" s="353"/>
    </row>
    <row r="32" spans="1:28" ht="14" thickBot="1">
      <c r="B32" s="466"/>
      <c r="C32" s="23">
        <v>12</v>
      </c>
      <c r="D32" s="24" t="s">
        <v>92</v>
      </c>
      <c r="E32" s="13"/>
      <c r="F32" s="13"/>
      <c r="G32" s="13"/>
      <c r="H32" s="13"/>
      <c r="I32" s="467"/>
      <c r="K32" s="340"/>
      <c r="L32" s="790" t="s">
        <v>93</v>
      </c>
      <c r="M32" s="791"/>
      <c r="N32" s="32"/>
      <c r="O32" s="33"/>
      <c r="P32" s="34"/>
      <c r="Q32" s="13"/>
      <c r="R32" s="13"/>
      <c r="S32" s="13"/>
      <c r="T32" s="339"/>
      <c r="V32" s="354"/>
      <c r="W32" s="16">
        <v>20</v>
      </c>
      <c r="X32" s="17"/>
      <c r="Y32" s="14"/>
      <c r="Z32" s="16">
        <v>20</v>
      </c>
      <c r="AA32" s="17"/>
      <c r="AB32" s="353"/>
    </row>
    <row r="33" spans="2:28" ht="13">
      <c r="B33" s="466"/>
      <c r="C33" s="23">
        <v>13</v>
      </c>
      <c r="D33" s="24" t="s">
        <v>94</v>
      </c>
      <c r="E33" s="13"/>
      <c r="F33" s="13"/>
      <c r="G33" s="13"/>
      <c r="H33" s="13"/>
      <c r="I33" s="467"/>
      <c r="K33" s="340"/>
      <c r="L33" s="795">
        <v>10000</v>
      </c>
      <c r="M33" s="796"/>
      <c r="N33" s="35"/>
      <c r="O33" s="36"/>
      <c r="P33" s="37"/>
      <c r="Q33" s="13"/>
      <c r="R33" s="13"/>
      <c r="S33" s="13"/>
      <c r="T33" s="339"/>
      <c r="V33" s="354"/>
      <c r="W33" s="16">
        <v>21</v>
      </c>
      <c r="X33" s="17"/>
      <c r="Y33" s="14"/>
      <c r="Z33" s="16">
        <v>21</v>
      </c>
      <c r="AA33" s="17"/>
      <c r="AB33" s="353"/>
    </row>
    <row r="34" spans="2:28" ht="14" thickBot="1">
      <c r="B34" s="466"/>
      <c r="C34" s="23">
        <v>14</v>
      </c>
      <c r="D34" s="24" t="s">
        <v>95</v>
      </c>
      <c r="E34" s="13"/>
      <c r="F34" s="13"/>
      <c r="G34" s="13"/>
      <c r="H34" s="13"/>
      <c r="I34" s="467"/>
      <c r="K34" s="338"/>
      <c r="L34" s="38"/>
      <c r="M34" s="38"/>
      <c r="N34" s="39"/>
      <c r="O34" s="40"/>
      <c r="P34" s="40"/>
      <c r="Q34" s="40"/>
      <c r="R34" s="40"/>
      <c r="S34" s="41"/>
      <c r="T34" s="339"/>
      <c r="V34" s="354"/>
      <c r="W34" s="16">
        <v>22</v>
      </c>
      <c r="X34" s="17"/>
      <c r="Y34" s="14"/>
      <c r="Z34" s="16">
        <v>22</v>
      </c>
      <c r="AA34" s="17"/>
      <c r="AB34" s="353"/>
    </row>
    <row r="35" spans="2:28" ht="14" thickBot="1">
      <c r="B35" s="466"/>
      <c r="C35" s="23">
        <v>15</v>
      </c>
      <c r="D35" s="24" t="s">
        <v>96</v>
      </c>
      <c r="E35" s="13"/>
      <c r="F35" s="13"/>
      <c r="G35" s="13"/>
      <c r="H35" s="13"/>
      <c r="I35" s="467"/>
      <c r="K35" s="341"/>
      <c r="L35" s="788" t="s">
        <v>8</v>
      </c>
      <c r="M35" s="789"/>
      <c r="N35" s="12"/>
      <c r="O35" s="793" t="s">
        <v>6</v>
      </c>
      <c r="P35" s="794"/>
      <c r="Q35" s="40"/>
      <c r="R35" s="793" t="s">
        <v>6</v>
      </c>
      <c r="S35" s="797"/>
      <c r="T35" s="339"/>
      <c r="V35" s="354"/>
      <c r="W35" s="16">
        <v>23</v>
      </c>
      <c r="X35" s="17"/>
      <c r="Y35" s="14"/>
      <c r="Z35" s="16">
        <v>23</v>
      </c>
      <c r="AA35" s="17"/>
      <c r="AB35" s="353"/>
    </row>
    <row r="36" spans="2:28" ht="13">
      <c r="B36" s="466"/>
      <c r="C36" s="23">
        <v>16</v>
      </c>
      <c r="D36" s="24" t="s">
        <v>97</v>
      </c>
      <c r="E36" s="13"/>
      <c r="F36" s="13"/>
      <c r="G36" s="13"/>
      <c r="H36" s="13"/>
      <c r="I36" s="467"/>
      <c r="K36" s="342"/>
      <c r="L36" s="790" t="s">
        <v>98</v>
      </c>
      <c r="M36" s="791"/>
      <c r="N36" s="12"/>
      <c r="O36" s="790" t="s">
        <v>99</v>
      </c>
      <c r="P36" s="791"/>
      <c r="Q36" s="40"/>
      <c r="R36" s="792" t="s">
        <v>100</v>
      </c>
      <c r="S36" s="791"/>
      <c r="T36" s="339"/>
      <c r="V36" s="354"/>
      <c r="W36" s="16">
        <v>24</v>
      </c>
      <c r="X36" s="17"/>
      <c r="Y36" s="14"/>
      <c r="Z36" s="16">
        <v>24</v>
      </c>
      <c r="AA36" s="17"/>
      <c r="AB36" s="353"/>
    </row>
    <row r="37" spans="2:28" ht="13">
      <c r="B37" s="466"/>
      <c r="C37" s="23">
        <v>17</v>
      </c>
      <c r="D37" s="26" t="s">
        <v>101</v>
      </c>
      <c r="E37" s="13"/>
      <c r="F37" s="13"/>
      <c r="G37" s="13"/>
      <c r="H37" s="13"/>
      <c r="I37" s="467"/>
      <c r="K37" s="340"/>
      <c r="L37" s="16">
        <v>1</v>
      </c>
      <c r="M37" s="42">
        <v>30</v>
      </c>
      <c r="N37" s="12"/>
      <c r="O37" s="16">
        <v>1</v>
      </c>
      <c r="P37" s="43" t="s">
        <v>102</v>
      </c>
      <c r="Q37" s="44"/>
      <c r="R37" s="16">
        <v>1</v>
      </c>
      <c r="S37" s="43" t="s">
        <v>103</v>
      </c>
      <c r="T37" s="339"/>
      <c r="V37" s="354"/>
      <c r="W37" s="16">
        <v>25</v>
      </c>
      <c r="X37" s="17"/>
      <c r="Y37" s="14"/>
      <c r="Z37" s="16">
        <v>25</v>
      </c>
      <c r="AA37" s="17"/>
      <c r="AB37" s="353"/>
    </row>
    <row r="38" spans="2:28" ht="13">
      <c r="B38" s="466"/>
      <c r="C38" s="23">
        <v>18</v>
      </c>
      <c r="D38" s="24" t="s">
        <v>104</v>
      </c>
      <c r="E38" s="13"/>
      <c r="F38" s="13"/>
      <c r="G38" s="13"/>
      <c r="H38" s="13"/>
      <c r="I38" s="467"/>
      <c r="K38" s="340"/>
      <c r="L38" s="16">
        <v>2</v>
      </c>
      <c r="M38" s="42">
        <v>40</v>
      </c>
      <c r="N38" s="12"/>
      <c r="O38" s="16">
        <v>2</v>
      </c>
      <c r="P38" s="43" t="s">
        <v>105</v>
      </c>
      <c r="Q38" s="44"/>
      <c r="R38" s="16">
        <v>2</v>
      </c>
      <c r="S38" s="45" t="s">
        <v>106</v>
      </c>
      <c r="T38" s="339"/>
      <c r="V38" s="354"/>
      <c r="W38" s="16">
        <v>26</v>
      </c>
      <c r="X38" s="17"/>
      <c r="Y38" s="14"/>
      <c r="Z38" s="16">
        <v>26</v>
      </c>
      <c r="AA38" s="17"/>
      <c r="AB38" s="353"/>
    </row>
    <row r="39" spans="2:28" ht="13">
      <c r="B39" s="466"/>
      <c r="C39" s="23">
        <v>19</v>
      </c>
      <c r="D39" s="24" t="s">
        <v>107</v>
      </c>
      <c r="E39" s="13"/>
      <c r="F39" s="13"/>
      <c r="G39" s="13"/>
      <c r="H39" s="13"/>
      <c r="I39" s="467"/>
      <c r="K39" s="340"/>
      <c r="L39" s="16">
        <v>3</v>
      </c>
      <c r="M39" s="42">
        <v>50</v>
      </c>
      <c r="N39" s="12"/>
      <c r="O39" s="16">
        <v>3</v>
      </c>
      <c r="P39" s="43" t="s">
        <v>108</v>
      </c>
      <c r="Q39" s="44"/>
      <c r="R39" s="16">
        <v>3</v>
      </c>
      <c r="S39" s="45" t="s">
        <v>79</v>
      </c>
      <c r="T39" s="339"/>
      <c r="V39" s="354"/>
      <c r="W39" s="16">
        <v>27</v>
      </c>
      <c r="X39" s="17"/>
      <c r="Y39" s="14"/>
      <c r="Z39" s="16">
        <v>27</v>
      </c>
      <c r="AA39" s="17"/>
      <c r="AB39" s="353"/>
    </row>
    <row r="40" spans="2:28" ht="13">
      <c r="B40" s="466"/>
      <c r="C40" s="23">
        <v>20</v>
      </c>
      <c r="D40" s="24" t="s">
        <v>109</v>
      </c>
      <c r="E40" s="13"/>
      <c r="F40" s="13"/>
      <c r="G40" s="13"/>
      <c r="H40" s="13"/>
      <c r="I40" s="467"/>
      <c r="K40" s="340"/>
      <c r="L40" s="16">
        <v>4</v>
      </c>
      <c r="M40" s="42"/>
      <c r="N40" s="12"/>
      <c r="O40" s="16">
        <v>4</v>
      </c>
      <c r="P40" s="43" t="s">
        <v>110</v>
      </c>
      <c r="Q40" s="44"/>
      <c r="R40" s="16">
        <v>4</v>
      </c>
      <c r="S40" s="45" t="s">
        <v>111</v>
      </c>
      <c r="T40" s="339"/>
      <c r="V40" s="354"/>
      <c r="W40" s="16">
        <v>28</v>
      </c>
      <c r="X40" s="17"/>
      <c r="Y40" s="14"/>
      <c r="Z40" s="16">
        <v>28</v>
      </c>
      <c r="AA40" s="17"/>
      <c r="AB40" s="353"/>
    </row>
    <row r="41" spans="2:28" ht="13">
      <c r="B41" s="466"/>
      <c r="C41" s="23">
        <v>21</v>
      </c>
      <c r="D41" s="24" t="s">
        <v>112</v>
      </c>
      <c r="E41" s="13"/>
      <c r="F41" s="13"/>
      <c r="G41" s="13"/>
      <c r="H41" s="13"/>
      <c r="I41" s="467"/>
      <c r="K41" s="340"/>
      <c r="L41" s="16">
        <v>5</v>
      </c>
      <c r="M41" s="42"/>
      <c r="N41" s="12"/>
      <c r="O41" s="16">
        <v>5</v>
      </c>
      <c r="P41" s="43" t="s">
        <v>113</v>
      </c>
      <c r="Q41" s="44"/>
      <c r="R41" s="16">
        <v>5</v>
      </c>
      <c r="S41" s="45"/>
      <c r="T41" s="339"/>
      <c r="V41" s="354"/>
      <c r="W41" s="16">
        <v>29</v>
      </c>
      <c r="X41" s="17"/>
      <c r="Y41" s="14"/>
      <c r="Z41" s="16">
        <v>29</v>
      </c>
      <c r="AA41" s="17"/>
      <c r="AB41" s="353"/>
    </row>
    <row r="42" spans="2:28" ht="13">
      <c r="B42" s="466"/>
      <c r="C42" s="23">
        <v>22</v>
      </c>
      <c r="D42" s="24" t="s">
        <v>114</v>
      </c>
      <c r="E42" s="13"/>
      <c r="F42" s="13"/>
      <c r="G42" s="13"/>
      <c r="H42" s="13"/>
      <c r="I42" s="467"/>
      <c r="K42" s="340"/>
      <c r="L42" s="16">
        <v>6</v>
      </c>
      <c r="M42" s="42"/>
      <c r="N42" s="12"/>
      <c r="O42" s="16">
        <v>6</v>
      </c>
      <c r="P42" s="46"/>
      <c r="Q42" s="44"/>
      <c r="R42" s="16">
        <v>6</v>
      </c>
      <c r="S42" s="45"/>
      <c r="T42" s="339"/>
      <c r="V42" s="354"/>
      <c r="W42" s="16">
        <v>30</v>
      </c>
      <c r="X42" s="17"/>
      <c r="Y42" s="14"/>
      <c r="Z42" s="16">
        <v>30</v>
      </c>
      <c r="AA42" s="17"/>
      <c r="AB42" s="353"/>
    </row>
    <row r="43" spans="2:28" ht="13">
      <c r="B43" s="466"/>
      <c r="C43" s="23">
        <v>23</v>
      </c>
      <c r="D43" s="24"/>
      <c r="E43" s="13"/>
      <c r="F43" s="13"/>
      <c r="G43" s="13"/>
      <c r="H43" s="13"/>
      <c r="I43" s="467"/>
      <c r="K43" s="340"/>
      <c r="L43" s="16">
        <v>7</v>
      </c>
      <c r="M43" s="42"/>
      <c r="N43" s="12"/>
      <c r="O43" s="16">
        <v>7</v>
      </c>
      <c r="P43" s="46"/>
      <c r="Q43" s="44"/>
      <c r="R43" s="16">
        <v>7</v>
      </c>
      <c r="S43" s="45"/>
      <c r="T43" s="339"/>
      <c r="V43" s="354"/>
      <c r="W43" s="16">
        <v>31</v>
      </c>
      <c r="X43" s="17"/>
      <c r="Y43" s="14"/>
      <c r="Z43" s="16">
        <v>31</v>
      </c>
      <c r="AA43" s="17"/>
      <c r="AB43" s="353"/>
    </row>
    <row r="44" spans="2:28" ht="13">
      <c r="B44" s="466"/>
      <c r="C44" s="23">
        <v>24</v>
      </c>
      <c r="D44" s="24"/>
      <c r="E44" s="13"/>
      <c r="F44" s="13"/>
      <c r="G44" s="13"/>
      <c r="H44" s="13"/>
      <c r="I44" s="467"/>
      <c r="K44" s="340"/>
      <c r="L44" s="16">
        <v>8</v>
      </c>
      <c r="M44" s="42"/>
      <c r="N44" s="12"/>
      <c r="O44" s="16">
        <v>8</v>
      </c>
      <c r="P44" s="46"/>
      <c r="Q44" s="44"/>
      <c r="R44" s="16">
        <v>8</v>
      </c>
      <c r="S44" s="45"/>
      <c r="T44" s="339"/>
      <c r="V44" s="354"/>
      <c r="W44" s="16">
        <v>32</v>
      </c>
      <c r="X44" s="17"/>
      <c r="Y44" s="14"/>
      <c r="Z44" s="16">
        <v>32</v>
      </c>
      <c r="AA44" s="17"/>
      <c r="AB44" s="353"/>
    </row>
    <row r="45" spans="2:28" ht="13">
      <c r="B45" s="466"/>
      <c r="C45" s="23">
        <v>25</v>
      </c>
      <c r="D45" s="24"/>
      <c r="E45" s="13"/>
      <c r="F45" s="13"/>
      <c r="G45" s="13"/>
      <c r="H45" s="13"/>
      <c r="I45" s="467"/>
      <c r="K45" s="340"/>
      <c r="L45" s="16">
        <v>9</v>
      </c>
      <c r="M45" s="42"/>
      <c r="N45" s="12"/>
      <c r="O45" s="16">
        <v>9</v>
      </c>
      <c r="P45" s="46"/>
      <c r="Q45" s="44"/>
      <c r="R45" s="16">
        <v>9</v>
      </c>
      <c r="S45" s="45"/>
      <c r="T45" s="339"/>
      <c r="V45" s="354"/>
      <c r="W45" s="16">
        <v>33</v>
      </c>
      <c r="X45" s="17"/>
      <c r="Y45" s="14"/>
      <c r="Z45" s="16">
        <v>33</v>
      </c>
      <c r="AA45" s="17"/>
      <c r="AB45" s="353"/>
    </row>
    <row r="46" spans="2:28" ht="13">
      <c r="B46" s="466"/>
      <c r="C46" s="23">
        <v>26</v>
      </c>
      <c r="D46" s="24"/>
      <c r="E46" s="13"/>
      <c r="F46" s="13"/>
      <c r="G46" s="13"/>
      <c r="H46" s="13"/>
      <c r="I46" s="467"/>
      <c r="K46" s="340"/>
      <c r="L46" s="16">
        <v>10</v>
      </c>
      <c r="M46" s="42"/>
      <c r="N46" s="12"/>
      <c r="O46" s="16">
        <v>10</v>
      </c>
      <c r="P46" s="46"/>
      <c r="Q46" s="44"/>
      <c r="R46" s="16">
        <v>10</v>
      </c>
      <c r="S46" s="45"/>
      <c r="T46" s="339"/>
      <c r="V46" s="354"/>
      <c r="W46" s="16">
        <v>34</v>
      </c>
      <c r="X46" s="17"/>
      <c r="Y46" s="14"/>
      <c r="Z46" s="16">
        <v>34</v>
      </c>
      <c r="AA46" s="17"/>
      <c r="AB46" s="353"/>
    </row>
    <row r="47" spans="2:28" ht="13">
      <c r="B47" s="466"/>
      <c r="C47" s="23">
        <v>27</v>
      </c>
      <c r="D47" s="24"/>
      <c r="E47" s="13"/>
      <c r="F47" s="13"/>
      <c r="G47" s="13"/>
      <c r="H47" s="13"/>
      <c r="I47" s="467"/>
      <c r="K47" s="338"/>
      <c r="L47" s="47"/>
      <c r="M47" s="47"/>
      <c r="N47" s="13"/>
      <c r="O47" s="38"/>
      <c r="P47" s="47"/>
      <c r="Q47" s="40"/>
      <c r="R47" s="38"/>
      <c r="S47" s="48"/>
      <c r="T47" s="343"/>
      <c r="V47" s="354"/>
      <c r="W47" s="16">
        <v>35</v>
      </c>
      <c r="X47" s="17"/>
      <c r="Y47" s="14"/>
      <c r="Z47" s="16">
        <v>35</v>
      </c>
      <c r="AA47" s="17"/>
      <c r="AB47" s="353"/>
    </row>
    <row r="48" spans="2:28" ht="14" thickBot="1">
      <c r="B48" s="466"/>
      <c r="C48" s="23">
        <v>28</v>
      </c>
      <c r="D48" s="24"/>
      <c r="E48" s="13"/>
      <c r="F48" s="13"/>
      <c r="G48" s="13"/>
      <c r="H48" s="13"/>
      <c r="I48" s="467"/>
      <c r="K48" s="338"/>
      <c r="L48" s="793" t="s">
        <v>6</v>
      </c>
      <c r="M48" s="794"/>
      <c r="N48" s="49"/>
      <c r="O48" s="793" t="s">
        <v>6</v>
      </c>
      <c r="P48" s="794"/>
      <c r="Q48" s="50"/>
      <c r="R48" s="793" t="s">
        <v>6</v>
      </c>
      <c r="S48" s="797"/>
      <c r="T48" s="344"/>
      <c r="V48" s="354"/>
      <c r="W48" s="16">
        <v>36</v>
      </c>
      <c r="X48" s="17"/>
      <c r="Y48" s="14"/>
      <c r="Z48" s="16">
        <v>36</v>
      </c>
      <c r="AA48" s="17"/>
      <c r="AB48" s="353"/>
    </row>
    <row r="49" spans="2:28" ht="13">
      <c r="B49" s="466"/>
      <c r="C49" s="23">
        <v>29</v>
      </c>
      <c r="D49" s="24"/>
      <c r="E49" s="13"/>
      <c r="F49" s="13"/>
      <c r="G49" s="13"/>
      <c r="H49" s="13"/>
      <c r="I49" s="467"/>
      <c r="K49" s="340"/>
      <c r="L49" s="792" t="s">
        <v>115</v>
      </c>
      <c r="M49" s="791"/>
      <c r="N49" s="13"/>
      <c r="O49" s="792" t="s">
        <v>116</v>
      </c>
      <c r="P49" s="791"/>
      <c r="Q49" s="11"/>
      <c r="R49" s="792" t="s">
        <v>117</v>
      </c>
      <c r="S49" s="791"/>
      <c r="T49" s="345"/>
      <c r="V49" s="354"/>
      <c r="W49" s="16">
        <v>37</v>
      </c>
      <c r="X49" s="17"/>
      <c r="Y49" s="14"/>
      <c r="Z49" s="16">
        <v>37</v>
      </c>
      <c r="AA49" s="17"/>
      <c r="AB49" s="353"/>
    </row>
    <row r="50" spans="2:28" ht="13">
      <c r="B50" s="466"/>
      <c r="C50" s="23">
        <v>30</v>
      </c>
      <c r="D50" s="24"/>
      <c r="E50" s="13"/>
      <c r="F50" s="13"/>
      <c r="G50" s="13"/>
      <c r="H50" s="13"/>
      <c r="I50" s="467"/>
      <c r="K50" s="340"/>
      <c r="L50" s="16">
        <v>1</v>
      </c>
      <c r="M50" s="43" t="s">
        <v>118</v>
      </c>
      <c r="N50" s="12"/>
      <c r="O50" s="16">
        <v>1</v>
      </c>
      <c r="P50" s="43" t="s">
        <v>119</v>
      </c>
      <c r="Q50" s="12"/>
      <c r="R50" s="16">
        <v>1</v>
      </c>
      <c r="S50" s="43" t="s">
        <v>120</v>
      </c>
      <c r="T50" s="339"/>
      <c r="V50" s="354"/>
      <c r="W50" s="16">
        <v>38</v>
      </c>
      <c r="X50" s="17"/>
      <c r="Y50" s="14"/>
      <c r="Z50" s="16">
        <v>38</v>
      </c>
      <c r="AA50" s="17"/>
      <c r="AB50" s="353"/>
    </row>
    <row r="51" spans="2:28" ht="13">
      <c r="B51" s="466"/>
      <c r="C51" s="23">
        <v>31</v>
      </c>
      <c r="D51" s="24"/>
      <c r="E51" s="13"/>
      <c r="F51" s="13"/>
      <c r="G51" s="13"/>
      <c r="H51" s="13"/>
      <c r="I51" s="467"/>
      <c r="K51" s="340"/>
      <c r="L51" s="16">
        <v>2</v>
      </c>
      <c r="M51" s="43" t="s">
        <v>121</v>
      </c>
      <c r="N51" s="12"/>
      <c r="O51" s="16">
        <v>2</v>
      </c>
      <c r="P51" s="45" t="s">
        <v>122</v>
      </c>
      <c r="Q51" s="12"/>
      <c r="R51" s="16">
        <v>2</v>
      </c>
      <c r="S51" s="45" t="s">
        <v>123</v>
      </c>
      <c r="T51" s="339"/>
      <c r="V51" s="354"/>
      <c r="W51" s="16">
        <v>39</v>
      </c>
      <c r="X51" s="17"/>
      <c r="Y51" s="14"/>
      <c r="Z51" s="16">
        <v>39</v>
      </c>
      <c r="AA51" s="17"/>
      <c r="AB51" s="353"/>
    </row>
    <row r="52" spans="2:28" ht="13">
      <c r="B52" s="466"/>
      <c r="C52" s="23">
        <v>32</v>
      </c>
      <c r="D52" s="24"/>
      <c r="E52" s="13"/>
      <c r="F52" s="13"/>
      <c r="G52" s="13"/>
      <c r="H52" s="13"/>
      <c r="I52" s="467"/>
      <c r="K52" s="340"/>
      <c r="L52" s="16">
        <v>3</v>
      </c>
      <c r="M52" s="43" t="s">
        <v>124</v>
      </c>
      <c r="N52" s="12"/>
      <c r="O52" s="16">
        <v>3</v>
      </c>
      <c r="P52" s="45" t="s">
        <v>125</v>
      </c>
      <c r="Q52" s="12"/>
      <c r="R52" s="16">
        <v>3</v>
      </c>
      <c r="S52" s="45"/>
      <c r="T52" s="339"/>
      <c r="V52" s="354"/>
      <c r="W52" s="16">
        <v>40</v>
      </c>
      <c r="X52" s="17"/>
      <c r="Y52" s="14"/>
      <c r="Z52" s="16">
        <v>40</v>
      </c>
      <c r="AA52" s="17"/>
      <c r="AB52" s="353"/>
    </row>
    <row r="53" spans="2:28" ht="13">
      <c r="B53" s="466"/>
      <c r="C53" s="23">
        <v>33</v>
      </c>
      <c r="D53" s="24"/>
      <c r="E53" s="13"/>
      <c r="F53" s="13"/>
      <c r="G53" s="13"/>
      <c r="H53" s="13"/>
      <c r="I53" s="467"/>
      <c r="K53" s="340"/>
      <c r="L53" s="16">
        <v>4</v>
      </c>
      <c r="M53" s="43" t="s">
        <v>126</v>
      </c>
      <c r="N53" s="12"/>
      <c r="O53" s="16">
        <v>4</v>
      </c>
      <c r="P53" s="45" t="s">
        <v>127</v>
      </c>
      <c r="Q53" s="12"/>
      <c r="R53" s="12"/>
      <c r="S53" s="12"/>
      <c r="T53" s="339"/>
      <c r="V53" s="354"/>
      <c r="W53" s="11"/>
      <c r="X53" s="11"/>
      <c r="Y53" s="11"/>
      <c r="Z53" s="11"/>
      <c r="AA53" s="11"/>
      <c r="AB53" s="353"/>
    </row>
    <row r="54" spans="2:28" ht="13">
      <c r="B54" s="466"/>
      <c r="C54" s="23">
        <v>34</v>
      </c>
      <c r="D54" s="24"/>
      <c r="E54" s="13"/>
      <c r="F54" s="13"/>
      <c r="G54" s="13"/>
      <c r="H54" s="13"/>
      <c r="I54" s="467"/>
      <c r="K54" s="340"/>
      <c r="L54" s="16">
        <v>5</v>
      </c>
      <c r="M54" s="43" t="s">
        <v>128</v>
      </c>
      <c r="N54" s="12"/>
      <c r="O54" s="16">
        <v>5</v>
      </c>
      <c r="P54" s="45" t="s">
        <v>129</v>
      </c>
      <c r="Q54" s="12"/>
      <c r="R54" s="12"/>
      <c r="S54" s="12"/>
      <c r="T54" s="339"/>
      <c r="V54" s="354"/>
      <c r="W54" s="11"/>
      <c r="X54" s="11"/>
      <c r="Y54" s="11"/>
      <c r="Z54" s="11"/>
      <c r="AA54" s="11"/>
      <c r="AB54" s="353"/>
    </row>
    <row r="55" spans="2:28" ht="13">
      <c r="B55" s="466"/>
      <c r="C55" s="23">
        <v>35</v>
      </c>
      <c r="D55" s="24"/>
      <c r="E55" s="13"/>
      <c r="F55" s="13"/>
      <c r="G55" s="13"/>
      <c r="H55" s="13"/>
      <c r="I55" s="467"/>
      <c r="K55" s="340"/>
      <c r="L55" s="16">
        <v>6</v>
      </c>
      <c r="M55" s="43" t="s">
        <v>130</v>
      </c>
      <c r="N55" s="12"/>
      <c r="O55" s="16">
        <v>6</v>
      </c>
      <c r="P55" s="45"/>
      <c r="Q55" s="12"/>
      <c r="R55" s="12"/>
      <c r="S55" s="12"/>
      <c r="T55" s="339"/>
      <c r="V55" s="354"/>
      <c r="W55" s="11"/>
      <c r="X55" s="11"/>
      <c r="Y55" s="11"/>
      <c r="Z55" s="11"/>
      <c r="AA55" s="11"/>
      <c r="AB55" s="353"/>
    </row>
    <row r="56" spans="2:28" ht="13">
      <c r="B56" s="466"/>
      <c r="C56" s="23">
        <v>36</v>
      </c>
      <c r="D56" s="24"/>
      <c r="E56" s="13"/>
      <c r="F56" s="13"/>
      <c r="G56" s="13"/>
      <c r="H56" s="13"/>
      <c r="I56" s="467"/>
      <c r="K56" s="340"/>
      <c r="L56" s="16">
        <v>7</v>
      </c>
      <c r="M56" s="43"/>
      <c r="N56" s="12"/>
      <c r="O56" s="16">
        <v>7</v>
      </c>
      <c r="P56" s="45"/>
      <c r="Q56" s="12"/>
      <c r="R56" s="12"/>
      <c r="S56" s="12"/>
      <c r="T56" s="339"/>
      <c r="V56" s="354"/>
      <c r="W56" s="11"/>
      <c r="X56" s="11"/>
      <c r="Y56" s="11"/>
      <c r="Z56" s="11"/>
      <c r="AA56" s="11"/>
      <c r="AB56" s="353"/>
    </row>
    <row r="57" spans="2:28" ht="13">
      <c r="B57" s="466"/>
      <c r="C57" s="23">
        <v>37</v>
      </c>
      <c r="D57" s="24"/>
      <c r="E57" s="13"/>
      <c r="F57" s="13"/>
      <c r="G57" s="13"/>
      <c r="H57" s="13"/>
      <c r="I57" s="467"/>
      <c r="K57" s="340"/>
      <c r="L57" s="16">
        <v>8</v>
      </c>
      <c r="M57" s="43"/>
      <c r="N57" s="12"/>
      <c r="O57" s="16">
        <v>8</v>
      </c>
      <c r="P57" s="45"/>
      <c r="Q57" s="12"/>
      <c r="R57" s="12"/>
      <c r="S57" s="12"/>
      <c r="T57" s="339"/>
      <c r="V57" s="354"/>
      <c r="W57" s="11"/>
      <c r="X57" s="11"/>
      <c r="Y57" s="11"/>
      <c r="Z57" s="11"/>
      <c r="AA57" s="11"/>
      <c r="AB57" s="353"/>
    </row>
    <row r="58" spans="2:28" ht="13">
      <c r="B58" s="466"/>
      <c r="C58" s="23">
        <v>38</v>
      </c>
      <c r="D58" s="24"/>
      <c r="E58" s="13"/>
      <c r="F58" s="13"/>
      <c r="G58" s="13"/>
      <c r="H58" s="13"/>
      <c r="I58" s="467"/>
      <c r="K58" s="340"/>
      <c r="L58" s="16">
        <v>9</v>
      </c>
      <c r="M58" s="43"/>
      <c r="N58" s="12"/>
      <c r="O58" s="16">
        <v>9</v>
      </c>
      <c r="P58" s="45"/>
      <c r="Q58" s="12"/>
      <c r="R58" s="12"/>
      <c r="S58" s="12"/>
      <c r="T58" s="339"/>
      <c r="V58" s="354"/>
      <c r="W58" s="11"/>
      <c r="X58" s="11"/>
      <c r="Y58" s="11"/>
      <c r="Z58" s="11"/>
      <c r="AA58" s="11"/>
      <c r="AB58" s="353"/>
    </row>
    <row r="59" spans="2:28" ht="13">
      <c r="B59" s="466"/>
      <c r="C59" s="23">
        <v>39</v>
      </c>
      <c r="D59" s="24"/>
      <c r="E59" s="13"/>
      <c r="F59" s="13"/>
      <c r="G59" s="13"/>
      <c r="H59" s="13"/>
      <c r="I59" s="467"/>
      <c r="K59" s="340"/>
      <c r="L59" s="16">
        <v>10</v>
      </c>
      <c r="M59" s="43"/>
      <c r="N59" s="12"/>
      <c r="O59" s="16">
        <v>10</v>
      </c>
      <c r="P59" s="45"/>
      <c r="Q59" s="12"/>
      <c r="R59" s="12"/>
      <c r="S59" s="12"/>
      <c r="T59" s="339"/>
      <c r="V59" s="354"/>
      <c r="W59" s="11"/>
      <c r="X59" s="11"/>
      <c r="Y59" s="11"/>
      <c r="Z59" s="11"/>
      <c r="AA59" s="11"/>
      <c r="AB59" s="353"/>
    </row>
    <row r="60" spans="2:28" ht="13">
      <c r="B60" s="466"/>
      <c r="C60" s="27">
        <v>40</v>
      </c>
      <c r="D60" s="24"/>
      <c r="E60" s="13"/>
      <c r="F60" s="13"/>
      <c r="G60" s="13"/>
      <c r="H60" s="13"/>
      <c r="I60" s="467"/>
      <c r="K60" s="338"/>
      <c r="L60" s="11"/>
      <c r="M60" s="11"/>
      <c r="N60" s="13"/>
      <c r="O60" s="11"/>
      <c r="P60" s="11"/>
      <c r="Q60" s="11"/>
      <c r="R60" s="11"/>
      <c r="S60" s="11"/>
      <c r="T60" s="339"/>
      <c r="V60" s="354"/>
      <c r="W60" s="11"/>
      <c r="X60" s="11"/>
      <c r="Y60" s="11"/>
      <c r="Z60" s="11"/>
      <c r="AA60" s="11"/>
      <c r="AB60" s="353"/>
    </row>
    <row r="61" spans="2:28" ht="15.75" customHeight="1" thickBot="1">
      <c r="B61" s="468"/>
      <c r="C61" s="469"/>
      <c r="D61" s="469"/>
      <c r="E61" s="469"/>
      <c r="F61" s="469"/>
      <c r="G61" s="469"/>
      <c r="H61" s="469"/>
      <c r="I61" s="470"/>
      <c r="K61" s="346"/>
      <c r="L61" s="347"/>
      <c r="M61" s="347"/>
      <c r="N61" s="348"/>
      <c r="O61" s="347"/>
      <c r="P61" s="347"/>
      <c r="Q61" s="347"/>
      <c r="R61" s="347"/>
      <c r="S61" s="347"/>
      <c r="T61" s="349"/>
      <c r="V61" s="355"/>
      <c r="W61" s="356"/>
      <c r="X61" s="356"/>
      <c r="Y61" s="356"/>
      <c r="Z61" s="356"/>
      <c r="AA61" s="356"/>
      <c r="AB61" s="357"/>
    </row>
  </sheetData>
  <mergeCells count="50">
    <mergeCell ref="B6:I7"/>
    <mergeCell ref="K6:T7"/>
    <mergeCell ref="V6:AB7"/>
    <mergeCell ref="C13:D13"/>
    <mergeCell ref="F13:G13"/>
    <mergeCell ref="C11:D11"/>
    <mergeCell ref="F11:G11"/>
    <mergeCell ref="O11:P11"/>
    <mergeCell ref="Z11:AA11"/>
    <mergeCell ref="F12:G12"/>
    <mergeCell ref="O12:P12"/>
    <mergeCell ref="Z12:AA12"/>
    <mergeCell ref="L11:M11"/>
    <mergeCell ref="L12:M12"/>
    <mergeCell ref="C12:D12"/>
    <mergeCell ref="C15:D15"/>
    <mergeCell ref="F15:G15"/>
    <mergeCell ref="C16:D16"/>
    <mergeCell ref="F16:G16"/>
    <mergeCell ref="F17:G17"/>
    <mergeCell ref="C19:D19"/>
    <mergeCell ref="F19:G19"/>
    <mergeCell ref="C20:D20"/>
    <mergeCell ref="F20:G20"/>
    <mergeCell ref="C17:D17"/>
    <mergeCell ref="L48:M48"/>
    <mergeCell ref="R48:S48"/>
    <mergeCell ref="L49:M49"/>
    <mergeCell ref="R49:S49"/>
    <mergeCell ref="W11:X11"/>
    <mergeCell ref="W12:X12"/>
    <mergeCell ref="L13:M13"/>
    <mergeCell ref="O13:P13"/>
    <mergeCell ref="L15:M15"/>
    <mergeCell ref="R15:S15"/>
    <mergeCell ref="L16:M16"/>
    <mergeCell ref="R16:S16"/>
    <mergeCell ref="O48:P48"/>
    <mergeCell ref="O49:P49"/>
    <mergeCell ref="O35:P35"/>
    <mergeCell ref="R35:S35"/>
    <mergeCell ref="L35:M35"/>
    <mergeCell ref="L36:M36"/>
    <mergeCell ref="O36:P36"/>
    <mergeCell ref="R36:S36"/>
    <mergeCell ref="O15:P15"/>
    <mergeCell ref="O16:P16"/>
    <mergeCell ref="L31:M31"/>
    <mergeCell ref="L32:M32"/>
    <mergeCell ref="L33:M33"/>
  </mergeCells>
  <phoneticPr fontId="61" type="noConversion"/>
  <dataValidations disablePrompts="1" count="1">
    <dataValidation type="custom" allowBlank="1" showDropDown="1" sqref="C17 F17" xr:uid="{00000000-0002-0000-0100-000000000000}">
      <formula1>OR(NOT(ISERROR(DATEVALUE(C17))), AND(ISNUMBER(C17), LEFT(CELL("format", C17))="D"))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69138"/>
    <outlinePr summaryBelow="0" summaryRight="0"/>
  </sheetPr>
  <dimension ref="B4:T1003"/>
  <sheetViews>
    <sheetView showGridLines="0" zoomScale="130" zoomScaleNormal="130" workbookViewId="0">
      <selection activeCell="F29" sqref="F29"/>
    </sheetView>
  </sheetViews>
  <sheetFormatPr baseColWidth="10" defaultColWidth="12.5" defaultRowHeight="12"/>
  <cols>
    <col min="1" max="1" width="2.5" customWidth="1"/>
    <col min="2" max="2" width="6.1640625" customWidth="1"/>
    <col min="3" max="3" width="10" style="426" customWidth="1"/>
    <col min="4" max="4" width="46.1640625" customWidth="1"/>
    <col min="5" max="5" width="16.5" customWidth="1"/>
    <col min="6" max="6" width="13.1640625" customWidth="1"/>
    <col min="7" max="8" width="11.5" style="289" customWidth="1"/>
    <col min="9" max="11" width="22.1640625" customWidth="1"/>
    <col min="12" max="14" width="11" customWidth="1"/>
    <col min="15" max="15" width="37.83203125" style="284" customWidth="1"/>
    <col min="16" max="16" width="17.83203125" customWidth="1"/>
    <col min="17" max="17" width="15.83203125" customWidth="1"/>
    <col min="18" max="18" width="19.83203125" customWidth="1"/>
    <col min="19" max="19" width="17.1640625" customWidth="1"/>
    <col min="20" max="20" width="24" customWidth="1"/>
    <col min="21" max="21" width="3.5" customWidth="1"/>
  </cols>
  <sheetData>
    <row r="4" spans="2:20" ht="15.75" customHeight="1">
      <c r="C4"/>
      <c r="G4"/>
      <c r="H4"/>
    </row>
    <row r="5" spans="2:20" ht="19">
      <c r="B5" s="546"/>
      <c r="C5" s="548" t="s">
        <v>131</v>
      </c>
      <c r="D5" s="549"/>
      <c r="E5" s="550"/>
      <c r="F5" s="550"/>
      <c r="G5" s="550"/>
      <c r="H5" s="550"/>
      <c r="I5" s="550"/>
      <c r="J5" s="546"/>
      <c r="K5" s="546"/>
      <c r="L5" s="551"/>
      <c r="M5" s="550"/>
      <c r="N5" s="550"/>
      <c r="O5" s="552"/>
      <c r="P5" s="546"/>
      <c r="Q5" s="546"/>
      <c r="R5" s="546"/>
      <c r="S5" s="546"/>
      <c r="T5" s="546"/>
    </row>
    <row r="6" spans="2:20" ht="24" customHeight="1">
      <c r="B6" s="507"/>
      <c r="C6" s="508" t="s">
        <v>132</v>
      </c>
      <c r="D6" s="509" t="str">
        <f>'0. Config'!$C$13</f>
        <v>This is an event name</v>
      </c>
      <c r="E6" s="510"/>
      <c r="F6" s="510"/>
      <c r="G6" s="510"/>
      <c r="H6" s="510"/>
      <c r="I6" s="511"/>
      <c r="J6" s="511"/>
      <c r="K6" s="511"/>
      <c r="L6" s="511"/>
      <c r="M6" s="511"/>
      <c r="N6" s="511"/>
      <c r="O6" s="512"/>
      <c r="P6" s="510"/>
      <c r="Q6" s="510"/>
      <c r="R6" s="510"/>
      <c r="S6" s="510"/>
      <c r="T6" s="513"/>
    </row>
    <row r="7" spans="2:20" ht="24" customHeight="1">
      <c r="B7" s="514"/>
      <c r="C7" s="487" t="s">
        <v>133</v>
      </c>
      <c r="D7" s="52" t="str">
        <f>IF(OR('0. Config'!$C$17="",'0. Config'!$F$17=""),"","From "&amp;TEXT('0. Config'!$C$17,"dddd MMM DD, YYYY")&amp;" to "&amp;TEXT('0. Config'!$F$17,"dddd MMM DD, YYYY"))</f>
        <v>From Monday May 22, 2023 to Friday Jun 02, 2023</v>
      </c>
      <c r="E7" s="53"/>
      <c r="F7" s="53"/>
      <c r="G7" s="53"/>
      <c r="H7" s="53"/>
      <c r="I7" s="54"/>
      <c r="J7" s="54"/>
      <c r="K7" s="54"/>
      <c r="L7" s="54"/>
      <c r="M7" s="54"/>
      <c r="N7" s="54"/>
      <c r="O7" s="285"/>
      <c r="P7" s="53"/>
      <c r="Q7" s="53"/>
      <c r="R7" s="53"/>
      <c r="S7" s="53"/>
      <c r="T7" s="515"/>
    </row>
    <row r="8" spans="2:20" ht="24" customHeight="1">
      <c r="B8" s="516"/>
      <c r="C8" s="517" t="s">
        <v>134</v>
      </c>
      <c r="D8" s="518" t="str">
        <f>'0. Config'!$F$13</f>
        <v>Hilton Hotel</v>
      </c>
      <c r="E8" s="519"/>
      <c r="F8" s="519"/>
      <c r="G8" s="519"/>
      <c r="H8" s="519"/>
      <c r="I8" s="520"/>
      <c r="J8" s="520"/>
      <c r="K8" s="520"/>
      <c r="L8" s="520"/>
      <c r="M8" s="520"/>
      <c r="N8" s="520"/>
      <c r="O8" s="521"/>
      <c r="P8" s="519"/>
      <c r="Q8" s="519"/>
      <c r="R8" s="519"/>
      <c r="S8" s="519"/>
      <c r="T8" s="522"/>
    </row>
    <row r="9" spans="2:20">
      <c r="C9"/>
      <c r="G9"/>
      <c r="H9"/>
    </row>
    <row r="10" spans="2:20" ht="15.75" customHeight="1">
      <c r="B10" s="55" t="s">
        <v>8</v>
      </c>
      <c r="C10" s="55" t="s">
        <v>12</v>
      </c>
      <c r="D10" s="55" t="s">
        <v>6</v>
      </c>
      <c r="E10" s="55" t="s">
        <v>10</v>
      </c>
      <c r="F10" s="55" t="s">
        <v>10</v>
      </c>
      <c r="G10" s="811" t="s">
        <v>135</v>
      </c>
      <c r="H10" s="812"/>
      <c r="I10" s="811" t="s">
        <v>10</v>
      </c>
      <c r="J10" s="813"/>
      <c r="K10" s="813"/>
      <c r="L10" s="813"/>
      <c r="M10" s="813"/>
      <c r="N10" s="812"/>
      <c r="O10" s="286" t="s">
        <v>14</v>
      </c>
      <c r="P10" s="811" t="s">
        <v>6</v>
      </c>
      <c r="Q10" s="812"/>
      <c r="R10" s="55" t="s">
        <v>6</v>
      </c>
      <c r="S10" s="55" t="s">
        <v>6</v>
      </c>
      <c r="T10" s="55" t="s">
        <v>6</v>
      </c>
    </row>
    <row r="11" spans="2:20" ht="22.5" customHeight="1">
      <c r="B11" s="814" t="s">
        <v>133</v>
      </c>
      <c r="C11" s="815"/>
      <c r="D11" s="809" t="s">
        <v>136</v>
      </c>
      <c r="E11" s="810"/>
      <c r="F11" s="531" t="s">
        <v>134</v>
      </c>
      <c r="G11" s="816" t="s">
        <v>137</v>
      </c>
      <c r="H11" s="810"/>
      <c r="I11" s="809" t="s">
        <v>138</v>
      </c>
      <c r="J11" s="815"/>
      <c r="K11" s="815"/>
      <c r="L11" s="815"/>
      <c r="M11" s="815"/>
      <c r="N11" s="810"/>
      <c r="O11" s="531"/>
      <c r="P11" s="817" t="s">
        <v>139</v>
      </c>
      <c r="Q11" s="810"/>
      <c r="R11" s="809" t="s">
        <v>140</v>
      </c>
      <c r="S11" s="810"/>
      <c r="T11" s="532" t="s">
        <v>141</v>
      </c>
    </row>
    <row r="12" spans="2:20" ht="26">
      <c r="B12" s="533" t="s">
        <v>142</v>
      </c>
      <c r="C12" s="486" t="s">
        <v>143</v>
      </c>
      <c r="D12" s="486" t="s">
        <v>144</v>
      </c>
      <c r="E12" s="486" t="s">
        <v>145</v>
      </c>
      <c r="F12" s="486" t="s">
        <v>146</v>
      </c>
      <c r="G12" s="486" t="s">
        <v>147</v>
      </c>
      <c r="H12" s="486" t="s">
        <v>148</v>
      </c>
      <c r="I12" s="486" t="s">
        <v>149</v>
      </c>
      <c r="J12" s="486" t="s">
        <v>150</v>
      </c>
      <c r="K12" s="486" t="s">
        <v>151</v>
      </c>
      <c r="L12" s="486" t="s">
        <v>152</v>
      </c>
      <c r="M12" s="486" t="s">
        <v>153</v>
      </c>
      <c r="N12" s="486" t="s">
        <v>154</v>
      </c>
      <c r="O12" s="486" t="s">
        <v>155</v>
      </c>
      <c r="P12" s="486" t="s">
        <v>156</v>
      </c>
      <c r="Q12" s="486" t="s">
        <v>157</v>
      </c>
      <c r="R12" s="486" t="s">
        <v>158</v>
      </c>
      <c r="S12" s="486" t="s">
        <v>159</v>
      </c>
      <c r="T12" s="534" t="s">
        <v>160</v>
      </c>
    </row>
    <row r="13" spans="2:20" ht="13">
      <c r="B13" s="535">
        <v>1</v>
      </c>
      <c r="C13" s="425" t="s">
        <v>161</v>
      </c>
      <c r="D13" s="57" t="s">
        <v>360</v>
      </c>
      <c r="E13" s="58" t="s">
        <v>95</v>
      </c>
      <c r="F13" s="58" t="s">
        <v>76</v>
      </c>
      <c r="G13" s="427">
        <v>0.33333333333333331</v>
      </c>
      <c r="H13" s="427">
        <v>0.375</v>
      </c>
      <c r="I13" s="59" t="s">
        <v>162</v>
      </c>
      <c r="J13" s="59"/>
      <c r="K13" s="59"/>
      <c r="L13" s="59"/>
      <c r="M13" s="59"/>
      <c r="N13" s="59"/>
      <c r="O13" s="57" t="str" cm="1">
        <f t="array" ref="O13">I13&amp;IFERROR(IF(INDEX('1.2 Speakers'!$J$10:$J1080,MATCH(I13,'1.2 Speakers'!$B$10:$B1080,0),)="",""," - "&amp;INDEX('1.2 Speakers'!$J$10:$J1080,MATCH(I13,'1.2 Speakers'!$B$10:$B1080,0),)),"")&amp;IF(ISBLANK(J13),"",CHAR(10))&amp;J13&amp;IFERROR(IF(INDEX('1.2 Speakers'!$J$10:$J1080,MATCH(J13,'1.2 Speakers'!$B$10:$B1080,0),)="",""," - "&amp;INDEX('1.2 Speakers'!$J$10:$J1080,MATCH(J13,'1.2 Speakers'!$B$10:$B1080,0),)),"")&amp;IF(ISBLANK(K13),"","
")&amp;K13&amp;IFERROR(IF(INDEX('1.2 Speakers'!$J$10:$J1080,MATCH(K13,'1.2 Speakers'!$B$10:$B1080,0),)="",""," - "&amp;INDEX('1.2 Speakers'!$J$10:$J1080,MATCH(K13,'1.2 Speakers'!$B$10:$B1080,0),)),"")&amp;IF(ISBLANK(L13),"","
")&amp;L13&amp;IFERROR(IF(INDEX('1.2 Speakers'!$J$10:$J1080,MATCH(L13,'1.2 Speakers'!$B$10:$B1080,0),)="",""," - "&amp;INDEX('1.2 Speakers'!$J$10:$J1080,MATCH(L13,'1.2 Speakers'!$B$10:$B1080,0),)),"")&amp;IF(ISBLANK(M13),"","
")&amp;M13&amp;IFERROR(IF(INDEX('1.2 Speakers'!$J$10:$J1080,MATCH(M13,'1.2 Speakers'!$B$10:$B1080,0),)="",""," - "&amp;INDEX('1.2 Speakers'!$J$10:$J1080,MATCH(M13,'1.2 Speakers'!$B$10:$B1080,0),)),"")&amp;IF(ISBLANK(N13),"","
")&amp;N13&amp;IFERROR(IF(INDEX('1.2 Speakers'!$J$10:$J1080,MATCH(N13,'1.2 Speakers'!$B$10:$B1080,0),)="",""," - "&amp;INDEX('1.2 Speakers'!$J$10:$J1080,MATCH(N13,'1.2 Speakers'!$B$10:$B1080,0),)),"")</f>
        <v>Ian Flick</v>
      </c>
      <c r="P13" s="58"/>
      <c r="Q13" s="60"/>
      <c r="R13" s="61"/>
      <c r="S13" s="60"/>
      <c r="T13" s="536"/>
    </row>
    <row r="14" spans="2:20" ht="13">
      <c r="B14" s="535"/>
      <c r="C14" s="425"/>
      <c r="D14" s="57"/>
      <c r="E14" s="58"/>
      <c r="F14" s="58"/>
      <c r="G14" s="427"/>
      <c r="H14" s="427"/>
      <c r="I14" s="59"/>
      <c r="J14" s="59"/>
      <c r="K14" s="59"/>
      <c r="L14" s="59"/>
      <c r="M14" s="59"/>
      <c r="N14" s="59"/>
      <c r="O14" s="57" t="str" cm="1">
        <f t="array" ref="O14">I14&amp;IFERROR(IF(INDEX('1.2 Speakers'!$J$10:$J1081,MATCH(I14,'1.2 Speakers'!$B$10:$B1081,0),)="",""," - "&amp;INDEX('1.2 Speakers'!$J$10:$J1081,MATCH(I14,'1.2 Speakers'!$B$10:$B1081,0),)),"")&amp;IF(ISBLANK(J14),"",CHAR(10))&amp;J14&amp;IFERROR(IF(INDEX('1.2 Speakers'!$J$10:$J1081,MATCH(J14,'1.2 Speakers'!$B$10:$B1081,0),)="",""," - "&amp;INDEX('1.2 Speakers'!$J$10:$J1081,MATCH(J14,'1.2 Speakers'!$B$10:$B1081,0),)),"")&amp;IF(ISBLANK(K14),"","
")&amp;K14&amp;IFERROR(IF(INDEX('1.2 Speakers'!$J$10:$J1081,MATCH(K14,'1.2 Speakers'!$B$10:$B1081,0),)="",""," - "&amp;INDEX('1.2 Speakers'!$J$10:$J1081,MATCH(K14,'1.2 Speakers'!$B$10:$B1081,0),)),"")&amp;IF(ISBLANK(L14),"","
")&amp;L14&amp;IFERROR(IF(INDEX('1.2 Speakers'!$J$10:$J1081,MATCH(L14,'1.2 Speakers'!$B$10:$B1081,0),)="",""," - "&amp;INDEX('1.2 Speakers'!$J$10:$J1081,MATCH(L14,'1.2 Speakers'!$B$10:$B1081,0),)),"")&amp;IF(ISBLANK(M14),"","
")&amp;M14&amp;IFERROR(IF(INDEX('1.2 Speakers'!$J$10:$J1081,MATCH(M14,'1.2 Speakers'!$B$10:$B1081,0),)="",""," - "&amp;INDEX('1.2 Speakers'!$J$10:$J1081,MATCH(M14,'1.2 Speakers'!$B$10:$B1081,0),)),"")&amp;IF(ISBLANK(N14),"","
")&amp;N14&amp;IFERROR(IF(INDEX('1.2 Speakers'!$J$10:$J1081,MATCH(N14,'1.2 Speakers'!$B$10:$B1081,0),)="",""," - "&amp;INDEX('1.2 Speakers'!$J$10:$J1081,MATCH(N14,'1.2 Speakers'!$B$10:$B1081,0),)),"")</f>
        <v/>
      </c>
      <c r="P14" s="58"/>
      <c r="Q14" s="60"/>
      <c r="R14" s="61"/>
      <c r="S14" s="60"/>
      <c r="T14" s="536"/>
    </row>
    <row r="15" spans="2:20" ht="13">
      <c r="B15" s="535"/>
      <c r="C15" s="425"/>
      <c r="D15" s="57"/>
      <c r="E15" s="58"/>
      <c r="F15" s="58"/>
      <c r="G15" s="427"/>
      <c r="H15" s="427"/>
      <c r="I15" s="59"/>
      <c r="J15" s="59"/>
      <c r="K15" s="59"/>
      <c r="L15" s="59"/>
      <c r="M15" s="59"/>
      <c r="N15" s="59"/>
      <c r="O15" s="57" t="str" cm="1">
        <f t="array" ref="O15">I15&amp;IFERROR(IF(INDEX('1.2 Speakers'!$J$10:$J1082,MATCH(I15,'1.2 Speakers'!$B$10:$B1082,0),)="",""," - "&amp;INDEX('1.2 Speakers'!$J$10:$J1082,MATCH(I15,'1.2 Speakers'!$B$10:$B1082,0),)),"")&amp;IF(ISBLANK(J15),"",CHAR(10))&amp;J15&amp;IFERROR(IF(INDEX('1.2 Speakers'!$J$10:$J1082,MATCH(J15,'1.2 Speakers'!$B$10:$B1082,0),)="",""," - "&amp;INDEX('1.2 Speakers'!$J$10:$J1082,MATCH(J15,'1.2 Speakers'!$B$10:$B1082,0),)),"")&amp;IF(ISBLANK(K15),"","
")&amp;K15&amp;IFERROR(IF(INDEX('1.2 Speakers'!$J$10:$J1082,MATCH(K15,'1.2 Speakers'!$B$10:$B1082,0),)="",""," - "&amp;INDEX('1.2 Speakers'!$J$10:$J1082,MATCH(K15,'1.2 Speakers'!$B$10:$B1082,0),)),"")&amp;IF(ISBLANK(L15),"","
")&amp;L15&amp;IFERROR(IF(INDEX('1.2 Speakers'!$J$10:$J1082,MATCH(L15,'1.2 Speakers'!$B$10:$B1082,0),)="",""," - "&amp;INDEX('1.2 Speakers'!$J$10:$J1082,MATCH(L15,'1.2 Speakers'!$B$10:$B1082,0),)),"")&amp;IF(ISBLANK(M15),"","
")&amp;M15&amp;IFERROR(IF(INDEX('1.2 Speakers'!$J$10:$J1082,MATCH(M15,'1.2 Speakers'!$B$10:$B1082,0),)="",""," - "&amp;INDEX('1.2 Speakers'!$J$10:$J1082,MATCH(M15,'1.2 Speakers'!$B$10:$B1082,0),)),"")&amp;IF(ISBLANK(N15),"","
")&amp;N15&amp;IFERROR(IF(INDEX('1.2 Speakers'!$J$10:$J1082,MATCH(N15,'1.2 Speakers'!$B$10:$B1082,0),)="",""," - "&amp;INDEX('1.2 Speakers'!$J$10:$J1082,MATCH(N15,'1.2 Speakers'!$B$10:$B1082,0),)),"")</f>
        <v/>
      </c>
      <c r="P15" s="58"/>
      <c r="Q15" s="60"/>
      <c r="R15" s="61"/>
      <c r="S15" s="60"/>
      <c r="T15" s="536"/>
    </row>
    <row r="16" spans="2:20" ht="13">
      <c r="B16" s="535"/>
      <c r="C16" s="425"/>
      <c r="D16" s="57"/>
      <c r="E16" s="58"/>
      <c r="F16" s="58"/>
      <c r="G16" s="427"/>
      <c r="H16" s="427"/>
      <c r="I16" s="59"/>
      <c r="J16" s="59"/>
      <c r="K16" s="59"/>
      <c r="L16" s="59"/>
      <c r="M16" s="59"/>
      <c r="N16" s="59"/>
      <c r="O16" s="57" t="str" cm="1">
        <f t="array" ref="O16">I16&amp;IFERROR(IF(INDEX('1.2 Speakers'!$J$10:$J1083,MATCH(I16,'1.2 Speakers'!$B$10:$B1083,0),)="",""," - "&amp;INDEX('1.2 Speakers'!$J$10:$J1083,MATCH(I16,'1.2 Speakers'!$B$10:$B1083,0),)),"")&amp;IF(ISBLANK(J16),"",CHAR(10))&amp;J16&amp;IFERROR(IF(INDEX('1.2 Speakers'!$J$10:$J1083,MATCH(J16,'1.2 Speakers'!$B$10:$B1083,0),)="",""," - "&amp;INDEX('1.2 Speakers'!$J$10:$J1083,MATCH(J16,'1.2 Speakers'!$B$10:$B1083,0),)),"")&amp;IF(ISBLANK(K16),"","
")&amp;K16&amp;IFERROR(IF(INDEX('1.2 Speakers'!$J$10:$J1083,MATCH(K16,'1.2 Speakers'!$B$10:$B1083,0),)="",""," - "&amp;INDEX('1.2 Speakers'!$J$10:$J1083,MATCH(K16,'1.2 Speakers'!$B$10:$B1083,0),)),"")&amp;IF(ISBLANK(L16),"","
")&amp;L16&amp;IFERROR(IF(INDEX('1.2 Speakers'!$J$10:$J1083,MATCH(L16,'1.2 Speakers'!$B$10:$B1083,0),)="",""," - "&amp;INDEX('1.2 Speakers'!$J$10:$J1083,MATCH(L16,'1.2 Speakers'!$B$10:$B1083,0),)),"")&amp;IF(ISBLANK(M16),"","
")&amp;M16&amp;IFERROR(IF(INDEX('1.2 Speakers'!$J$10:$J1083,MATCH(M16,'1.2 Speakers'!$B$10:$B1083,0),)="",""," - "&amp;INDEX('1.2 Speakers'!$J$10:$J1083,MATCH(M16,'1.2 Speakers'!$B$10:$B1083,0),)),"")&amp;IF(ISBLANK(N16),"","
")&amp;N16&amp;IFERROR(IF(INDEX('1.2 Speakers'!$J$10:$J1083,MATCH(N16,'1.2 Speakers'!$B$10:$B1083,0),)="",""," - "&amp;INDEX('1.2 Speakers'!$J$10:$J1083,MATCH(N16,'1.2 Speakers'!$B$10:$B1083,0),)),"")</f>
        <v/>
      </c>
      <c r="P16" s="58"/>
      <c r="Q16" s="60"/>
      <c r="R16" s="61"/>
      <c r="S16" s="60"/>
      <c r="T16" s="536"/>
    </row>
    <row r="17" spans="2:20" ht="13">
      <c r="B17" s="535"/>
      <c r="C17" s="425"/>
      <c r="D17" s="57"/>
      <c r="E17" s="58"/>
      <c r="F17" s="58"/>
      <c r="G17" s="427"/>
      <c r="H17" s="427"/>
      <c r="I17" s="59"/>
      <c r="J17" s="59"/>
      <c r="K17" s="59"/>
      <c r="L17" s="59"/>
      <c r="M17" s="59"/>
      <c r="N17" s="59"/>
      <c r="O17" s="57" t="str" cm="1">
        <f t="array" ref="O17">I17&amp;IFERROR(IF(INDEX('1.2 Speakers'!$J$10:$J1084,MATCH(I17,'1.2 Speakers'!$B$10:$B1084,0),)="",""," - "&amp;INDEX('1.2 Speakers'!$J$10:$J1084,MATCH(I17,'1.2 Speakers'!$B$10:$B1084,0),)),"")&amp;IF(ISBLANK(J17),"",CHAR(10))&amp;J17&amp;IFERROR(IF(INDEX('1.2 Speakers'!$J$10:$J1084,MATCH(J17,'1.2 Speakers'!$B$10:$B1084,0),)="",""," - "&amp;INDEX('1.2 Speakers'!$J$10:$J1084,MATCH(J17,'1.2 Speakers'!$B$10:$B1084,0),)),"")&amp;IF(ISBLANK(K17),"","
")&amp;K17&amp;IFERROR(IF(INDEX('1.2 Speakers'!$J$10:$J1084,MATCH(K17,'1.2 Speakers'!$B$10:$B1084,0),)="",""," - "&amp;INDEX('1.2 Speakers'!$J$10:$J1084,MATCH(K17,'1.2 Speakers'!$B$10:$B1084,0),)),"")&amp;IF(ISBLANK(L17),"","
")&amp;L17&amp;IFERROR(IF(INDEX('1.2 Speakers'!$J$10:$J1084,MATCH(L17,'1.2 Speakers'!$B$10:$B1084,0),)="",""," - "&amp;INDEX('1.2 Speakers'!$J$10:$J1084,MATCH(L17,'1.2 Speakers'!$B$10:$B1084,0),)),"")&amp;IF(ISBLANK(M17),"","
")&amp;M17&amp;IFERROR(IF(INDEX('1.2 Speakers'!$J$10:$J1084,MATCH(M17,'1.2 Speakers'!$B$10:$B1084,0),)="",""," - "&amp;INDEX('1.2 Speakers'!$J$10:$J1084,MATCH(M17,'1.2 Speakers'!$B$10:$B1084,0),)),"")&amp;IF(ISBLANK(N17),"","
")&amp;N17&amp;IFERROR(IF(INDEX('1.2 Speakers'!$J$10:$J1084,MATCH(N17,'1.2 Speakers'!$B$10:$B1084,0),)="",""," - "&amp;INDEX('1.2 Speakers'!$J$10:$J1084,MATCH(N17,'1.2 Speakers'!$B$10:$B1084,0),)),"")</f>
        <v/>
      </c>
      <c r="P17" s="58"/>
      <c r="Q17" s="60"/>
      <c r="R17" s="61"/>
      <c r="S17" s="60"/>
      <c r="T17" s="536"/>
    </row>
    <row r="18" spans="2:20" ht="13">
      <c r="B18" s="535"/>
      <c r="C18" s="425"/>
      <c r="D18" s="57"/>
      <c r="E18" s="58"/>
      <c r="F18" s="58"/>
      <c r="G18" s="427"/>
      <c r="H18" s="427"/>
      <c r="I18" s="59"/>
      <c r="J18" s="59"/>
      <c r="K18" s="59"/>
      <c r="L18" s="59"/>
      <c r="M18" s="59"/>
      <c r="N18" s="59"/>
      <c r="O18" s="57" t="str" cm="1">
        <f t="array" ref="O18">I18&amp;IFERROR(IF(INDEX('1.2 Speakers'!$J$10:$J1085,MATCH(I18,'1.2 Speakers'!$B$10:$B1085,0),)="",""," - "&amp;INDEX('1.2 Speakers'!$J$10:$J1085,MATCH(I18,'1.2 Speakers'!$B$10:$B1085,0),)),"")&amp;IF(ISBLANK(J18),"",CHAR(10))&amp;J18&amp;IFERROR(IF(INDEX('1.2 Speakers'!$J$10:$J1085,MATCH(J18,'1.2 Speakers'!$B$10:$B1085,0),)="",""," - "&amp;INDEX('1.2 Speakers'!$J$10:$J1085,MATCH(J18,'1.2 Speakers'!$B$10:$B1085,0),)),"")&amp;IF(ISBLANK(K18),"","
")&amp;K18&amp;IFERROR(IF(INDEX('1.2 Speakers'!$J$10:$J1085,MATCH(K18,'1.2 Speakers'!$B$10:$B1085,0),)="",""," - "&amp;INDEX('1.2 Speakers'!$J$10:$J1085,MATCH(K18,'1.2 Speakers'!$B$10:$B1085,0),)),"")&amp;IF(ISBLANK(L18),"","
")&amp;L18&amp;IFERROR(IF(INDEX('1.2 Speakers'!$J$10:$J1085,MATCH(L18,'1.2 Speakers'!$B$10:$B1085,0),)="",""," - "&amp;INDEX('1.2 Speakers'!$J$10:$J1085,MATCH(L18,'1.2 Speakers'!$B$10:$B1085,0),)),"")&amp;IF(ISBLANK(M18),"","
")&amp;M18&amp;IFERROR(IF(INDEX('1.2 Speakers'!$J$10:$J1085,MATCH(M18,'1.2 Speakers'!$B$10:$B1085,0),)="",""," - "&amp;INDEX('1.2 Speakers'!$J$10:$J1085,MATCH(M18,'1.2 Speakers'!$B$10:$B1085,0),)),"")&amp;IF(ISBLANK(N18),"","
")&amp;N18&amp;IFERROR(IF(INDEX('1.2 Speakers'!$J$10:$J1085,MATCH(N18,'1.2 Speakers'!$B$10:$B1085,0),)="",""," - "&amp;INDEX('1.2 Speakers'!$J$10:$J1085,MATCH(N18,'1.2 Speakers'!$B$10:$B1085,0),)),"")</f>
        <v/>
      </c>
      <c r="P18" s="58"/>
      <c r="Q18" s="60"/>
      <c r="R18" s="61"/>
      <c r="S18" s="60"/>
      <c r="T18" s="536"/>
    </row>
    <row r="19" spans="2:20" ht="13">
      <c r="B19" s="535"/>
      <c r="C19" s="425"/>
      <c r="D19" s="57"/>
      <c r="E19" s="58"/>
      <c r="F19" s="58"/>
      <c r="G19" s="427"/>
      <c r="H19" s="427"/>
      <c r="I19" s="59"/>
      <c r="J19" s="59"/>
      <c r="K19" s="59"/>
      <c r="L19" s="59"/>
      <c r="M19" s="59"/>
      <c r="N19" s="59"/>
      <c r="O19" s="57" t="str" cm="1">
        <f t="array" ref="O19">I19&amp;IFERROR(IF(INDEX('1.2 Speakers'!$J$10:$J1086,MATCH(I19,'1.2 Speakers'!$B$10:$B1086,0),)="",""," - "&amp;INDEX('1.2 Speakers'!$J$10:$J1086,MATCH(I19,'1.2 Speakers'!$B$10:$B1086,0),)),"")&amp;IF(ISBLANK(J19),"",CHAR(10))&amp;J19&amp;IFERROR(IF(INDEX('1.2 Speakers'!$J$10:$J1086,MATCH(J19,'1.2 Speakers'!$B$10:$B1086,0),)="",""," - "&amp;INDEX('1.2 Speakers'!$J$10:$J1086,MATCH(J19,'1.2 Speakers'!$B$10:$B1086,0),)),"")&amp;IF(ISBLANK(K19),"","
")&amp;K19&amp;IFERROR(IF(INDEX('1.2 Speakers'!$J$10:$J1086,MATCH(K19,'1.2 Speakers'!$B$10:$B1086,0),)="",""," - "&amp;INDEX('1.2 Speakers'!$J$10:$J1086,MATCH(K19,'1.2 Speakers'!$B$10:$B1086,0),)),"")&amp;IF(ISBLANK(L19),"","
")&amp;L19&amp;IFERROR(IF(INDEX('1.2 Speakers'!$J$10:$J1086,MATCH(L19,'1.2 Speakers'!$B$10:$B1086,0),)="",""," - "&amp;INDEX('1.2 Speakers'!$J$10:$J1086,MATCH(L19,'1.2 Speakers'!$B$10:$B1086,0),)),"")&amp;IF(ISBLANK(M19),"","
")&amp;M19&amp;IFERROR(IF(INDEX('1.2 Speakers'!$J$10:$J1086,MATCH(M19,'1.2 Speakers'!$B$10:$B1086,0),)="",""," - "&amp;INDEX('1.2 Speakers'!$J$10:$J1086,MATCH(M19,'1.2 Speakers'!$B$10:$B1086,0),)),"")&amp;IF(ISBLANK(N19),"","
")&amp;N19&amp;IFERROR(IF(INDEX('1.2 Speakers'!$J$10:$J1086,MATCH(N19,'1.2 Speakers'!$B$10:$B1086,0),)="",""," - "&amp;INDEX('1.2 Speakers'!$J$10:$J1086,MATCH(N19,'1.2 Speakers'!$B$10:$B1086,0),)),"")</f>
        <v/>
      </c>
      <c r="P19" s="58"/>
      <c r="Q19" s="60"/>
      <c r="R19" s="61"/>
      <c r="S19" s="60"/>
      <c r="T19" s="536"/>
    </row>
    <row r="20" spans="2:20" ht="13">
      <c r="B20" s="535"/>
      <c r="C20" s="425"/>
      <c r="D20" s="57"/>
      <c r="E20" s="58"/>
      <c r="F20" s="58"/>
      <c r="G20" s="427"/>
      <c r="H20" s="427"/>
      <c r="I20" s="59"/>
      <c r="J20" s="59"/>
      <c r="K20" s="59"/>
      <c r="L20" s="59"/>
      <c r="M20" s="59"/>
      <c r="N20" s="59"/>
      <c r="O20" s="57" t="str" cm="1">
        <f t="array" ref="O20">I20&amp;IFERROR(IF(INDEX('1.2 Speakers'!$J$10:$J1087,MATCH(I20,'1.2 Speakers'!$B$10:$B1087,0),)="",""," - "&amp;INDEX('1.2 Speakers'!$J$10:$J1087,MATCH(I20,'1.2 Speakers'!$B$10:$B1087,0),)),"")&amp;IF(ISBLANK(J20),"",CHAR(10))&amp;J20&amp;IFERROR(IF(INDEX('1.2 Speakers'!$J$10:$J1087,MATCH(J20,'1.2 Speakers'!$B$10:$B1087,0),)="",""," - "&amp;INDEX('1.2 Speakers'!$J$10:$J1087,MATCH(J20,'1.2 Speakers'!$B$10:$B1087,0),)),"")&amp;IF(ISBLANK(K20),"","
")&amp;K20&amp;IFERROR(IF(INDEX('1.2 Speakers'!$J$10:$J1087,MATCH(K20,'1.2 Speakers'!$B$10:$B1087,0),)="",""," - "&amp;INDEX('1.2 Speakers'!$J$10:$J1087,MATCH(K20,'1.2 Speakers'!$B$10:$B1087,0),)),"")&amp;IF(ISBLANK(L20),"","
")&amp;L20&amp;IFERROR(IF(INDEX('1.2 Speakers'!$J$10:$J1087,MATCH(L20,'1.2 Speakers'!$B$10:$B1087,0),)="",""," - "&amp;INDEX('1.2 Speakers'!$J$10:$J1087,MATCH(L20,'1.2 Speakers'!$B$10:$B1087,0),)),"")&amp;IF(ISBLANK(M20),"","
")&amp;M20&amp;IFERROR(IF(INDEX('1.2 Speakers'!$J$10:$J1087,MATCH(M20,'1.2 Speakers'!$B$10:$B1087,0),)="",""," - "&amp;INDEX('1.2 Speakers'!$J$10:$J1087,MATCH(M20,'1.2 Speakers'!$B$10:$B1087,0),)),"")&amp;IF(ISBLANK(N20),"","
")&amp;N20&amp;IFERROR(IF(INDEX('1.2 Speakers'!$J$10:$J1087,MATCH(N20,'1.2 Speakers'!$B$10:$B1087,0),)="",""," - "&amp;INDEX('1.2 Speakers'!$J$10:$J1087,MATCH(N20,'1.2 Speakers'!$B$10:$B1087,0),)),"")</f>
        <v/>
      </c>
      <c r="P20" s="58"/>
      <c r="Q20" s="60"/>
      <c r="R20" s="61"/>
      <c r="S20" s="60"/>
      <c r="T20" s="536"/>
    </row>
    <row r="21" spans="2:20" ht="13">
      <c r="B21" s="535"/>
      <c r="C21" s="425"/>
      <c r="D21" s="57"/>
      <c r="E21" s="58"/>
      <c r="F21" s="58"/>
      <c r="G21" s="427"/>
      <c r="H21" s="427"/>
      <c r="I21" s="59"/>
      <c r="J21" s="59"/>
      <c r="K21" s="59"/>
      <c r="L21" s="59"/>
      <c r="M21" s="59"/>
      <c r="N21" s="59"/>
      <c r="O21" s="57" t="str" cm="1">
        <f t="array" ref="O21">I21&amp;IFERROR(IF(INDEX('1.2 Speakers'!$J$10:$J1088,MATCH(I21,'1.2 Speakers'!$B$10:$B1088,0),)="",""," - "&amp;INDEX('1.2 Speakers'!$J$10:$J1088,MATCH(I21,'1.2 Speakers'!$B$10:$B1088,0),)),"")&amp;IF(ISBLANK(J21),"",CHAR(10))&amp;J21&amp;IFERROR(IF(INDEX('1.2 Speakers'!$J$10:$J1088,MATCH(J21,'1.2 Speakers'!$B$10:$B1088,0),)="",""," - "&amp;INDEX('1.2 Speakers'!$J$10:$J1088,MATCH(J21,'1.2 Speakers'!$B$10:$B1088,0),)),"")&amp;IF(ISBLANK(K21),"","
")&amp;K21&amp;IFERROR(IF(INDEX('1.2 Speakers'!$J$10:$J1088,MATCH(K21,'1.2 Speakers'!$B$10:$B1088,0),)="",""," - "&amp;INDEX('1.2 Speakers'!$J$10:$J1088,MATCH(K21,'1.2 Speakers'!$B$10:$B1088,0),)),"")&amp;IF(ISBLANK(L21),"","
")&amp;L21&amp;IFERROR(IF(INDEX('1.2 Speakers'!$J$10:$J1088,MATCH(L21,'1.2 Speakers'!$B$10:$B1088,0),)="",""," - "&amp;INDEX('1.2 Speakers'!$J$10:$J1088,MATCH(L21,'1.2 Speakers'!$B$10:$B1088,0),)),"")&amp;IF(ISBLANK(M21),"","
")&amp;M21&amp;IFERROR(IF(INDEX('1.2 Speakers'!$J$10:$J1088,MATCH(M21,'1.2 Speakers'!$B$10:$B1088,0),)="",""," - "&amp;INDEX('1.2 Speakers'!$J$10:$J1088,MATCH(M21,'1.2 Speakers'!$B$10:$B1088,0),)),"")&amp;IF(ISBLANK(N21),"","
")&amp;N21&amp;IFERROR(IF(INDEX('1.2 Speakers'!$J$10:$J1088,MATCH(N21,'1.2 Speakers'!$B$10:$B1088,0),)="",""," - "&amp;INDEX('1.2 Speakers'!$J$10:$J1088,MATCH(N21,'1.2 Speakers'!$B$10:$B1088,0),)),"")</f>
        <v/>
      </c>
      <c r="P21" s="58"/>
      <c r="Q21" s="60"/>
      <c r="R21" s="61"/>
      <c r="S21" s="60"/>
      <c r="T21" s="536"/>
    </row>
    <row r="22" spans="2:20" ht="13">
      <c r="B22" s="535"/>
      <c r="C22" s="425"/>
      <c r="D22" s="57"/>
      <c r="E22" s="58"/>
      <c r="F22" s="58"/>
      <c r="G22" s="427"/>
      <c r="H22" s="427"/>
      <c r="I22" s="59"/>
      <c r="J22" s="59"/>
      <c r="K22" s="59"/>
      <c r="L22" s="59"/>
      <c r="M22" s="59"/>
      <c r="N22" s="59"/>
      <c r="O22" s="57" t="str" cm="1">
        <f t="array" ref="O22">I22&amp;IFERROR(IF(INDEX('1.2 Speakers'!$J$10:$J1089,MATCH(I22,'1.2 Speakers'!$B$10:$B1089,0),)="",""," - "&amp;INDEX('1.2 Speakers'!$J$10:$J1089,MATCH(I22,'1.2 Speakers'!$B$10:$B1089,0),)),"")&amp;IF(ISBLANK(J22),"",CHAR(10))&amp;J22&amp;IFERROR(IF(INDEX('1.2 Speakers'!$J$10:$J1089,MATCH(J22,'1.2 Speakers'!$B$10:$B1089,0),)="",""," - "&amp;INDEX('1.2 Speakers'!$J$10:$J1089,MATCH(J22,'1.2 Speakers'!$B$10:$B1089,0),)),"")&amp;IF(ISBLANK(K22),"","
")&amp;K22&amp;IFERROR(IF(INDEX('1.2 Speakers'!$J$10:$J1089,MATCH(K22,'1.2 Speakers'!$B$10:$B1089,0),)="",""," - "&amp;INDEX('1.2 Speakers'!$J$10:$J1089,MATCH(K22,'1.2 Speakers'!$B$10:$B1089,0),)),"")&amp;IF(ISBLANK(L22),"","
")&amp;L22&amp;IFERROR(IF(INDEX('1.2 Speakers'!$J$10:$J1089,MATCH(L22,'1.2 Speakers'!$B$10:$B1089,0),)="",""," - "&amp;INDEX('1.2 Speakers'!$J$10:$J1089,MATCH(L22,'1.2 Speakers'!$B$10:$B1089,0),)),"")&amp;IF(ISBLANK(M22),"","
")&amp;M22&amp;IFERROR(IF(INDEX('1.2 Speakers'!$J$10:$J1089,MATCH(M22,'1.2 Speakers'!$B$10:$B1089,0),)="",""," - "&amp;INDEX('1.2 Speakers'!$J$10:$J1089,MATCH(M22,'1.2 Speakers'!$B$10:$B1089,0),)),"")&amp;IF(ISBLANK(N22),"","
")&amp;N22&amp;IFERROR(IF(INDEX('1.2 Speakers'!$J$10:$J1089,MATCH(N22,'1.2 Speakers'!$B$10:$B1089,0),)="",""," - "&amp;INDEX('1.2 Speakers'!$J$10:$J1089,MATCH(N22,'1.2 Speakers'!$B$10:$B1089,0),)),"")</f>
        <v/>
      </c>
      <c r="P22" s="58"/>
      <c r="Q22" s="60"/>
      <c r="R22" s="61"/>
      <c r="S22" s="60"/>
      <c r="T22" s="536"/>
    </row>
    <row r="23" spans="2:20" ht="13">
      <c r="B23" s="535"/>
      <c r="C23" s="425"/>
      <c r="D23" s="57"/>
      <c r="E23" s="58"/>
      <c r="F23" s="58"/>
      <c r="G23" s="427"/>
      <c r="H23" s="427"/>
      <c r="I23" s="59"/>
      <c r="J23" s="59"/>
      <c r="K23" s="59"/>
      <c r="L23" s="59"/>
      <c r="M23" s="59"/>
      <c r="N23" s="59"/>
      <c r="O23" s="57" t="str" cm="1">
        <f t="array" ref="O23">I23&amp;IFERROR(IF(INDEX('1.2 Speakers'!$J$10:$J1090,MATCH(I23,'1.2 Speakers'!$B$10:$B1090,0),)="",""," - "&amp;INDEX('1.2 Speakers'!$J$10:$J1090,MATCH(I23,'1.2 Speakers'!$B$10:$B1090,0),)),"")&amp;IF(ISBLANK(J23),"",CHAR(10))&amp;J23&amp;IFERROR(IF(INDEX('1.2 Speakers'!$J$10:$J1090,MATCH(J23,'1.2 Speakers'!$B$10:$B1090,0),)="",""," - "&amp;INDEX('1.2 Speakers'!$J$10:$J1090,MATCH(J23,'1.2 Speakers'!$B$10:$B1090,0),)),"")&amp;IF(ISBLANK(K23),"","
")&amp;K23&amp;IFERROR(IF(INDEX('1.2 Speakers'!$J$10:$J1090,MATCH(K23,'1.2 Speakers'!$B$10:$B1090,0),)="",""," - "&amp;INDEX('1.2 Speakers'!$J$10:$J1090,MATCH(K23,'1.2 Speakers'!$B$10:$B1090,0),)),"")&amp;IF(ISBLANK(L23),"","
")&amp;L23&amp;IFERROR(IF(INDEX('1.2 Speakers'!$J$10:$J1090,MATCH(L23,'1.2 Speakers'!$B$10:$B1090,0),)="",""," - "&amp;INDEX('1.2 Speakers'!$J$10:$J1090,MATCH(L23,'1.2 Speakers'!$B$10:$B1090,0),)),"")&amp;IF(ISBLANK(M23),"","
")&amp;M23&amp;IFERROR(IF(INDEX('1.2 Speakers'!$J$10:$J1090,MATCH(M23,'1.2 Speakers'!$B$10:$B1090,0),)="",""," - "&amp;INDEX('1.2 Speakers'!$J$10:$J1090,MATCH(M23,'1.2 Speakers'!$B$10:$B1090,0),)),"")&amp;IF(ISBLANK(N23),"","
")&amp;N23&amp;IFERROR(IF(INDEX('1.2 Speakers'!$J$10:$J1090,MATCH(N23,'1.2 Speakers'!$B$10:$B1090,0),)="",""," - "&amp;INDEX('1.2 Speakers'!$J$10:$J1090,MATCH(N23,'1.2 Speakers'!$B$10:$B1090,0),)),"")</f>
        <v/>
      </c>
      <c r="P23" s="58"/>
      <c r="Q23" s="60"/>
      <c r="R23" s="61"/>
      <c r="S23" s="60"/>
      <c r="T23" s="536"/>
    </row>
    <row r="24" spans="2:20" ht="13">
      <c r="B24" s="535"/>
      <c r="C24" s="425"/>
      <c r="D24" s="57"/>
      <c r="E24" s="58"/>
      <c r="F24" s="58"/>
      <c r="G24" s="427"/>
      <c r="H24" s="427"/>
      <c r="I24" s="59"/>
      <c r="J24" s="59"/>
      <c r="K24" s="59"/>
      <c r="L24" s="59"/>
      <c r="M24" s="59"/>
      <c r="N24" s="59"/>
      <c r="O24" s="57" t="str" cm="1">
        <f t="array" ref="O24">I24&amp;IFERROR(IF(INDEX('1.2 Speakers'!$J$10:$J1091,MATCH(I24,'1.2 Speakers'!$B$10:$B1091,0),)="",""," - "&amp;INDEX('1.2 Speakers'!$J$10:$J1091,MATCH(I24,'1.2 Speakers'!$B$10:$B1091,0),)),"")&amp;IF(ISBLANK(J24),"",CHAR(10))&amp;J24&amp;IFERROR(IF(INDEX('1.2 Speakers'!$J$10:$J1091,MATCH(J24,'1.2 Speakers'!$B$10:$B1091,0),)="",""," - "&amp;INDEX('1.2 Speakers'!$J$10:$J1091,MATCH(J24,'1.2 Speakers'!$B$10:$B1091,0),)),"")&amp;IF(ISBLANK(K24),"","
")&amp;K24&amp;IFERROR(IF(INDEX('1.2 Speakers'!$J$10:$J1091,MATCH(K24,'1.2 Speakers'!$B$10:$B1091,0),)="",""," - "&amp;INDEX('1.2 Speakers'!$J$10:$J1091,MATCH(K24,'1.2 Speakers'!$B$10:$B1091,0),)),"")&amp;IF(ISBLANK(L24),"","
")&amp;L24&amp;IFERROR(IF(INDEX('1.2 Speakers'!$J$10:$J1091,MATCH(L24,'1.2 Speakers'!$B$10:$B1091,0),)="",""," - "&amp;INDEX('1.2 Speakers'!$J$10:$J1091,MATCH(L24,'1.2 Speakers'!$B$10:$B1091,0),)),"")&amp;IF(ISBLANK(M24),"","
")&amp;M24&amp;IFERROR(IF(INDEX('1.2 Speakers'!$J$10:$J1091,MATCH(M24,'1.2 Speakers'!$B$10:$B1091,0),)="",""," - "&amp;INDEX('1.2 Speakers'!$J$10:$J1091,MATCH(M24,'1.2 Speakers'!$B$10:$B1091,0),)),"")&amp;IF(ISBLANK(N24),"","
")&amp;N24&amp;IFERROR(IF(INDEX('1.2 Speakers'!$J$10:$J1091,MATCH(N24,'1.2 Speakers'!$B$10:$B1091,0),)="",""," - "&amp;INDEX('1.2 Speakers'!$J$10:$J1091,MATCH(N24,'1.2 Speakers'!$B$10:$B1091,0),)),"")</f>
        <v/>
      </c>
      <c r="P24" s="58"/>
      <c r="Q24" s="60"/>
      <c r="R24" s="61"/>
      <c r="S24" s="60"/>
      <c r="T24" s="536"/>
    </row>
    <row r="25" spans="2:20" ht="13">
      <c r="B25" s="535"/>
      <c r="C25" s="425"/>
      <c r="D25" s="57"/>
      <c r="E25" s="58"/>
      <c r="F25" s="58"/>
      <c r="G25" s="427"/>
      <c r="H25" s="427"/>
      <c r="I25" s="59"/>
      <c r="J25" s="59"/>
      <c r="K25" s="59"/>
      <c r="L25" s="59"/>
      <c r="M25" s="59"/>
      <c r="N25" s="59"/>
      <c r="O25" s="57" t="str" cm="1">
        <f t="array" ref="O25">I25&amp;IFERROR(IF(INDEX('1.2 Speakers'!$J$10:$J1092,MATCH(I25,'1.2 Speakers'!$B$10:$B1092,0),)="",""," - "&amp;INDEX('1.2 Speakers'!$J$10:$J1092,MATCH(I25,'1.2 Speakers'!$B$10:$B1092,0),)),"")&amp;IF(ISBLANK(J25),"",CHAR(10))&amp;J25&amp;IFERROR(IF(INDEX('1.2 Speakers'!$J$10:$J1092,MATCH(J25,'1.2 Speakers'!$B$10:$B1092,0),)="",""," - "&amp;INDEX('1.2 Speakers'!$J$10:$J1092,MATCH(J25,'1.2 Speakers'!$B$10:$B1092,0),)),"")&amp;IF(ISBLANK(K25),"","
")&amp;K25&amp;IFERROR(IF(INDEX('1.2 Speakers'!$J$10:$J1092,MATCH(K25,'1.2 Speakers'!$B$10:$B1092,0),)="",""," - "&amp;INDEX('1.2 Speakers'!$J$10:$J1092,MATCH(K25,'1.2 Speakers'!$B$10:$B1092,0),)),"")&amp;IF(ISBLANK(L25),"","
")&amp;L25&amp;IFERROR(IF(INDEX('1.2 Speakers'!$J$10:$J1092,MATCH(L25,'1.2 Speakers'!$B$10:$B1092,0),)="",""," - "&amp;INDEX('1.2 Speakers'!$J$10:$J1092,MATCH(L25,'1.2 Speakers'!$B$10:$B1092,0),)),"")&amp;IF(ISBLANK(M25),"","
")&amp;M25&amp;IFERROR(IF(INDEX('1.2 Speakers'!$J$10:$J1092,MATCH(M25,'1.2 Speakers'!$B$10:$B1092,0),)="",""," - "&amp;INDEX('1.2 Speakers'!$J$10:$J1092,MATCH(M25,'1.2 Speakers'!$B$10:$B1092,0),)),"")&amp;IF(ISBLANK(N25),"","
")&amp;N25&amp;IFERROR(IF(INDEX('1.2 Speakers'!$J$10:$J1092,MATCH(N25,'1.2 Speakers'!$B$10:$B1092,0),)="",""," - "&amp;INDEX('1.2 Speakers'!$J$10:$J1092,MATCH(N25,'1.2 Speakers'!$B$10:$B1092,0),)),"")</f>
        <v/>
      </c>
      <c r="P25" s="58"/>
      <c r="Q25" s="60"/>
      <c r="R25" s="61"/>
      <c r="S25" s="60"/>
      <c r="T25" s="536"/>
    </row>
    <row r="26" spans="2:20" ht="13">
      <c r="B26" s="535"/>
      <c r="C26" s="425"/>
      <c r="D26" s="57"/>
      <c r="E26" s="58"/>
      <c r="F26" s="58"/>
      <c r="G26" s="427"/>
      <c r="H26" s="427"/>
      <c r="I26" s="59"/>
      <c r="J26" s="59"/>
      <c r="K26" s="59"/>
      <c r="L26" s="59"/>
      <c r="M26" s="59"/>
      <c r="N26" s="59"/>
      <c r="O26" s="57" t="str" cm="1">
        <f t="array" ref="O26">I26&amp;IFERROR(IF(INDEX('1.2 Speakers'!$J$10:$J1093,MATCH(I26,'1.2 Speakers'!$B$10:$B1093,0),)="",""," - "&amp;INDEX('1.2 Speakers'!$J$10:$J1093,MATCH(I26,'1.2 Speakers'!$B$10:$B1093,0),)),"")&amp;IF(ISBLANK(J26),"",CHAR(10))&amp;J26&amp;IFERROR(IF(INDEX('1.2 Speakers'!$J$10:$J1093,MATCH(J26,'1.2 Speakers'!$B$10:$B1093,0),)="",""," - "&amp;INDEX('1.2 Speakers'!$J$10:$J1093,MATCH(J26,'1.2 Speakers'!$B$10:$B1093,0),)),"")&amp;IF(ISBLANK(K26),"","
")&amp;K26&amp;IFERROR(IF(INDEX('1.2 Speakers'!$J$10:$J1093,MATCH(K26,'1.2 Speakers'!$B$10:$B1093,0),)="",""," - "&amp;INDEX('1.2 Speakers'!$J$10:$J1093,MATCH(K26,'1.2 Speakers'!$B$10:$B1093,0),)),"")&amp;IF(ISBLANK(L26),"","
")&amp;L26&amp;IFERROR(IF(INDEX('1.2 Speakers'!$J$10:$J1093,MATCH(L26,'1.2 Speakers'!$B$10:$B1093,0),)="",""," - "&amp;INDEX('1.2 Speakers'!$J$10:$J1093,MATCH(L26,'1.2 Speakers'!$B$10:$B1093,0),)),"")&amp;IF(ISBLANK(M26),"","
")&amp;M26&amp;IFERROR(IF(INDEX('1.2 Speakers'!$J$10:$J1093,MATCH(M26,'1.2 Speakers'!$B$10:$B1093,0),)="",""," - "&amp;INDEX('1.2 Speakers'!$J$10:$J1093,MATCH(M26,'1.2 Speakers'!$B$10:$B1093,0),)),"")&amp;IF(ISBLANK(N26),"","
")&amp;N26&amp;IFERROR(IF(INDEX('1.2 Speakers'!$J$10:$J1093,MATCH(N26,'1.2 Speakers'!$B$10:$B1093,0),)="",""," - "&amp;INDEX('1.2 Speakers'!$J$10:$J1093,MATCH(N26,'1.2 Speakers'!$B$10:$B1093,0),)),"")</f>
        <v/>
      </c>
      <c r="P26" s="58"/>
      <c r="Q26" s="60"/>
      <c r="R26" s="61"/>
      <c r="S26" s="60"/>
      <c r="T26" s="536"/>
    </row>
    <row r="27" spans="2:20" ht="13">
      <c r="B27" s="535"/>
      <c r="C27" s="425"/>
      <c r="D27" s="57"/>
      <c r="E27" s="58"/>
      <c r="F27" s="58"/>
      <c r="G27" s="427"/>
      <c r="H27" s="427"/>
      <c r="I27" s="59"/>
      <c r="J27" s="59"/>
      <c r="K27" s="59"/>
      <c r="L27" s="59"/>
      <c r="M27" s="59"/>
      <c r="N27" s="59"/>
      <c r="O27" s="57" t="str" cm="1">
        <f t="array" ref="O27">I27&amp;IFERROR(IF(INDEX('1.2 Speakers'!$J$10:$J1094,MATCH(I27,'1.2 Speakers'!$B$10:$B1094,0),)="",""," - "&amp;INDEX('1.2 Speakers'!$J$10:$J1094,MATCH(I27,'1.2 Speakers'!$B$10:$B1094,0),)),"")&amp;IF(ISBLANK(J27),"",CHAR(10))&amp;J27&amp;IFERROR(IF(INDEX('1.2 Speakers'!$J$10:$J1094,MATCH(J27,'1.2 Speakers'!$B$10:$B1094,0),)="",""," - "&amp;INDEX('1.2 Speakers'!$J$10:$J1094,MATCH(J27,'1.2 Speakers'!$B$10:$B1094,0),)),"")&amp;IF(ISBLANK(K27),"","
")&amp;K27&amp;IFERROR(IF(INDEX('1.2 Speakers'!$J$10:$J1094,MATCH(K27,'1.2 Speakers'!$B$10:$B1094,0),)="",""," - "&amp;INDEX('1.2 Speakers'!$J$10:$J1094,MATCH(K27,'1.2 Speakers'!$B$10:$B1094,0),)),"")&amp;IF(ISBLANK(L27),"","
")&amp;L27&amp;IFERROR(IF(INDEX('1.2 Speakers'!$J$10:$J1094,MATCH(L27,'1.2 Speakers'!$B$10:$B1094,0),)="",""," - "&amp;INDEX('1.2 Speakers'!$J$10:$J1094,MATCH(L27,'1.2 Speakers'!$B$10:$B1094,0),)),"")&amp;IF(ISBLANK(M27),"","
")&amp;M27&amp;IFERROR(IF(INDEX('1.2 Speakers'!$J$10:$J1094,MATCH(M27,'1.2 Speakers'!$B$10:$B1094,0),)="",""," - "&amp;INDEX('1.2 Speakers'!$J$10:$J1094,MATCH(M27,'1.2 Speakers'!$B$10:$B1094,0),)),"")&amp;IF(ISBLANK(N27),"","
")&amp;N27&amp;IFERROR(IF(INDEX('1.2 Speakers'!$J$10:$J1094,MATCH(N27,'1.2 Speakers'!$B$10:$B1094,0),)="",""," - "&amp;INDEX('1.2 Speakers'!$J$10:$J1094,MATCH(N27,'1.2 Speakers'!$B$10:$B1094,0),)),"")</f>
        <v/>
      </c>
      <c r="P27" s="58"/>
      <c r="Q27" s="60"/>
      <c r="R27" s="61"/>
      <c r="S27" s="60"/>
      <c r="T27" s="536"/>
    </row>
    <row r="28" spans="2:20" ht="13">
      <c r="B28" s="535"/>
      <c r="C28" s="425"/>
      <c r="D28" s="57"/>
      <c r="E28" s="58"/>
      <c r="F28" s="58"/>
      <c r="G28" s="427"/>
      <c r="H28" s="427"/>
      <c r="I28" s="59"/>
      <c r="J28" s="59"/>
      <c r="K28" s="59"/>
      <c r="L28" s="59"/>
      <c r="M28" s="59"/>
      <c r="N28" s="59"/>
      <c r="O28" s="57" t="str" cm="1">
        <f t="array" ref="O28">I28&amp;IFERROR(IF(INDEX('1.2 Speakers'!$J$10:$J1095,MATCH(I28,'1.2 Speakers'!$B$10:$B1095,0),)="",""," - "&amp;INDEX('1.2 Speakers'!$J$10:$J1095,MATCH(I28,'1.2 Speakers'!$B$10:$B1095,0),)),"")&amp;IF(ISBLANK(J28),"",CHAR(10))&amp;J28&amp;IFERROR(IF(INDEX('1.2 Speakers'!$J$10:$J1095,MATCH(J28,'1.2 Speakers'!$B$10:$B1095,0),)="",""," - "&amp;INDEX('1.2 Speakers'!$J$10:$J1095,MATCH(J28,'1.2 Speakers'!$B$10:$B1095,0),)),"")&amp;IF(ISBLANK(K28),"","
")&amp;K28&amp;IFERROR(IF(INDEX('1.2 Speakers'!$J$10:$J1095,MATCH(K28,'1.2 Speakers'!$B$10:$B1095,0),)="",""," - "&amp;INDEX('1.2 Speakers'!$J$10:$J1095,MATCH(K28,'1.2 Speakers'!$B$10:$B1095,0),)),"")&amp;IF(ISBLANK(L28),"","
")&amp;L28&amp;IFERROR(IF(INDEX('1.2 Speakers'!$J$10:$J1095,MATCH(L28,'1.2 Speakers'!$B$10:$B1095,0),)="",""," - "&amp;INDEX('1.2 Speakers'!$J$10:$J1095,MATCH(L28,'1.2 Speakers'!$B$10:$B1095,0),)),"")&amp;IF(ISBLANK(M28),"","
")&amp;M28&amp;IFERROR(IF(INDEX('1.2 Speakers'!$J$10:$J1095,MATCH(M28,'1.2 Speakers'!$B$10:$B1095,0),)="",""," - "&amp;INDEX('1.2 Speakers'!$J$10:$J1095,MATCH(M28,'1.2 Speakers'!$B$10:$B1095,0),)),"")&amp;IF(ISBLANK(N28),"","
")&amp;N28&amp;IFERROR(IF(INDEX('1.2 Speakers'!$J$10:$J1095,MATCH(N28,'1.2 Speakers'!$B$10:$B1095,0),)="",""," - "&amp;INDEX('1.2 Speakers'!$J$10:$J1095,MATCH(N28,'1.2 Speakers'!$B$10:$B1095,0),)),"")</f>
        <v/>
      </c>
      <c r="P28" s="58"/>
      <c r="Q28" s="60"/>
      <c r="R28" s="61"/>
      <c r="S28" s="60"/>
      <c r="T28" s="536"/>
    </row>
    <row r="29" spans="2:20" ht="13">
      <c r="B29" s="535"/>
      <c r="C29" s="425"/>
      <c r="D29" s="57"/>
      <c r="E29" s="58"/>
      <c r="F29" s="58"/>
      <c r="G29" s="427"/>
      <c r="H29" s="427"/>
      <c r="I29" s="59"/>
      <c r="J29" s="59"/>
      <c r="K29" s="59"/>
      <c r="L29" s="59"/>
      <c r="M29" s="59"/>
      <c r="N29" s="59"/>
      <c r="O29" s="57" t="str" cm="1">
        <f t="array" ref="O29">I29&amp;IFERROR(IF(INDEX('1.2 Speakers'!$J$10:$J1096,MATCH(I29,'1.2 Speakers'!$B$10:$B1096,0),)="",""," - "&amp;INDEX('1.2 Speakers'!$J$10:$J1096,MATCH(I29,'1.2 Speakers'!$B$10:$B1096,0),)),"")&amp;IF(ISBLANK(J29),"",CHAR(10))&amp;J29&amp;IFERROR(IF(INDEX('1.2 Speakers'!$J$10:$J1096,MATCH(J29,'1.2 Speakers'!$B$10:$B1096,0),)="",""," - "&amp;INDEX('1.2 Speakers'!$J$10:$J1096,MATCH(J29,'1.2 Speakers'!$B$10:$B1096,0),)),"")&amp;IF(ISBLANK(K29),"","
")&amp;K29&amp;IFERROR(IF(INDEX('1.2 Speakers'!$J$10:$J1096,MATCH(K29,'1.2 Speakers'!$B$10:$B1096,0),)="",""," - "&amp;INDEX('1.2 Speakers'!$J$10:$J1096,MATCH(K29,'1.2 Speakers'!$B$10:$B1096,0),)),"")&amp;IF(ISBLANK(L29),"","
")&amp;L29&amp;IFERROR(IF(INDEX('1.2 Speakers'!$J$10:$J1096,MATCH(L29,'1.2 Speakers'!$B$10:$B1096,0),)="",""," - "&amp;INDEX('1.2 Speakers'!$J$10:$J1096,MATCH(L29,'1.2 Speakers'!$B$10:$B1096,0),)),"")&amp;IF(ISBLANK(M29),"","
")&amp;M29&amp;IFERROR(IF(INDEX('1.2 Speakers'!$J$10:$J1096,MATCH(M29,'1.2 Speakers'!$B$10:$B1096,0),)="",""," - "&amp;INDEX('1.2 Speakers'!$J$10:$J1096,MATCH(M29,'1.2 Speakers'!$B$10:$B1096,0),)),"")&amp;IF(ISBLANK(N29),"","
")&amp;N29&amp;IFERROR(IF(INDEX('1.2 Speakers'!$J$10:$J1096,MATCH(N29,'1.2 Speakers'!$B$10:$B1096,0),)="",""," - "&amp;INDEX('1.2 Speakers'!$J$10:$J1096,MATCH(N29,'1.2 Speakers'!$B$10:$B1096,0),)),"")</f>
        <v/>
      </c>
      <c r="P29" s="58"/>
      <c r="Q29" s="60"/>
      <c r="R29" s="61"/>
      <c r="S29" s="60"/>
      <c r="T29" s="536"/>
    </row>
    <row r="30" spans="2:20" ht="13">
      <c r="B30" s="535"/>
      <c r="C30" s="425"/>
      <c r="D30" s="57"/>
      <c r="E30" s="58"/>
      <c r="F30" s="58"/>
      <c r="G30" s="427"/>
      <c r="H30" s="427"/>
      <c r="I30" s="59"/>
      <c r="J30" s="59"/>
      <c r="K30" s="59"/>
      <c r="L30" s="59"/>
      <c r="M30" s="59"/>
      <c r="N30" s="59"/>
      <c r="O30" s="57" t="str" cm="1">
        <f t="array" ref="O30">I30&amp;IFERROR(IF(INDEX('1.2 Speakers'!$J$10:$J1097,MATCH(I30,'1.2 Speakers'!$B$10:$B1097,0),)="",""," - "&amp;INDEX('1.2 Speakers'!$J$10:$J1097,MATCH(I30,'1.2 Speakers'!$B$10:$B1097,0),)),"")&amp;IF(ISBLANK(J30),"",CHAR(10))&amp;J30&amp;IFERROR(IF(INDEX('1.2 Speakers'!$J$10:$J1097,MATCH(J30,'1.2 Speakers'!$B$10:$B1097,0),)="",""," - "&amp;INDEX('1.2 Speakers'!$J$10:$J1097,MATCH(J30,'1.2 Speakers'!$B$10:$B1097,0),)),"")&amp;IF(ISBLANK(K30),"","
")&amp;K30&amp;IFERROR(IF(INDEX('1.2 Speakers'!$J$10:$J1097,MATCH(K30,'1.2 Speakers'!$B$10:$B1097,0),)="",""," - "&amp;INDEX('1.2 Speakers'!$J$10:$J1097,MATCH(K30,'1.2 Speakers'!$B$10:$B1097,0),)),"")&amp;IF(ISBLANK(L30),"","
")&amp;L30&amp;IFERROR(IF(INDEX('1.2 Speakers'!$J$10:$J1097,MATCH(L30,'1.2 Speakers'!$B$10:$B1097,0),)="",""," - "&amp;INDEX('1.2 Speakers'!$J$10:$J1097,MATCH(L30,'1.2 Speakers'!$B$10:$B1097,0),)),"")&amp;IF(ISBLANK(M30),"","
")&amp;M30&amp;IFERROR(IF(INDEX('1.2 Speakers'!$J$10:$J1097,MATCH(M30,'1.2 Speakers'!$B$10:$B1097,0),)="",""," - "&amp;INDEX('1.2 Speakers'!$J$10:$J1097,MATCH(M30,'1.2 Speakers'!$B$10:$B1097,0),)),"")&amp;IF(ISBLANK(N30),"","
")&amp;N30&amp;IFERROR(IF(INDEX('1.2 Speakers'!$J$10:$J1097,MATCH(N30,'1.2 Speakers'!$B$10:$B1097,0),)="",""," - "&amp;INDEX('1.2 Speakers'!$J$10:$J1097,MATCH(N30,'1.2 Speakers'!$B$10:$B1097,0),)),"")</f>
        <v/>
      </c>
      <c r="P30" s="58"/>
      <c r="Q30" s="60"/>
      <c r="R30" s="61"/>
      <c r="S30" s="60"/>
      <c r="T30" s="536"/>
    </row>
    <row r="31" spans="2:20" ht="13">
      <c r="B31" s="535"/>
      <c r="C31" s="425"/>
      <c r="D31" s="57"/>
      <c r="E31" s="58"/>
      <c r="F31" s="58"/>
      <c r="G31" s="427"/>
      <c r="H31" s="427"/>
      <c r="I31" s="59"/>
      <c r="J31" s="59"/>
      <c r="K31" s="59"/>
      <c r="L31" s="59"/>
      <c r="M31" s="59"/>
      <c r="N31" s="59"/>
      <c r="O31" s="57" t="str" cm="1">
        <f t="array" ref="O31">I31&amp;IFERROR(IF(INDEX('1.2 Speakers'!$J$10:$J1098,MATCH(I31,'1.2 Speakers'!$B$10:$B1098,0),)="",""," - "&amp;INDEX('1.2 Speakers'!$J$10:$J1098,MATCH(I31,'1.2 Speakers'!$B$10:$B1098,0),)),"")&amp;IF(ISBLANK(J31),"",CHAR(10))&amp;J31&amp;IFERROR(IF(INDEX('1.2 Speakers'!$J$10:$J1098,MATCH(J31,'1.2 Speakers'!$B$10:$B1098,0),)="",""," - "&amp;INDEX('1.2 Speakers'!$J$10:$J1098,MATCH(J31,'1.2 Speakers'!$B$10:$B1098,0),)),"")&amp;IF(ISBLANK(K31),"","
")&amp;K31&amp;IFERROR(IF(INDEX('1.2 Speakers'!$J$10:$J1098,MATCH(K31,'1.2 Speakers'!$B$10:$B1098,0),)="",""," - "&amp;INDEX('1.2 Speakers'!$J$10:$J1098,MATCH(K31,'1.2 Speakers'!$B$10:$B1098,0),)),"")&amp;IF(ISBLANK(L31),"","
")&amp;L31&amp;IFERROR(IF(INDEX('1.2 Speakers'!$J$10:$J1098,MATCH(L31,'1.2 Speakers'!$B$10:$B1098,0),)="",""," - "&amp;INDEX('1.2 Speakers'!$J$10:$J1098,MATCH(L31,'1.2 Speakers'!$B$10:$B1098,0),)),"")&amp;IF(ISBLANK(M31),"","
")&amp;M31&amp;IFERROR(IF(INDEX('1.2 Speakers'!$J$10:$J1098,MATCH(M31,'1.2 Speakers'!$B$10:$B1098,0),)="",""," - "&amp;INDEX('1.2 Speakers'!$J$10:$J1098,MATCH(M31,'1.2 Speakers'!$B$10:$B1098,0),)),"")&amp;IF(ISBLANK(N31),"","
")&amp;N31&amp;IFERROR(IF(INDEX('1.2 Speakers'!$J$10:$J1098,MATCH(N31,'1.2 Speakers'!$B$10:$B1098,0),)="",""," - "&amp;INDEX('1.2 Speakers'!$J$10:$J1098,MATCH(N31,'1.2 Speakers'!$B$10:$B1098,0),)),"")</f>
        <v/>
      </c>
      <c r="P31" s="58"/>
      <c r="Q31" s="60"/>
      <c r="R31" s="61"/>
      <c r="S31" s="60"/>
      <c r="T31" s="536"/>
    </row>
    <row r="32" spans="2:20" ht="13">
      <c r="B32" s="535"/>
      <c r="C32" s="425"/>
      <c r="D32" s="57"/>
      <c r="E32" s="58"/>
      <c r="F32" s="58"/>
      <c r="G32" s="427"/>
      <c r="H32" s="427"/>
      <c r="I32" s="59"/>
      <c r="J32" s="59"/>
      <c r="K32" s="59"/>
      <c r="L32" s="59"/>
      <c r="M32" s="59"/>
      <c r="N32" s="59"/>
      <c r="O32" s="57" t="str" cm="1">
        <f t="array" ref="O32">I32&amp;IFERROR(IF(INDEX('1.2 Speakers'!$J$10:$J1099,MATCH(I32,'1.2 Speakers'!$B$10:$B1099,0),)="",""," - "&amp;INDEX('1.2 Speakers'!$J$10:$J1099,MATCH(I32,'1.2 Speakers'!$B$10:$B1099,0),)),"")&amp;IF(ISBLANK(J32),"",CHAR(10))&amp;J32&amp;IFERROR(IF(INDEX('1.2 Speakers'!$J$10:$J1099,MATCH(J32,'1.2 Speakers'!$B$10:$B1099,0),)="",""," - "&amp;INDEX('1.2 Speakers'!$J$10:$J1099,MATCH(J32,'1.2 Speakers'!$B$10:$B1099,0),)),"")&amp;IF(ISBLANK(K32),"","
")&amp;K32&amp;IFERROR(IF(INDEX('1.2 Speakers'!$J$10:$J1099,MATCH(K32,'1.2 Speakers'!$B$10:$B1099,0),)="",""," - "&amp;INDEX('1.2 Speakers'!$J$10:$J1099,MATCH(K32,'1.2 Speakers'!$B$10:$B1099,0),)),"")&amp;IF(ISBLANK(L32),"","
")&amp;L32&amp;IFERROR(IF(INDEX('1.2 Speakers'!$J$10:$J1099,MATCH(L32,'1.2 Speakers'!$B$10:$B1099,0),)="",""," - "&amp;INDEX('1.2 Speakers'!$J$10:$J1099,MATCH(L32,'1.2 Speakers'!$B$10:$B1099,0),)),"")&amp;IF(ISBLANK(M32),"","
")&amp;M32&amp;IFERROR(IF(INDEX('1.2 Speakers'!$J$10:$J1099,MATCH(M32,'1.2 Speakers'!$B$10:$B1099,0),)="",""," - "&amp;INDEX('1.2 Speakers'!$J$10:$J1099,MATCH(M32,'1.2 Speakers'!$B$10:$B1099,0),)),"")&amp;IF(ISBLANK(N32),"","
")&amp;N32&amp;IFERROR(IF(INDEX('1.2 Speakers'!$J$10:$J1099,MATCH(N32,'1.2 Speakers'!$B$10:$B1099,0),)="",""," - "&amp;INDEX('1.2 Speakers'!$J$10:$J1099,MATCH(N32,'1.2 Speakers'!$B$10:$B1099,0),)),"")</f>
        <v/>
      </c>
      <c r="P32" s="58"/>
      <c r="Q32" s="60"/>
      <c r="R32" s="61"/>
      <c r="S32" s="60"/>
      <c r="T32" s="536"/>
    </row>
    <row r="33" spans="2:20" ht="13">
      <c r="B33" s="535"/>
      <c r="C33" s="425"/>
      <c r="D33" s="57"/>
      <c r="E33" s="58"/>
      <c r="F33" s="58"/>
      <c r="G33" s="427"/>
      <c r="H33" s="427"/>
      <c r="I33" s="59"/>
      <c r="J33" s="59"/>
      <c r="K33" s="59"/>
      <c r="L33" s="59"/>
      <c r="M33" s="59"/>
      <c r="N33" s="59"/>
      <c r="O33" s="57" t="str" cm="1">
        <f t="array" ref="O33">I33&amp;IFERROR(IF(INDEX('1.2 Speakers'!$J$10:$J1100,MATCH(I33,'1.2 Speakers'!$B$10:$B1100,0),)="",""," - "&amp;INDEX('1.2 Speakers'!$J$10:$J1100,MATCH(I33,'1.2 Speakers'!$B$10:$B1100,0),)),"")&amp;IF(ISBLANK(J33),"",CHAR(10))&amp;J33&amp;IFERROR(IF(INDEX('1.2 Speakers'!$J$10:$J1100,MATCH(J33,'1.2 Speakers'!$B$10:$B1100,0),)="",""," - "&amp;INDEX('1.2 Speakers'!$J$10:$J1100,MATCH(J33,'1.2 Speakers'!$B$10:$B1100,0),)),"")&amp;IF(ISBLANK(K33),"","
")&amp;K33&amp;IFERROR(IF(INDEX('1.2 Speakers'!$J$10:$J1100,MATCH(K33,'1.2 Speakers'!$B$10:$B1100,0),)="",""," - "&amp;INDEX('1.2 Speakers'!$J$10:$J1100,MATCH(K33,'1.2 Speakers'!$B$10:$B1100,0),)),"")&amp;IF(ISBLANK(L33),"","
")&amp;L33&amp;IFERROR(IF(INDEX('1.2 Speakers'!$J$10:$J1100,MATCH(L33,'1.2 Speakers'!$B$10:$B1100,0),)="",""," - "&amp;INDEX('1.2 Speakers'!$J$10:$J1100,MATCH(L33,'1.2 Speakers'!$B$10:$B1100,0),)),"")&amp;IF(ISBLANK(M33),"","
")&amp;M33&amp;IFERROR(IF(INDEX('1.2 Speakers'!$J$10:$J1100,MATCH(M33,'1.2 Speakers'!$B$10:$B1100,0),)="",""," - "&amp;INDEX('1.2 Speakers'!$J$10:$J1100,MATCH(M33,'1.2 Speakers'!$B$10:$B1100,0),)),"")&amp;IF(ISBLANK(N33),"","
")&amp;N33&amp;IFERROR(IF(INDEX('1.2 Speakers'!$J$10:$J1100,MATCH(N33,'1.2 Speakers'!$B$10:$B1100,0),)="",""," - "&amp;INDEX('1.2 Speakers'!$J$10:$J1100,MATCH(N33,'1.2 Speakers'!$B$10:$B1100,0),)),"")</f>
        <v/>
      </c>
      <c r="P33" s="58"/>
      <c r="Q33" s="60"/>
      <c r="R33" s="61"/>
      <c r="S33" s="60"/>
      <c r="T33" s="536"/>
    </row>
    <row r="34" spans="2:20" ht="13">
      <c r="B34" s="535"/>
      <c r="C34" s="425"/>
      <c r="D34" s="57"/>
      <c r="E34" s="58"/>
      <c r="F34" s="58"/>
      <c r="G34" s="427"/>
      <c r="H34" s="427"/>
      <c r="I34" s="59"/>
      <c r="J34" s="59"/>
      <c r="K34" s="59"/>
      <c r="L34" s="59"/>
      <c r="M34" s="59"/>
      <c r="N34" s="59"/>
      <c r="O34" s="57" t="str" cm="1">
        <f t="array" ref="O34">I34&amp;IFERROR(IF(INDEX('1.2 Speakers'!$J$10:$J1101,MATCH(I34,'1.2 Speakers'!$B$10:$B1101,0),)="",""," - "&amp;INDEX('1.2 Speakers'!$J$10:$J1101,MATCH(I34,'1.2 Speakers'!$B$10:$B1101,0),)),"")&amp;IF(ISBLANK(J34),"",CHAR(10))&amp;J34&amp;IFERROR(IF(INDEX('1.2 Speakers'!$J$10:$J1101,MATCH(J34,'1.2 Speakers'!$B$10:$B1101,0),)="",""," - "&amp;INDEX('1.2 Speakers'!$J$10:$J1101,MATCH(J34,'1.2 Speakers'!$B$10:$B1101,0),)),"")&amp;IF(ISBLANK(K34),"","
")&amp;K34&amp;IFERROR(IF(INDEX('1.2 Speakers'!$J$10:$J1101,MATCH(K34,'1.2 Speakers'!$B$10:$B1101,0),)="",""," - "&amp;INDEX('1.2 Speakers'!$J$10:$J1101,MATCH(K34,'1.2 Speakers'!$B$10:$B1101,0),)),"")&amp;IF(ISBLANK(L34),"","
")&amp;L34&amp;IFERROR(IF(INDEX('1.2 Speakers'!$J$10:$J1101,MATCH(L34,'1.2 Speakers'!$B$10:$B1101,0),)="",""," - "&amp;INDEX('1.2 Speakers'!$J$10:$J1101,MATCH(L34,'1.2 Speakers'!$B$10:$B1101,0),)),"")&amp;IF(ISBLANK(M34),"","
")&amp;M34&amp;IFERROR(IF(INDEX('1.2 Speakers'!$J$10:$J1101,MATCH(M34,'1.2 Speakers'!$B$10:$B1101,0),)="",""," - "&amp;INDEX('1.2 Speakers'!$J$10:$J1101,MATCH(M34,'1.2 Speakers'!$B$10:$B1101,0),)),"")&amp;IF(ISBLANK(N34),"","
")&amp;N34&amp;IFERROR(IF(INDEX('1.2 Speakers'!$J$10:$J1101,MATCH(N34,'1.2 Speakers'!$B$10:$B1101,0),)="",""," - "&amp;INDEX('1.2 Speakers'!$J$10:$J1101,MATCH(N34,'1.2 Speakers'!$B$10:$B1101,0),)),"")</f>
        <v/>
      </c>
      <c r="P34" s="58"/>
      <c r="Q34" s="60"/>
      <c r="R34" s="61"/>
      <c r="S34" s="60"/>
      <c r="T34" s="536"/>
    </row>
    <row r="35" spans="2:20" ht="13">
      <c r="B35" s="535"/>
      <c r="C35" s="425"/>
      <c r="D35" s="57"/>
      <c r="E35" s="58"/>
      <c r="F35" s="58"/>
      <c r="G35" s="427"/>
      <c r="H35" s="427"/>
      <c r="I35" s="59"/>
      <c r="J35" s="59"/>
      <c r="K35" s="59"/>
      <c r="L35" s="59"/>
      <c r="M35" s="59"/>
      <c r="N35" s="59"/>
      <c r="O35" s="57" t="str" cm="1">
        <f t="array" ref="O35">I35&amp;IFERROR(IF(INDEX('1.2 Speakers'!$J$10:$J1102,MATCH(I35,'1.2 Speakers'!$B$10:$B1102,0),)="",""," - "&amp;INDEX('1.2 Speakers'!$J$10:$J1102,MATCH(I35,'1.2 Speakers'!$B$10:$B1102,0),)),"")&amp;IF(ISBLANK(J35),"",CHAR(10))&amp;J35&amp;IFERROR(IF(INDEX('1.2 Speakers'!$J$10:$J1102,MATCH(J35,'1.2 Speakers'!$B$10:$B1102,0),)="",""," - "&amp;INDEX('1.2 Speakers'!$J$10:$J1102,MATCH(J35,'1.2 Speakers'!$B$10:$B1102,0),)),"")&amp;IF(ISBLANK(K35),"","
")&amp;K35&amp;IFERROR(IF(INDEX('1.2 Speakers'!$J$10:$J1102,MATCH(K35,'1.2 Speakers'!$B$10:$B1102,0),)="",""," - "&amp;INDEX('1.2 Speakers'!$J$10:$J1102,MATCH(K35,'1.2 Speakers'!$B$10:$B1102,0),)),"")&amp;IF(ISBLANK(L35),"","
")&amp;L35&amp;IFERROR(IF(INDEX('1.2 Speakers'!$J$10:$J1102,MATCH(L35,'1.2 Speakers'!$B$10:$B1102,0),)="",""," - "&amp;INDEX('1.2 Speakers'!$J$10:$J1102,MATCH(L35,'1.2 Speakers'!$B$10:$B1102,0),)),"")&amp;IF(ISBLANK(M35),"","
")&amp;M35&amp;IFERROR(IF(INDEX('1.2 Speakers'!$J$10:$J1102,MATCH(M35,'1.2 Speakers'!$B$10:$B1102,0),)="",""," - "&amp;INDEX('1.2 Speakers'!$J$10:$J1102,MATCH(M35,'1.2 Speakers'!$B$10:$B1102,0),)),"")&amp;IF(ISBLANK(N35),"","
")&amp;N35&amp;IFERROR(IF(INDEX('1.2 Speakers'!$J$10:$J1102,MATCH(N35,'1.2 Speakers'!$B$10:$B1102,0),)="",""," - "&amp;INDEX('1.2 Speakers'!$J$10:$J1102,MATCH(N35,'1.2 Speakers'!$B$10:$B1102,0),)),"")</f>
        <v/>
      </c>
      <c r="P35" s="58"/>
      <c r="Q35" s="60"/>
      <c r="R35" s="61"/>
      <c r="S35" s="60"/>
      <c r="T35" s="536"/>
    </row>
    <row r="36" spans="2:20" ht="13">
      <c r="B36" s="535"/>
      <c r="C36" s="425"/>
      <c r="D36" s="57"/>
      <c r="E36" s="58"/>
      <c r="F36" s="58"/>
      <c r="G36" s="427"/>
      <c r="H36" s="427"/>
      <c r="I36" s="59"/>
      <c r="J36" s="59"/>
      <c r="K36" s="59"/>
      <c r="L36" s="59"/>
      <c r="M36" s="59"/>
      <c r="N36" s="59"/>
      <c r="O36" s="57" t="str" cm="1">
        <f t="array" ref="O36">I36&amp;IFERROR(IF(INDEX('1.2 Speakers'!$J$10:$J1103,MATCH(I36,'1.2 Speakers'!$B$10:$B1103,0),)="",""," - "&amp;INDEX('1.2 Speakers'!$J$10:$J1103,MATCH(I36,'1.2 Speakers'!$B$10:$B1103,0),)),"")&amp;IF(ISBLANK(J36),"",CHAR(10))&amp;J36&amp;IFERROR(IF(INDEX('1.2 Speakers'!$J$10:$J1103,MATCH(J36,'1.2 Speakers'!$B$10:$B1103,0),)="",""," - "&amp;INDEX('1.2 Speakers'!$J$10:$J1103,MATCH(J36,'1.2 Speakers'!$B$10:$B1103,0),)),"")&amp;IF(ISBLANK(K36),"","
")&amp;K36&amp;IFERROR(IF(INDEX('1.2 Speakers'!$J$10:$J1103,MATCH(K36,'1.2 Speakers'!$B$10:$B1103,0),)="",""," - "&amp;INDEX('1.2 Speakers'!$J$10:$J1103,MATCH(K36,'1.2 Speakers'!$B$10:$B1103,0),)),"")&amp;IF(ISBLANK(L36),"","
")&amp;L36&amp;IFERROR(IF(INDEX('1.2 Speakers'!$J$10:$J1103,MATCH(L36,'1.2 Speakers'!$B$10:$B1103,0),)="",""," - "&amp;INDEX('1.2 Speakers'!$J$10:$J1103,MATCH(L36,'1.2 Speakers'!$B$10:$B1103,0),)),"")&amp;IF(ISBLANK(M36),"","
")&amp;M36&amp;IFERROR(IF(INDEX('1.2 Speakers'!$J$10:$J1103,MATCH(M36,'1.2 Speakers'!$B$10:$B1103,0),)="",""," - "&amp;INDEX('1.2 Speakers'!$J$10:$J1103,MATCH(M36,'1.2 Speakers'!$B$10:$B1103,0),)),"")&amp;IF(ISBLANK(N36),"","
")&amp;N36&amp;IFERROR(IF(INDEX('1.2 Speakers'!$J$10:$J1103,MATCH(N36,'1.2 Speakers'!$B$10:$B1103,0),)="",""," - "&amp;INDEX('1.2 Speakers'!$J$10:$J1103,MATCH(N36,'1.2 Speakers'!$B$10:$B1103,0),)),"")</f>
        <v/>
      </c>
      <c r="P36" s="58"/>
      <c r="Q36" s="60"/>
      <c r="R36" s="61"/>
      <c r="S36" s="60"/>
      <c r="T36" s="536"/>
    </row>
    <row r="37" spans="2:20" ht="13">
      <c r="B37" s="535"/>
      <c r="C37" s="425"/>
      <c r="D37" s="57"/>
      <c r="E37" s="58"/>
      <c r="F37" s="58"/>
      <c r="G37" s="427"/>
      <c r="H37" s="427"/>
      <c r="I37" s="59"/>
      <c r="J37" s="59"/>
      <c r="K37" s="59"/>
      <c r="L37" s="59"/>
      <c r="M37" s="59"/>
      <c r="N37" s="59"/>
      <c r="O37" s="57" t="str" cm="1">
        <f t="array" ref="O37">I37&amp;IFERROR(IF(INDEX('1.2 Speakers'!$J$10:$J1104,MATCH(I37,'1.2 Speakers'!$B$10:$B1104,0),)="",""," - "&amp;INDEX('1.2 Speakers'!$J$10:$J1104,MATCH(I37,'1.2 Speakers'!$B$10:$B1104,0),)),"")&amp;IF(ISBLANK(J37),"",CHAR(10))&amp;J37&amp;IFERROR(IF(INDEX('1.2 Speakers'!$J$10:$J1104,MATCH(J37,'1.2 Speakers'!$B$10:$B1104,0),)="",""," - "&amp;INDEX('1.2 Speakers'!$J$10:$J1104,MATCH(J37,'1.2 Speakers'!$B$10:$B1104,0),)),"")&amp;IF(ISBLANK(K37),"","
")&amp;K37&amp;IFERROR(IF(INDEX('1.2 Speakers'!$J$10:$J1104,MATCH(K37,'1.2 Speakers'!$B$10:$B1104,0),)="",""," - "&amp;INDEX('1.2 Speakers'!$J$10:$J1104,MATCH(K37,'1.2 Speakers'!$B$10:$B1104,0),)),"")&amp;IF(ISBLANK(L37),"","
")&amp;L37&amp;IFERROR(IF(INDEX('1.2 Speakers'!$J$10:$J1104,MATCH(L37,'1.2 Speakers'!$B$10:$B1104,0),)="",""," - "&amp;INDEX('1.2 Speakers'!$J$10:$J1104,MATCH(L37,'1.2 Speakers'!$B$10:$B1104,0),)),"")&amp;IF(ISBLANK(M37),"","
")&amp;M37&amp;IFERROR(IF(INDEX('1.2 Speakers'!$J$10:$J1104,MATCH(M37,'1.2 Speakers'!$B$10:$B1104,0),)="",""," - "&amp;INDEX('1.2 Speakers'!$J$10:$J1104,MATCH(M37,'1.2 Speakers'!$B$10:$B1104,0),)),"")&amp;IF(ISBLANK(N37),"","
")&amp;N37&amp;IFERROR(IF(INDEX('1.2 Speakers'!$J$10:$J1104,MATCH(N37,'1.2 Speakers'!$B$10:$B1104,0),)="",""," - "&amp;INDEX('1.2 Speakers'!$J$10:$J1104,MATCH(N37,'1.2 Speakers'!$B$10:$B1104,0),)),"")</f>
        <v/>
      </c>
      <c r="P37" s="58"/>
      <c r="Q37" s="60"/>
      <c r="R37" s="61"/>
      <c r="S37" s="60"/>
      <c r="T37" s="536"/>
    </row>
    <row r="38" spans="2:20" ht="13">
      <c r="B38" s="535"/>
      <c r="C38" s="425"/>
      <c r="D38" s="57"/>
      <c r="E38" s="58"/>
      <c r="F38" s="58"/>
      <c r="G38" s="427"/>
      <c r="H38" s="427"/>
      <c r="I38" s="59"/>
      <c r="J38" s="59"/>
      <c r="K38" s="59"/>
      <c r="L38" s="59"/>
      <c r="M38" s="59"/>
      <c r="N38" s="59"/>
      <c r="O38" s="57" t="str" cm="1">
        <f t="array" ref="O38">I38&amp;IFERROR(IF(INDEX('1.2 Speakers'!$J$10:$J1105,MATCH(I38,'1.2 Speakers'!$B$10:$B1105,0),)="",""," - "&amp;INDEX('1.2 Speakers'!$J$10:$J1105,MATCH(I38,'1.2 Speakers'!$B$10:$B1105,0),)),"")&amp;IF(ISBLANK(J38),"",CHAR(10))&amp;J38&amp;IFERROR(IF(INDEX('1.2 Speakers'!$J$10:$J1105,MATCH(J38,'1.2 Speakers'!$B$10:$B1105,0),)="",""," - "&amp;INDEX('1.2 Speakers'!$J$10:$J1105,MATCH(J38,'1.2 Speakers'!$B$10:$B1105,0),)),"")&amp;IF(ISBLANK(K38),"","
")&amp;K38&amp;IFERROR(IF(INDEX('1.2 Speakers'!$J$10:$J1105,MATCH(K38,'1.2 Speakers'!$B$10:$B1105,0),)="",""," - "&amp;INDEX('1.2 Speakers'!$J$10:$J1105,MATCH(K38,'1.2 Speakers'!$B$10:$B1105,0),)),"")&amp;IF(ISBLANK(L38),"","
")&amp;L38&amp;IFERROR(IF(INDEX('1.2 Speakers'!$J$10:$J1105,MATCH(L38,'1.2 Speakers'!$B$10:$B1105,0),)="",""," - "&amp;INDEX('1.2 Speakers'!$J$10:$J1105,MATCH(L38,'1.2 Speakers'!$B$10:$B1105,0),)),"")&amp;IF(ISBLANK(M38),"","
")&amp;M38&amp;IFERROR(IF(INDEX('1.2 Speakers'!$J$10:$J1105,MATCH(M38,'1.2 Speakers'!$B$10:$B1105,0),)="",""," - "&amp;INDEX('1.2 Speakers'!$J$10:$J1105,MATCH(M38,'1.2 Speakers'!$B$10:$B1105,0),)),"")&amp;IF(ISBLANK(N38),"","
")&amp;N38&amp;IFERROR(IF(INDEX('1.2 Speakers'!$J$10:$J1105,MATCH(N38,'1.2 Speakers'!$B$10:$B1105,0),)="",""," - "&amp;INDEX('1.2 Speakers'!$J$10:$J1105,MATCH(N38,'1.2 Speakers'!$B$10:$B1105,0),)),"")</f>
        <v/>
      </c>
      <c r="P38" s="58"/>
      <c r="Q38" s="60"/>
      <c r="R38" s="61"/>
      <c r="S38" s="60"/>
      <c r="T38" s="536"/>
    </row>
    <row r="39" spans="2:20" ht="13">
      <c r="B39" s="535"/>
      <c r="C39" s="425"/>
      <c r="D39" s="57"/>
      <c r="E39" s="58"/>
      <c r="F39" s="58"/>
      <c r="G39" s="427"/>
      <c r="H39" s="427"/>
      <c r="I39" s="59"/>
      <c r="J39" s="59"/>
      <c r="K39" s="59"/>
      <c r="L39" s="59"/>
      <c r="M39" s="59"/>
      <c r="N39" s="59"/>
      <c r="O39" s="57" t="str" cm="1">
        <f t="array" ref="O39">I39&amp;IFERROR(IF(INDEX('1.2 Speakers'!$J$10:$J1106,MATCH(I39,'1.2 Speakers'!$B$10:$B1106,0),)="",""," - "&amp;INDEX('1.2 Speakers'!$J$10:$J1106,MATCH(I39,'1.2 Speakers'!$B$10:$B1106,0),)),"")&amp;IF(ISBLANK(J39),"",CHAR(10))&amp;J39&amp;IFERROR(IF(INDEX('1.2 Speakers'!$J$10:$J1106,MATCH(J39,'1.2 Speakers'!$B$10:$B1106,0),)="",""," - "&amp;INDEX('1.2 Speakers'!$J$10:$J1106,MATCH(J39,'1.2 Speakers'!$B$10:$B1106,0),)),"")&amp;IF(ISBLANK(K39),"","
")&amp;K39&amp;IFERROR(IF(INDEX('1.2 Speakers'!$J$10:$J1106,MATCH(K39,'1.2 Speakers'!$B$10:$B1106,0),)="",""," - "&amp;INDEX('1.2 Speakers'!$J$10:$J1106,MATCH(K39,'1.2 Speakers'!$B$10:$B1106,0),)),"")&amp;IF(ISBLANK(L39),"","
")&amp;L39&amp;IFERROR(IF(INDEX('1.2 Speakers'!$J$10:$J1106,MATCH(L39,'1.2 Speakers'!$B$10:$B1106,0),)="",""," - "&amp;INDEX('1.2 Speakers'!$J$10:$J1106,MATCH(L39,'1.2 Speakers'!$B$10:$B1106,0),)),"")&amp;IF(ISBLANK(M39),"","
")&amp;M39&amp;IFERROR(IF(INDEX('1.2 Speakers'!$J$10:$J1106,MATCH(M39,'1.2 Speakers'!$B$10:$B1106,0),)="",""," - "&amp;INDEX('1.2 Speakers'!$J$10:$J1106,MATCH(M39,'1.2 Speakers'!$B$10:$B1106,0),)),"")&amp;IF(ISBLANK(N39),"","
")&amp;N39&amp;IFERROR(IF(INDEX('1.2 Speakers'!$J$10:$J1106,MATCH(N39,'1.2 Speakers'!$B$10:$B1106,0),)="",""," - "&amp;INDEX('1.2 Speakers'!$J$10:$J1106,MATCH(N39,'1.2 Speakers'!$B$10:$B1106,0),)),"")</f>
        <v/>
      </c>
      <c r="P39" s="58"/>
      <c r="Q39" s="60"/>
      <c r="R39" s="61"/>
      <c r="S39" s="60"/>
      <c r="T39" s="536"/>
    </row>
    <row r="40" spans="2:20" ht="13">
      <c r="B40" s="535"/>
      <c r="C40" s="425"/>
      <c r="D40" s="57"/>
      <c r="E40" s="58"/>
      <c r="F40" s="58"/>
      <c r="G40" s="427"/>
      <c r="H40" s="427"/>
      <c r="I40" s="59"/>
      <c r="J40" s="59"/>
      <c r="K40" s="59"/>
      <c r="L40" s="59"/>
      <c r="M40" s="59"/>
      <c r="N40" s="59"/>
      <c r="O40" s="57" t="str" cm="1">
        <f t="array" ref="O40">I40&amp;IFERROR(IF(INDEX('1.2 Speakers'!$J$10:$J1107,MATCH(I40,'1.2 Speakers'!$B$10:$B1107,0),)="",""," - "&amp;INDEX('1.2 Speakers'!$J$10:$J1107,MATCH(I40,'1.2 Speakers'!$B$10:$B1107,0),)),"")&amp;IF(ISBLANK(J40),"",CHAR(10))&amp;J40&amp;IFERROR(IF(INDEX('1.2 Speakers'!$J$10:$J1107,MATCH(J40,'1.2 Speakers'!$B$10:$B1107,0),)="",""," - "&amp;INDEX('1.2 Speakers'!$J$10:$J1107,MATCH(J40,'1.2 Speakers'!$B$10:$B1107,0),)),"")&amp;IF(ISBLANK(K40),"","
")&amp;K40&amp;IFERROR(IF(INDEX('1.2 Speakers'!$J$10:$J1107,MATCH(K40,'1.2 Speakers'!$B$10:$B1107,0),)="",""," - "&amp;INDEX('1.2 Speakers'!$J$10:$J1107,MATCH(K40,'1.2 Speakers'!$B$10:$B1107,0),)),"")&amp;IF(ISBLANK(L40),"","
")&amp;L40&amp;IFERROR(IF(INDEX('1.2 Speakers'!$J$10:$J1107,MATCH(L40,'1.2 Speakers'!$B$10:$B1107,0),)="",""," - "&amp;INDEX('1.2 Speakers'!$J$10:$J1107,MATCH(L40,'1.2 Speakers'!$B$10:$B1107,0),)),"")&amp;IF(ISBLANK(M40),"","
")&amp;M40&amp;IFERROR(IF(INDEX('1.2 Speakers'!$J$10:$J1107,MATCH(M40,'1.2 Speakers'!$B$10:$B1107,0),)="",""," - "&amp;INDEX('1.2 Speakers'!$J$10:$J1107,MATCH(M40,'1.2 Speakers'!$B$10:$B1107,0),)),"")&amp;IF(ISBLANK(N40),"","
")&amp;N40&amp;IFERROR(IF(INDEX('1.2 Speakers'!$J$10:$J1107,MATCH(N40,'1.2 Speakers'!$B$10:$B1107,0),)="",""," - "&amp;INDEX('1.2 Speakers'!$J$10:$J1107,MATCH(N40,'1.2 Speakers'!$B$10:$B1107,0),)),"")</f>
        <v/>
      </c>
      <c r="P40" s="58"/>
      <c r="Q40" s="60"/>
      <c r="R40" s="61"/>
      <c r="S40" s="60"/>
      <c r="T40" s="536"/>
    </row>
    <row r="41" spans="2:20" ht="13">
      <c r="B41" s="535"/>
      <c r="C41" s="425"/>
      <c r="D41" s="57"/>
      <c r="E41" s="58"/>
      <c r="F41" s="58"/>
      <c r="G41" s="427"/>
      <c r="H41" s="427"/>
      <c r="I41" s="59"/>
      <c r="J41" s="59"/>
      <c r="K41" s="59"/>
      <c r="L41" s="59"/>
      <c r="M41" s="59"/>
      <c r="N41" s="59"/>
      <c r="O41" s="57" t="str" cm="1">
        <f t="array" ref="O41">I41&amp;IFERROR(IF(INDEX('1.2 Speakers'!$J$10:$J1108,MATCH(I41,'1.2 Speakers'!$B$10:$B1108,0),)="",""," - "&amp;INDEX('1.2 Speakers'!$J$10:$J1108,MATCH(I41,'1.2 Speakers'!$B$10:$B1108,0),)),"")&amp;IF(ISBLANK(J41),"",CHAR(10))&amp;J41&amp;IFERROR(IF(INDEX('1.2 Speakers'!$J$10:$J1108,MATCH(J41,'1.2 Speakers'!$B$10:$B1108,0),)="",""," - "&amp;INDEX('1.2 Speakers'!$J$10:$J1108,MATCH(J41,'1.2 Speakers'!$B$10:$B1108,0),)),"")&amp;IF(ISBLANK(K41),"","
")&amp;K41&amp;IFERROR(IF(INDEX('1.2 Speakers'!$J$10:$J1108,MATCH(K41,'1.2 Speakers'!$B$10:$B1108,0),)="",""," - "&amp;INDEX('1.2 Speakers'!$J$10:$J1108,MATCH(K41,'1.2 Speakers'!$B$10:$B1108,0),)),"")&amp;IF(ISBLANK(L41),"","
")&amp;L41&amp;IFERROR(IF(INDEX('1.2 Speakers'!$J$10:$J1108,MATCH(L41,'1.2 Speakers'!$B$10:$B1108,0),)="",""," - "&amp;INDEX('1.2 Speakers'!$J$10:$J1108,MATCH(L41,'1.2 Speakers'!$B$10:$B1108,0),)),"")&amp;IF(ISBLANK(M41),"","
")&amp;M41&amp;IFERROR(IF(INDEX('1.2 Speakers'!$J$10:$J1108,MATCH(M41,'1.2 Speakers'!$B$10:$B1108,0),)="",""," - "&amp;INDEX('1.2 Speakers'!$J$10:$J1108,MATCH(M41,'1.2 Speakers'!$B$10:$B1108,0),)),"")&amp;IF(ISBLANK(N41),"","
")&amp;N41&amp;IFERROR(IF(INDEX('1.2 Speakers'!$J$10:$J1108,MATCH(N41,'1.2 Speakers'!$B$10:$B1108,0),)="",""," - "&amp;INDEX('1.2 Speakers'!$J$10:$J1108,MATCH(N41,'1.2 Speakers'!$B$10:$B1108,0),)),"")</f>
        <v/>
      </c>
      <c r="P41" s="58"/>
      <c r="Q41" s="60"/>
      <c r="R41" s="61"/>
      <c r="S41" s="60"/>
      <c r="T41" s="536"/>
    </row>
    <row r="42" spans="2:20" ht="13">
      <c r="B42" s="535"/>
      <c r="C42" s="425"/>
      <c r="D42" s="57"/>
      <c r="E42" s="58"/>
      <c r="F42" s="58"/>
      <c r="G42" s="427"/>
      <c r="H42" s="427"/>
      <c r="I42" s="59"/>
      <c r="J42" s="59"/>
      <c r="K42" s="59"/>
      <c r="L42" s="59"/>
      <c r="M42" s="59"/>
      <c r="N42" s="59"/>
      <c r="O42" s="57" t="str" cm="1">
        <f t="array" ref="O42">I42&amp;IFERROR(IF(INDEX('1.2 Speakers'!$J$10:$J1109,MATCH(I42,'1.2 Speakers'!$B$10:$B1109,0),)="",""," - "&amp;INDEX('1.2 Speakers'!$J$10:$J1109,MATCH(I42,'1.2 Speakers'!$B$10:$B1109,0),)),"")&amp;IF(ISBLANK(J42),"",CHAR(10))&amp;J42&amp;IFERROR(IF(INDEX('1.2 Speakers'!$J$10:$J1109,MATCH(J42,'1.2 Speakers'!$B$10:$B1109,0),)="",""," - "&amp;INDEX('1.2 Speakers'!$J$10:$J1109,MATCH(J42,'1.2 Speakers'!$B$10:$B1109,0),)),"")&amp;IF(ISBLANK(K42),"","
")&amp;K42&amp;IFERROR(IF(INDEX('1.2 Speakers'!$J$10:$J1109,MATCH(K42,'1.2 Speakers'!$B$10:$B1109,0),)="",""," - "&amp;INDEX('1.2 Speakers'!$J$10:$J1109,MATCH(K42,'1.2 Speakers'!$B$10:$B1109,0),)),"")&amp;IF(ISBLANK(L42),"","
")&amp;L42&amp;IFERROR(IF(INDEX('1.2 Speakers'!$J$10:$J1109,MATCH(L42,'1.2 Speakers'!$B$10:$B1109,0),)="",""," - "&amp;INDEX('1.2 Speakers'!$J$10:$J1109,MATCH(L42,'1.2 Speakers'!$B$10:$B1109,0),)),"")&amp;IF(ISBLANK(M42),"","
")&amp;M42&amp;IFERROR(IF(INDEX('1.2 Speakers'!$J$10:$J1109,MATCH(M42,'1.2 Speakers'!$B$10:$B1109,0),)="",""," - "&amp;INDEX('1.2 Speakers'!$J$10:$J1109,MATCH(M42,'1.2 Speakers'!$B$10:$B1109,0),)),"")&amp;IF(ISBLANK(N42),"","
")&amp;N42&amp;IFERROR(IF(INDEX('1.2 Speakers'!$J$10:$J1109,MATCH(N42,'1.2 Speakers'!$B$10:$B1109,0),)="",""," - "&amp;INDEX('1.2 Speakers'!$J$10:$J1109,MATCH(N42,'1.2 Speakers'!$B$10:$B1109,0),)),"")</f>
        <v/>
      </c>
      <c r="P42" s="58"/>
      <c r="Q42" s="60"/>
      <c r="R42" s="61"/>
      <c r="S42" s="60"/>
      <c r="T42" s="536"/>
    </row>
    <row r="43" spans="2:20" ht="13">
      <c r="B43" s="535"/>
      <c r="C43" s="425"/>
      <c r="D43" s="57"/>
      <c r="E43" s="58"/>
      <c r="F43" s="58"/>
      <c r="G43" s="427"/>
      <c r="H43" s="427"/>
      <c r="I43" s="59"/>
      <c r="J43" s="59"/>
      <c r="K43" s="59"/>
      <c r="L43" s="59"/>
      <c r="M43" s="59"/>
      <c r="N43" s="59"/>
      <c r="O43" s="57" t="str" cm="1">
        <f t="array" ref="O43">I43&amp;IFERROR(IF(INDEX('1.2 Speakers'!$J$10:$J1110,MATCH(I43,'1.2 Speakers'!$B$10:$B1110,0),)="",""," - "&amp;INDEX('1.2 Speakers'!$J$10:$J1110,MATCH(I43,'1.2 Speakers'!$B$10:$B1110,0),)),"")&amp;IF(ISBLANK(J43),"",CHAR(10))&amp;J43&amp;IFERROR(IF(INDEX('1.2 Speakers'!$J$10:$J1110,MATCH(J43,'1.2 Speakers'!$B$10:$B1110,0),)="",""," - "&amp;INDEX('1.2 Speakers'!$J$10:$J1110,MATCH(J43,'1.2 Speakers'!$B$10:$B1110,0),)),"")&amp;IF(ISBLANK(K43),"","
")&amp;K43&amp;IFERROR(IF(INDEX('1.2 Speakers'!$J$10:$J1110,MATCH(K43,'1.2 Speakers'!$B$10:$B1110,0),)="",""," - "&amp;INDEX('1.2 Speakers'!$J$10:$J1110,MATCH(K43,'1.2 Speakers'!$B$10:$B1110,0),)),"")&amp;IF(ISBLANK(L43),"","
")&amp;L43&amp;IFERROR(IF(INDEX('1.2 Speakers'!$J$10:$J1110,MATCH(L43,'1.2 Speakers'!$B$10:$B1110,0),)="",""," - "&amp;INDEX('1.2 Speakers'!$J$10:$J1110,MATCH(L43,'1.2 Speakers'!$B$10:$B1110,0),)),"")&amp;IF(ISBLANK(M43),"","
")&amp;M43&amp;IFERROR(IF(INDEX('1.2 Speakers'!$J$10:$J1110,MATCH(M43,'1.2 Speakers'!$B$10:$B1110,0),)="",""," - "&amp;INDEX('1.2 Speakers'!$J$10:$J1110,MATCH(M43,'1.2 Speakers'!$B$10:$B1110,0),)),"")&amp;IF(ISBLANK(N43),"","
")&amp;N43&amp;IFERROR(IF(INDEX('1.2 Speakers'!$J$10:$J1110,MATCH(N43,'1.2 Speakers'!$B$10:$B1110,0),)="",""," - "&amp;INDEX('1.2 Speakers'!$J$10:$J1110,MATCH(N43,'1.2 Speakers'!$B$10:$B1110,0),)),"")</f>
        <v/>
      </c>
      <c r="P43" s="58"/>
      <c r="Q43" s="60"/>
      <c r="R43" s="61"/>
      <c r="S43" s="60"/>
      <c r="T43" s="536"/>
    </row>
    <row r="44" spans="2:20" ht="13">
      <c r="B44" s="535"/>
      <c r="C44" s="425"/>
      <c r="D44" s="57"/>
      <c r="E44" s="58"/>
      <c r="F44" s="58"/>
      <c r="G44" s="427"/>
      <c r="H44" s="427"/>
      <c r="I44" s="59"/>
      <c r="J44" s="59"/>
      <c r="K44" s="59"/>
      <c r="L44" s="59"/>
      <c r="M44" s="59"/>
      <c r="N44" s="59"/>
      <c r="O44" s="57" t="str" cm="1">
        <f t="array" ref="O44">I44&amp;IFERROR(IF(INDEX('1.2 Speakers'!$J$10:$J1111,MATCH(I44,'1.2 Speakers'!$B$10:$B1111,0),)="",""," - "&amp;INDEX('1.2 Speakers'!$J$10:$J1111,MATCH(I44,'1.2 Speakers'!$B$10:$B1111,0),)),"")&amp;IF(ISBLANK(J44),"",CHAR(10))&amp;J44&amp;IFERROR(IF(INDEX('1.2 Speakers'!$J$10:$J1111,MATCH(J44,'1.2 Speakers'!$B$10:$B1111,0),)="",""," - "&amp;INDEX('1.2 Speakers'!$J$10:$J1111,MATCH(J44,'1.2 Speakers'!$B$10:$B1111,0),)),"")&amp;IF(ISBLANK(K44),"","
")&amp;K44&amp;IFERROR(IF(INDEX('1.2 Speakers'!$J$10:$J1111,MATCH(K44,'1.2 Speakers'!$B$10:$B1111,0),)="",""," - "&amp;INDEX('1.2 Speakers'!$J$10:$J1111,MATCH(K44,'1.2 Speakers'!$B$10:$B1111,0),)),"")&amp;IF(ISBLANK(L44),"","
")&amp;L44&amp;IFERROR(IF(INDEX('1.2 Speakers'!$J$10:$J1111,MATCH(L44,'1.2 Speakers'!$B$10:$B1111,0),)="",""," - "&amp;INDEX('1.2 Speakers'!$J$10:$J1111,MATCH(L44,'1.2 Speakers'!$B$10:$B1111,0),)),"")&amp;IF(ISBLANK(M44),"","
")&amp;M44&amp;IFERROR(IF(INDEX('1.2 Speakers'!$J$10:$J1111,MATCH(M44,'1.2 Speakers'!$B$10:$B1111,0),)="",""," - "&amp;INDEX('1.2 Speakers'!$J$10:$J1111,MATCH(M44,'1.2 Speakers'!$B$10:$B1111,0),)),"")&amp;IF(ISBLANK(N44),"","
")&amp;N44&amp;IFERROR(IF(INDEX('1.2 Speakers'!$J$10:$J1111,MATCH(N44,'1.2 Speakers'!$B$10:$B1111,0),)="",""," - "&amp;INDEX('1.2 Speakers'!$J$10:$J1111,MATCH(N44,'1.2 Speakers'!$B$10:$B1111,0),)),"")</f>
        <v/>
      </c>
      <c r="P44" s="58"/>
      <c r="Q44" s="60"/>
      <c r="R44" s="61"/>
      <c r="S44" s="60"/>
      <c r="T44" s="536"/>
    </row>
    <row r="45" spans="2:20" ht="13">
      <c r="B45" s="535"/>
      <c r="C45" s="425"/>
      <c r="D45" s="57"/>
      <c r="E45" s="58"/>
      <c r="F45" s="58"/>
      <c r="G45" s="427"/>
      <c r="H45" s="427"/>
      <c r="I45" s="59"/>
      <c r="J45" s="59"/>
      <c r="K45" s="59"/>
      <c r="L45" s="59"/>
      <c r="M45" s="59"/>
      <c r="N45" s="59"/>
      <c r="O45" s="57" t="str" cm="1">
        <f t="array" ref="O45">I45&amp;IFERROR(IF(INDEX('1.2 Speakers'!$J$10:$J1112,MATCH(I45,'1.2 Speakers'!$B$10:$B1112,0),)="",""," - "&amp;INDEX('1.2 Speakers'!$J$10:$J1112,MATCH(I45,'1.2 Speakers'!$B$10:$B1112,0),)),"")&amp;IF(ISBLANK(J45),"",CHAR(10))&amp;J45&amp;IFERROR(IF(INDEX('1.2 Speakers'!$J$10:$J1112,MATCH(J45,'1.2 Speakers'!$B$10:$B1112,0),)="",""," - "&amp;INDEX('1.2 Speakers'!$J$10:$J1112,MATCH(J45,'1.2 Speakers'!$B$10:$B1112,0),)),"")&amp;IF(ISBLANK(K45),"","
")&amp;K45&amp;IFERROR(IF(INDEX('1.2 Speakers'!$J$10:$J1112,MATCH(K45,'1.2 Speakers'!$B$10:$B1112,0),)="",""," - "&amp;INDEX('1.2 Speakers'!$J$10:$J1112,MATCH(K45,'1.2 Speakers'!$B$10:$B1112,0),)),"")&amp;IF(ISBLANK(L45),"","
")&amp;L45&amp;IFERROR(IF(INDEX('1.2 Speakers'!$J$10:$J1112,MATCH(L45,'1.2 Speakers'!$B$10:$B1112,0),)="",""," - "&amp;INDEX('1.2 Speakers'!$J$10:$J1112,MATCH(L45,'1.2 Speakers'!$B$10:$B1112,0),)),"")&amp;IF(ISBLANK(M45),"","
")&amp;M45&amp;IFERROR(IF(INDEX('1.2 Speakers'!$J$10:$J1112,MATCH(M45,'1.2 Speakers'!$B$10:$B1112,0),)="",""," - "&amp;INDEX('1.2 Speakers'!$J$10:$J1112,MATCH(M45,'1.2 Speakers'!$B$10:$B1112,0),)),"")&amp;IF(ISBLANK(N45),"","
")&amp;N45&amp;IFERROR(IF(INDEX('1.2 Speakers'!$J$10:$J1112,MATCH(N45,'1.2 Speakers'!$B$10:$B1112,0),)="",""," - "&amp;INDEX('1.2 Speakers'!$J$10:$J1112,MATCH(N45,'1.2 Speakers'!$B$10:$B1112,0),)),"")</f>
        <v/>
      </c>
      <c r="P45" s="58"/>
      <c r="Q45" s="60"/>
      <c r="R45" s="61"/>
      <c r="S45" s="60"/>
      <c r="T45" s="536"/>
    </row>
    <row r="46" spans="2:20" ht="13">
      <c r="B46" s="535"/>
      <c r="C46" s="425"/>
      <c r="D46" s="57"/>
      <c r="E46" s="58"/>
      <c r="F46" s="58"/>
      <c r="G46" s="427"/>
      <c r="H46" s="427"/>
      <c r="I46" s="59"/>
      <c r="J46" s="59"/>
      <c r="K46" s="59"/>
      <c r="L46" s="59"/>
      <c r="M46" s="59"/>
      <c r="N46" s="59"/>
      <c r="O46" s="57" t="str" cm="1">
        <f t="array" ref="O46">I46&amp;IFERROR(IF(INDEX('1.2 Speakers'!$J$10:$J1113,MATCH(I46,'1.2 Speakers'!$B$10:$B1113,0),)="",""," - "&amp;INDEX('1.2 Speakers'!$J$10:$J1113,MATCH(I46,'1.2 Speakers'!$B$10:$B1113,0),)),"")&amp;IF(ISBLANK(J46),"",CHAR(10))&amp;J46&amp;IFERROR(IF(INDEX('1.2 Speakers'!$J$10:$J1113,MATCH(J46,'1.2 Speakers'!$B$10:$B1113,0),)="",""," - "&amp;INDEX('1.2 Speakers'!$J$10:$J1113,MATCH(J46,'1.2 Speakers'!$B$10:$B1113,0),)),"")&amp;IF(ISBLANK(K46),"","
")&amp;K46&amp;IFERROR(IF(INDEX('1.2 Speakers'!$J$10:$J1113,MATCH(K46,'1.2 Speakers'!$B$10:$B1113,0),)="",""," - "&amp;INDEX('1.2 Speakers'!$J$10:$J1113,MATCH(K46,'1.2 Speakers'!$B$10:$B1113,0),)),"")&amp;IF(ISBLANK(L46),"","
")&amp;L46&amp;IFERROR(IF(INDEX('1.2 Speakers'!$J$10:$J1113,MATCH(L46,'1.2 Speakers'!$B$10:$B1113,0),)="",""," - "&amp;INDEX('1.2 Speakers'!$J$10:$J1113,MATCH(L46,'1.2 Speakers'!$B$10:$B1113,0),)),"")&amp;IF(ISBLANK(M46),"","
")&amp;M46&amp;IFERROR(IF(INDEX('1.2 Speakers'!$J$10:$J1113,MATCH(M46,'1.2 Speakers'!$B$10:$B1113,0),)="",""," - "&amp;INDEX('1.2 Speakers'!$J$10:$J1113,MATCH(M46,'1.2 Speakers'!$B$10:$B1113,0),)),"")&amp;IF(ISBLANK(N46),"","
")&amp;N46&amp;IFERROR(IF(INDEX('1.2 Speakers'!$J$10:$J1113,MATCH(N46,'1.2 Speakers'!$B$10:$B1113,0),)="",""," - "&amp;INDEX('1.2 Speakers'!$J$10:$J1113,MATCH(N46,'1.2 Speakers'!$B$10:$B1113,0),)),"")</f>
        <v/>
      </c>
      <c r="P46" s="58"/>
      <c r="Q46" s="60"/>
      <c r="R46" s="61"/>
      <c r="S46" s="60"/>
      <c r="T46" s="536"/>
    </row>
    <row r="47" spans="2:20" ht="13">
      <c r="B47" s="535"/>
      <c r="C47" s="425"/>
      <c r="D47" s="57"/>
      <c r="E47" s="58"/>
      <c r="F47" s="58"/>
      <c r="G47" s="427"/>
      <c r="H47" s="427"/>
      <c r="I47" s="59"/>
      <c r="J47" s="59"/>
      <c r="K47" s="59"/>
      <c r="L47" s="59"/>
      <c r="M47" s="59"/>
      <c r="N47" s="59"/>
      <c r="O47" s="57" t="str" cm="1">
        <f t="array" ref="O47">I47&amp;IFERROR(IF(INDEX('1.2 Speakers'!$J$10:$J1114,MATCH(I47,'1.2 Speakers'!$B$10:$B1114,0),)="",""," - "&amp;INDEX('1.2 Speakers'!$J$10:$J1114,MATCH(I47,'1.2 Speakers'!$B$10:$B1114,0),)),"")&amp;IF(ISBLANK(J47),"",CHAR(10))&amp;J47&amp;IFERROR(IF(INDEX('1.2 Speakers'!$J$10:$J1114,MATCH(J47,'1.2 Speakers'!$B$10:$B1114,0),)="",""," - "&amp;INDEX('1.2 Speakers'!$J$10:$J1114,MATCH(J47,'1.2 Speakers'!$B$10:$B1114,0),)),"")&amp;IF(ISBLANK(K47),"","
")&amp;K47&amp;IFERROR(IF(INDEX('1.2 Speakers'!$J$10:$J1114,MATCH(K47,'1.2 Speakers'!$B$10:$B1114,0),)="",""," - "&amp;INDEX('1.2 Speakers'!$J$10:$J1114,MATCH(K47,'1.2 Speakers'!$B$10:$B1114,0),)),"")&amp;IF(ISBLANK(L47),"","
")&amp;L47&amp;IFERROR(IF(INDEX('1.2 Speakers'!$J$10:$J1114,MATCH(L47,'1.2 Speakers'!$B$10:$B1114,0),)="",""," - "&amp;INDEX('1.2 Speakers'!$J$10:$J1114,MATCH(L47,'1.2 Speakers'!$B$10:$B1114,0),)),"")&amp;IF(ISBLANK(M47),"","
")&amp;M47&amp;IFERROR(IF(INDEX('1.2 Speakers'!$J$10:$J1114,MATCH(M47,'1.2 Speakers'!$B$10:$B1114,0),)="",""," - "&amp;INDEX('1.2 Speakers'!$J$10:$J1114,MATCH(M47,'1.2 Speakers'!$B$10:$B1114,0),)),"")&amp;IF(ISBLANK(N47),"","
")&amp;N47&amp;IFERROR(IF(INDEX('1.2 Speakers'!$J$10:$J1114,MATCH(N47,'1.2 Speakers'!$B$10:$B1114,0),)="",""," - "&amp;INDEX('1.2 Speakers'!$J$10:$J1114,MATCH(N47,'1.2 Speakers'!$B$10:$B1114,0),)),"")</f>
        <v/>
      </c>
      <c r="P47" s="58"/>
      <c r="Q47" s="60"/>
      <c r="R47" s="61"/>
      <c r="S47" s="60"/>
      <c r="T47" s="536"/>
    </row>
    <row r="48" spans="2:20" ht="13">
      <c r="B48" s="535"/>
      <c r="C48" s="425"/>
      <c r="D48" s="57"/>
      <c r="E48" s="58"/>
      <c r="F48" s="58"/>
      <c r="G48" s="427"/>
      <c r="H48" s="427"/>
      <c r="I48" s="59"/>
      <c r="J48" s="59"/>
      <c r="K48" s="59"/>
      <c r="L48" s="59"/>
      <c r="M48" s="59"/>
      <c r="N48" s="59"/>
      <c r="O48" s="57" t="str" cm="1">
        <f t="array" ref="O48">I48&amp;IFERROR(IF(INDEX('1.2 Speakers'!$J$10:$J1115,MATCH(I48,'1.2 Speakers'!$B$10:$B1115,0),)="",""," - "&amp;INDEX('1.2 Speakers'!$J$10:$J1115,MATCH(I48,'1.2 Speakers'!$B$10:$B1115,0),)),"")&amp;IF(ISBLANK(J48),"",CHAR(10))&amp;J48&amp;IFERROR(IF(INDEX('1.2 Speakers'!$J$10:$J1115,MATCH(J48,'1.2 Speakers'!$B$10:$B1115,0),)="",""," - "&amp;INDEX('1.2 Speakers'!$J$10:$J1115,MATCH(J48,'1.2 Speakers'!$B$10:$B1115,0),)),"")&amp;IF(ISBLANK(K48),"","
")&amp;K48&amp;IFERROR(IF(INDEX('1.2 Speakers'!$J$10:$J1115,MATCH(K48,'1.2 Speakers'!$B$10:$B1115,0),)="",""," - "&amp;INDEX('1.2 Speakers'!$J$10:$J1115,MATCH(K48,'1.2 Speakers'!$B$10:$B1115,0),)),"")&amp;IF(ISBLANK(L48),"","
")&amp;L48&amp;IFERROR(IF(INDEX('1.2 Speakers'!$J$10:$J1115,MATCH(L48,'1.2 Speakers'!$B$10:$B1115,0),)="",""," - "&amp;INDEX('1.2 Speakers'!$J$10:$J1115,MATCH(L48,'1.2 Speakers'!$B$10:$B1115,0),)),"")&amp;IF(ISBLANK(M48),"","
")&amp;M48&amp;IFERROR(IF(INDEX('1.2 Speakers'!$J$10:$J1115,MATCH(M48,'1.2 Speakers'!$B$10:$B1115,0),)="",""," - "&amp;INDEX('1.2 Speakers'!$J$10:$J1115,MATCH(M48,'1.2 Speakers'!$B$10:$B1115,0),)),"")&amp;IF(ISBLANK(N48),"","
")&amp;N48&amp;IFERROR(IF(INDEX('1.2 Speakers'!$J$10:$J1115,MATCH(N48,'1.2 Speakers'!$B$10:$B1115,0),)="",""," - "&amp;INDEX('1.2 Speakers'!$J$10:$J1115,MATCH(N48,'1.2 Speakers'!$B$10:$B1115,0),)),"")</f>
        <v/>
      </c>
      <c r="P48" s="58"/>
      <c r="Q48" s="60"/>
      <c r="R48" s="61"/>
      <c r="S48" s="60"/>
      <c r="T48" s="536"/>
    </row>
    <row r="49" spans="2:20" ht="13">
      <c r="B49" s="535"/>
      <c r="C49" s="425"/>
      <c r="D49" s="57"/>
      <c r="E49" s="58"/>
      <c r="F49" s="58"/>
      <c r="G49" s="427"/>
      <c r="H49" s="427"/>
      <c r="I49" s="59"/>
      <c r="J49" s="59"/>
      <c r="K49" s="59"/>
      <c r="L49" s="59"/>
      <c r="M49" s="59"/>
      <c r="N49" s="59"/>
      <c r="O49" s="57" t="str" cm="1">
        <f t="array" ref="O49">I49&amp;IFERROR(IF(INDEX('1.2 Speakers'!$J$10:$J1116,MATCH(I49,'1.2 Speakers'!$B$10:$B1116,0),)="",""," - "&amp;INDEX('1.2 Speakers'!$J$10:$J1116,MATCH(I49,'1.2 Speakers'!$B$10:$B1116,0),)),"")&amp;IF(ISBLANK(J49),"",CHAR(10))&amp;J49&amp;IFERROR(IF(INDEX('1.2 Speakers'!$J$10:$J1116,MATCH(J49,'1.2 Speakers'!$B$10:$B1116,0),)="",""," - "&amp;INDEX('1.2 Speakers'!$J$10:$J1116,MATCH(J49,'1.2 Speakers'!$B$10:$B1116,0),)),"")&amp;IF(ISBLANK(K49),"","
")&amp;K49&amp;IFERROR(IF(INDEX('1.2 Speakers'!$J$10:$J1116,MATCH(K49,'1.2 Speakers'!$B$10:$B1116,0),)="",""," - "&amp;INDEX('1.2 Speakers'!$J$10:$J1116,MATCH(K49,'1.2 Speakers'!$B$10:$B1116,0),)),"")&amp;IF(ISBLANK(L49),"","
")&amp;L49&amp;IFERROR(IF(INDEX('1.2 Speakers'!$J$10:$J1116,MATCH(L49,'1.2 Speakers'!$B$10:$B1116,0),)="",""," - "&amp;INDEX('1.2 Speakers'!$J$10:$J1116,MATCH(L49,'1.2 Speakers'!$B$10:$B1116,0),)),"")&amp;IF(ISBLANK(M49),"","
")&amp;M49&amp;IFERROR(IF(INDEX('1.2 Speakers'!$J$10:$J1116,MATCH(M49,'1.2 Speakers'!$B$10:$B1116,0),)="",""," - "&amp;INDEX('1.2 Speakers'!$J$10:$J1116,MATCH(M49,'1.2 Speakers'!$B$10:$B1116,0),)),"")&amp;IF(ISBLANK(N49),"","
")&amp;N49&amp;IFERROR(IF(INDEX('1.2 Speakers'!$J$10:$J1116,MATCH(N49,'1.2 Speakers'!$B$10:$B1116,0),)="",""," - "&amp;INDEX('1.2 Speakers'!$J$10:$J1116,MATCH(N49,'1.2 Speakers'!$B$10:$B1116,0),)),"")</f>
        <v/>
      </c>
      <c r="P49" s="58"/>
      <c r="Q49" s="60"/>
      <c r="R49" s="61"/>
      <c r="S49" s="60"/>
      <c r="T49" s="536"/>
    </row>
    <row r="50" spans="2:20" ht="13">
      <c r="B50" s="535"/>
      <c r="C50" s="425"/>
      <c r="D50" s="57"/>
      <c r="E50" s="58"/>
      <c r="F50" s="58"/>
      <c r="G50" s="427"/>
      <c r="H50" s="427"/>
      <c r="I50" s="59"/>
      <c r="J50" s="59"/>
      <c r="K50" s="59"/>
      <c r="L50" s="59"/>
      <c r="M50" s="59"/>
      <c r="N50" s="59"/>
      <c r="O50" s="57" t="str" cm="1">
        <f t="array" ref="O50">I50&amp;IFERROR(IF(INDEX('1.2 Speakers'!$J$10:$J1117,MATCH(I50,'1.2 Speakers'!$B$10:$B1117,0),)="",""," - "&amp;INDEX('1.2 Speakers'!$J$10:$J1117,MATCH(I50,'1.2 Speakers'!$B$10:$B1117,0),)),"")&amp;IF(ISBLANK(J50),"",CHAR(10))&amp;J50&amp;IFERROR(IF(INDEX('1.2 Speakers'!$J$10:$J1117,MATCH(J50,'1.2 Speakers'!$B$10:$B1117,0),)="",""," - "&amp;INDEX('1.2 Speakers'!$J$10:$J1117,MATCH(J50,'1.2 Speakers'!$B$10:$B1117,0),)),"")&amp;IF(ISBLANK(K50),"","
")&amp;K50&amp;IFERROR(IF(INDEX('1.2 Speakers'!$J$10:$J1117,MATCH(K50,'1.2 Speakers'!$B$10:$B1117,0),)="",""," - "&amp;INDEX('1.2 Speakers'!$J$10:$J1117,MATCH(K50,'1.2 Speakers'!$B$10:$B1117,0),)),"")&amp;IF(ISBLANK(L50),"","
")&amp;L50&amp;IFERROR(IF(INDEX('1.2 Speakers'!$J$10:$J1117,MATCH(L50,'1.2 Speakers'!$B$10:$B1117,0),)="",""," - "&amp;INDEX('1.2 Speakers'!$J$10:$J1117,MATCH(L50,'1.2 Speakers'!$B$10:$B1117,0),)),"")&amp;IF(ISBLANK(M50),"","
")&amp;M50&amp;IFERROR(IF(INDEX('1.2 Speakers'!$J$10:$J1117,MATCH(M50,'1.2 Speakers'!$B$10:$B1117,0),)="",""," - "&amp;INDEX('1.2 Speakers'!$J$10:$J1117,MATCH(M50,'1.2 Speakers'!$B$10:$B1117,0),)),"")&amp;IF(ISBLANK(N50),"","
")&amp;N50&amp;IFERROR(IF(INDEX('1.2 Speakers'!$J$10:$J1117,MATCH(N50,'1.2 Speakers'!$B$10:$B1117,0),)="",""," - "&amp;INDEX('1.2 Speakers'!$J$10:$J1117,MATCH(N50,'1.2 Speakers'!$B$10:$B1117,0),)),"")</f>
        <v/>
      </c>
      <c r="P50" s="58"/>
      <c r="Q50" s="60"/>
      <c r="R50" s="61"/>
      <c r="S50" s="60"/>
      <c r="T50" s="536"/>
    </row>
    <row r="51" spans="2:20" ht="13">
      <c r="B51" s="535"/>
      <c r="C51" s="425"/>
      <c r="D51" s="57"/>
      <c r="E51" s="58"/>
      <c r="F51" s="58"/>
      <c r="G51" s="427"/>
      <c r="H51" s="427"/>
      <c r="I51" s="59"/>
      <c r="J51" s="59"/>
      <c r="K51" s="59"/>
      <c r="L51" s="59"/>
      <c r="M51" s="59"/>
      <c r="N51" s="59"/>
      <c r="O51" s="57" t="str" cm="1">
        <f t="array" ref="O51">I51&amp;IFERROR(IF(INDEX('1.2 Speakers'!$J$10:$J1118,MATCH(I51,'1.2 Speakers'!$B$10:$B1118,0),)="",""," - "&amp;INDEX('1.2 Speakers'!$J$10:$J1118,MATCH(I51,'1.2 Speakers'!$B$10:$B1118,0),)),"")&amp;IF(ISBLANK(J51),"",CHAR(10))&amp;J51&amp;IFERROR(IF(INDEX('1.2 Speakers'!$J$10:$J1118,MATCH(J51,'1.2 Speakers'!$B$10:$B1118,0),)="",""," - "&amp;INDEX('1.2 Speakers'!$J$10:$J1118,MATCH(J51,'1.2 Speakers'!$B$10:$B1118,0),)),"")&amp;IF(ISBLANK(K51),"","
")&amp;K51&amp;IFERROR(IF(INDEX('1.2 Speakers'!$J$10:$J1118,MATCH(K51,'1.2 Speakers'!$B$10:$B1118,0),)="",""," - "&amp;INDEX('1.2 Speakers'!$J$10:$J1118,MATCH(K51,'1.2 Speakers'!$B$10:$B1118,0),)),"")&amp;IF(ISBLANK(L51),"","
")&amp;L51&amp;IFERROR(IF(INDEX('1.2 Speakers'!$J$10:$J1118,MATCH(L51,'1.2 Speakers'!$B$10:$B1118,0),)="",""," - "&amp;INDEX('1.2 Speakers'!$J$10:$J1118,MATCH(L51,'1.2 Speakers'!$B$10:$B1118,0),)),"")&amp;IF(ISBLANK(M51),"","
")&amp;M51&amp;IFERROR(IF(INDEX('1.2 Speakers'!$J$10:$J1118,MATCH(M51,'1.2 Speakers'!$B$10:$B1118,0),)="",""," - "&amp;INDEX('1.2 Speakers'!$J$10:$J1118,MATCH(M51,'1.2 Speakers'!$B$10:$B1118,0),)),"")&amp;IF(ISBLANK(N51),"","
")&amp;N51&amp;IFERROR(IF(INDEX('1.2 Speakers'!$J$10:$J1118,MATCH(N51,'1.2 Speakers'!$B$10:$B1118,0),)="",""," - "&amp;INDEX('1.2 Speakers'!$J$10:$J1118,MATCH(N51,'1.2 Speakers'!$B$10:$B1118,0),)),"")</f>
        <v/>
      </c>
      <c r="P51" s="58"/>
      <c r="Q51" s="60"/>
      <c r="R51" s="61"/>
      <c r="S51" s="60"/>
      <c r="T51" s="536"/>
    </row>
    <row r="52" spans="2:20" ht="13">
      <c r="B52" s="535"/>
      <c r="C52" s="425"/>
      <c r="D52" s="57"/>
      <c r="E52" s="58"/>
      <c r="F52" s="58"/>
      <c r="G52" s="427"/>
      <c r="H52" s="427"/>
      <c r="I52" s="59"/>
      <c r="J52" s="59"/>
      <c r="K52" s="59"/>
      <c r="L52" s="59"/>
      <c r="M52" s="59"/>
      <c r="N52" s="59"/>
      <c r="O52" s="57" t="str" cm="1">
        <f t="array" ref="O52">I52&amp;IFERROR(IF(INDEX('1.2 Speakers'!$J$10:$J1119,MATCH(I52,'1.2 Speakers'!$B$10:$B1119,0),)="",""," - "&amp;INDEX('1.2 Speakers'!$J$10:$J1119,MATCH(I52,'1.2 Speakers'!$B$10:$B1119,0),)),"")&amp;IF(ISBLANK(J52),"",CHAR(10))&amp;J52&amp;IFERROR(IF(INDEX('1.2 Speakers'!$J$10:$J1119,MATCH(J52,'1.2 Speakers'!$B$10:$B1119,0),)="",""," - "&amp;INDEX('1.2 Speakers'!$J$10:$J1119,MATCH(J52,'1.2 Speakers'!$B$10:$B1119,0),)),"")&amp;IF(ISBLANK(K52),"","
")&amp;K52&amp;IFERROR(IF(INDEX('1.2 Speakers'!$J$10:$J1119,MATCH(K52,'1.2 Speakers'!$B$10:$B1119,0),)="",""," - "&amp;INDEX('1.2 Speakers'!$J$10:$J1119,MATCH(K52,'1.2 Speakers'!$B$10:$B1119,0),)),"")&amp;IF(ISBLANK(L52),"","
")&amp;L52&amp;IFERROR(IF(INDEX('1.2 Speakers'!$J$10:$J1119,MATCH(L52,'1.2 Speakers'!$B$10:$B1119,0),)="",""," - "&amp;INDEX('1.2 Speakers'!$J$10:$J1119,MATCH(L52,'1.2 Speakers'!$B$10:$B1119,0),)),"")&amp;IF(ISBLANK(M52),"","
")&amp;M52&amp;IFERROR(IF(INDEX('1.2 Speakers'!$J$10:$J1119,MATCH(M52,'1.2 Speakers'!$B$10:$B1119,0),)="",""," - "&amp;INDEX('1.2 Speakers'!$J$10:$J1119,MATCH(M52,'1.2 Speakers'!$B$10:$B1119,0),)),"")&amp;IF(ISBLANK(N52),"","
")&amp;N52&amp;IFERROR(IF(INDEX('1.2 Speakers'!$J$10:$J1119,MATCH(N52,'1.2 Speakers'!$B$10:$B1119,0),)="",""," - "&amp;INDEX('1.2 Speakers'!$J$10:$J1119,MATCH(N52,'1.2 Speakers'!$B$10:$B1119,0),)),"")</f>
        <v/>
      </c>
      <c r="P52" s="58"/>
      <c r="Q52" s="60"/>
      <c r="R52" s="61"/>
      <c r="S52" s="60"/>
      <c r="T52" s="536"/>
    </row>
    <row r="53" spans="2:20" ht="13">
      <c r="B53" s="535"/>
      <c r="C53" s="425"/>
      <c r="D53" s="57"/>
      <c r="E53" s="58"/>
      <c r="F53" s="58"/>
      <c r="G53" s="427"/>
      <c r="H53" s="427"/>
      <c r="I53" s="59"/>
      <c r="J53" s="59"/>
      <c r="K53" s="59"/>
      <c r="L53" s="59"/>
      <c r="M53" s="59"/>
      <c r="N53" s="59"/>
      <c r="O53" s="57" t="str" cm="1">
        <f t="array" ref="O53">I53&amp;IFERROR(IF(INDEX('1.2 Speakers'!$J$10:$J1120,MATCH(I53,'1.2 Speakers'!$B$10:$B1120,0),)="",""," - "&amp;INDEX('1.2 Speakers'!$J$10:$J1120,MATCH(I53,'1.2 Speakers'!$B$10:$B1120,0),)),"")&amp;IF(ISBLANK(J53),"",CHAR(10))&amp;J53&amp;IFERROR(IF(INDEX('1.2 Speakers'!$J$10:$J1120,MATCH(J53,'1.2 Speakers'!$B$10:$B1120,0),)="",""," - "&amp;INDEX('1.2 Speakers'!$J$10:$J1120,MATCH(J53,'1.2 Speakers'!$B$10:$B1120,0),)),"")&amp;IF(ISBLANK(K53),"","
")&amp;K53&amp;IFERROR(IF(INDEX('1.2 Speakers'!$J$10:$J1120,MATCH(K53,'1.2 Speakers'!$B$10:$B1120,0),)="",""," - "&amp;INDEX('1.2 Speakers'!$J$10:$J1120,MATCH(K53,'1.2 Speakers'!$B$10:$B1120,0),)),"")&amp;IF(ISBLANK(L53),"","
")&amp;L53&amp;IFERROR(IF(INDEX('1.2 Speakers'!$J$10:$J1120,MATCH(L53,'1.2 Speakers'!$B$10:$B1120,0),)="",""," - "&amp;INDEX('1.2 Speakers'!$J$10:$J1120,MATCH(L53,'1.2 Speakers'!$B$10:$B1120,0),)),"")&amp;IF(ISBLANK(M53),"","
")&amp;M53&amp;IFERROR(IF(INDEX('1.2 Speakers'!$J$10:$J1120,MATCH(M53,'1.2 Speakers'!$B$10:$B1120,0),)="",""," - "&amp;INDEX('1.2 Speakers'!$J$10:$J1120,MATCH(M53,'1.2 Speakers'!$B$10:$B1120,0),)),"")&amp;IF(ISBLANK(N53),"","
")&amp;N53&amp;IFERROR(IF(INDEX('1.2 Speakers'!$J$10:$J1120,MATCH(N53,'1.2 Speakers'!$B$10:$B1120,0),)="",""," - "&amp;INDEX('1.2 Speakers'!$J$10:$J1120,MATCH(N53,'1.2 Speakers'!$B$10:$B1120,0),)),"")</f>
        <v/>
      </c>
      <c r="P53" s="58"/>
      <c r="Q53" s="60"/>
      <c r="R53" s="61"/>
      <c r="S53" s="60"/>
      <c r="T53" s="536"/>
    </row>
    <row r="54" spans="2:20" ht="13">
      <c r="B54" s="535"/>
      <c r="C54" s="425"/>
      <c r="D54" s="57"/>
      <c r="E54" s="58"/>
      <c r="F54" s="58"/>
      <c r="G54" s="427"/>
      <c r="H54" s="427"/>
      <c r="I54" s="59"/>
      <c r="J54" s="59"/>
      <c r="K54" s="59"/>
      <c r="L54" s="59"/>
      <c r="M54" s="59"/>
      <c r="N54" s="59"/>
      <c r="O54" s="57" t="str" cm="1">
        <f t="array" ref="O54">I54&amp;IFERROR(IF(INDEX('1.2 Speakers'!$J$10:$J1121,MATCH(I54,'1.2 Speakers'!$B$10:$B1121,0),)="",""," - "&amp;INDEX('1.2 Speakers'!$J$10:$J1121,MATCH(I54,'1.2 Speakers'!$B$10:$B1121,0),)),"")&amp;IF(ISBLANK(J54),"",CHAR(10))&amp;J54&amp;IFERROR(IF(INDEX('1.2 Speakers'!$J$10:$J1121,MATCH(J54,'1.2 Speakers'!$B$10:$B1121,0),)="",""," - "&amp;INDEX('1.2 Speakers'!$J$10:$J1121,MATCH(J54,'1.2 Speakers'!$B$10:$B1121,0),)),"")&amp;IF(ISBLANK(K54),"","
")&amp;K54&amp;IFERROR(IF(INDEX('1.2 Speakers'!$J$10:$J1121,MATCH(K54,'1.2 Speakers'!$B$10:$B1121,0),)="",""," - "&amp;INDEX('1.2 Speakers'!$J$10:$J1121,MATCH(K54,'1.2 Speakers'!$B$10:$B1121,0),)),"")&amp;IF(ISBLANK(L54),"","
")&amp;L54&amp;IFERROR(IF(INDEX('1.2 Speakers'!$J$10:$J1121,MATCH(L54,'1.2 Speakers'!$B$10:$B1121,0),)="",""," - "&amp;INDEX('1.2 Speakers'!$J$10:$J1121,MATCH(L54,'1.2 Speakers'!$B$10:$B1121,0),)),"")&amp;IF(ISBLANK(M54),"","
")&amp;M54&amp;IFERROR(IF(INDEX('1.2 Speakers'!$J$10:$J1121,MATCH(M54,'1.2 Speakers'!$B$10:$B1121,0),)="",""," - "&amp;INDEX('1.2 Speakers'!$J$10:$J1121,MATCH(M54,'1.2 Speakers'!$B$10:$B1121,0),)),"")&amp;IF(ISBLANK(N54),"","
")&amp;N54&amp;IFERROR(IF(INDEX('1.2 Speakers'!$J$10:$J1121,MATCH(N54,'1.2 Speakers'!$B$10:$B1121,0),)="",""," - "&amp;INDEX('1.2 Speakers'!$J$10:$J1121,MATCH(N54,'1.2 Speakers'!$B$10:$B1121,0),)),"")</f>
        <v/>
      </c>
      <c r="P54" s="58"/>
      <c r="Q54" s="60"/>
      <c r="R54" s="61"/>
      <c r="S54" s="60"/>
      <c r="T54" s="536"/>
    </row>
    <row r="55" spans="2:20" ht="13">
      <c r="B55" s="535"/>
      <c r="C55" s="425"/>
      <c r="D55" s="57"/>
      <c r="E55" s="58"/>
      <c r="F55" s="58"/>
      <c r="G55" s="427"/>
      <c r="H55" s="427"/>
      <c r="I55" s="59"/>
      <c r="J55" s="59"/>
      <c r="K55" s="59"/>
      <c r="L55" s="59"/>
      <c r="M55" s="59"/>
      <c r="N55" s="59"/>
      <c r="O55" s="57" t="str" cm="1">
        <f t="array" ref="O55">I55&amp;IFERROR(IF(INDEX('1.2 Speakers'!$J$10:$J1122,MATCH(I55,'1.2 Speakers'!$B$10:$B1122,0),)="",""," - "&amp;INDEX('1.2 Speakers'!$J$10:$J1122,MATCH(I55,'1.2 Speakers'!$B$10:$B1122,0),)),"")&amp;IF(ISBLANK(J55),"",CHAR(10))&amp;J55&amp;IFERROR(IF(INDEX('1.2 Speakers'!$J$10:$J1122,MATCH(J55,'1.2 Speakers'!$B$10:$B1122,0),)="",""," - "&amp;INDEX('1.2 Speakers'!$J$10:$J1122,MATCH(J55,'1.2 Speakers'!$B$10:$B1122,0),)),"")&amp;IF(ISBLANK(K55),"","
")&amp;K55&amp;IFERROR(IF(INDEX('1.2 Speakers'!$J$10:$J1122,MATCH(K55,'1.2 Speakers'!$B$10:$B1122,0),)="",""," - "&amp;INDEX('1.2 Speakers'!$J$10:$J1122,MATCH(K55,'1.2 Speakers'!$B$10:$B1122,0),)),"")&amp;IF(ISBLANK(L55),"","
")&amp;L55&amp;IFERROR(IF(INDEX('1.2 Speakers'!$J$10:$J1122,MATCH(L55,'1.2 Speakers'!$B$10:$B1122,0),)="",""," - "&amp;INDEX('1.2 Speakers'!$J$10:$J1122,MATCH(L55,'1.2 Speakers'!$B$10:$B1122,0),)),"")&amp;IF(ISBLANK(M55),"","
")&amp;M55&amp;IFERROR(IF(INDEX('1.2 Speakers'!$J$10:$J1122,MATCH(M55,'1.2 Speakers'!$B$10:$B1122,0),)="",""," - "&amp;INDEX('1.2 Speakers'!$J$10:$J1122,MATCH(M55,'1.2 Speakers'!$B$10:$B1122,0),)),"")&amp;IF(ISBLANK(N55),"","
")&amp;N55&amp;IFERROR(IF(INDEX('1.2 Speakers'!$J$10:$J1122,MATCH(N55,'1.2 Speakers'!$B$10:$B1122,0),)="",""," - "&amp;INDEX('1.2 Speakers'!$J$10:$J1122,MATCH(N55,'1.2 Speakers'!$B$10:$B1122,0),)),"")</f>
        <v/>
      </c>
      <c r="P55" s="58"/>
      <c r="Q55" s="60"/>
      <c r="R55" s="61"/>
      <c r="S55" s="60"/>
      <c r="T55" s="536"/>
    </row>
    <row r="56" spans="2:20" ht="13">
      <c r="B56" s="535"/>
      <c r="C56" s="425"/>
      <c r="D56" s="57"/>
      <c r="E56" s="58"/>
      <c r="F56" s="58"/>
      <c r="G56" s="427"/>
      <c r="H56" s="427"/>
      <c r="I56" s="59"/>
      <c r="J56" s="59"/>
      <c r="K56" s="59"/>
      <c r="L56" s="59"/>
      <c r="M56" s="59"/>
      <c r="N56" s="59"/>
      <c r="O56" s="57" t="str" cm="1">
        <f t="array" ref="O56">I56&amp;IFERROR(IF(INDEX('1.2 Speakers'!$J$10:$J1123,MATCH(I56,'1.2 Speakers'!$B$10:$B1123,0),)="",""," - "&amp;INDEX('1.2 Speakers'!$J$10:$J1123,MATCH(I56,'1.2 Speakers'!$B$10:$B1123,0),)),"")&amp;IF(ISBLANK(J56),"",CHAR(10))&amp;J56&amp;IFERROR(IF(INDEX('1.2 Speakers'!$J$10:$J1123,MATCH(J56,'1.2 Speakers'!$B$10:$B1123,0),)="",""," - "&amp;INDEX('1.2 Speakers'!$J$10:$J1123,MATCH(J56,'1.2 Speakers'!$B$10:$B1123,0),)),"")&amp;IF(ISBLANK(K56),"","
")&amp;K56&amp;IFERROR(IF(INDEX('1.2 Speakers'!$J$10:$J1123,MATCH(K56,'1.2 Speakers'!$B$10:$B1123,0),)="",""," - "&amp;INDEX('1.2 Speakers'!$J$10:$J1123,MATCH(K56,'1.2 Speakers'!$B$10:$B1123,0),)),"")&amp;IF(ISBLANK(L56),"","
")&amp;L56&amp;IFERROR(IF(INDEX('1.2 Speakers'!$J$10:$J1123,MATCH(L56,'1.2 Speakers'!$B$10:$B1123,0),)="",""," - "&amp;INDEX('1.2 Speakers'!$J$10:$J1123,MATCH(L56,'1.2 Speakers'!$B$10:$B1123,0),)),"")&amp;IF(ISBLANK(M56),"","
")&amp;M56&amp;IFERROR(IF(INDEX('1.2 Speakers'!$J$10:$J1123,MATCH(M56,'1.2 Speakers'!$B$10:$B1123,0),)="",""," - "&amp;INDEX('1.2 Speakers'!$J$10:$J1123,MATCH(M56,'1.2 Speakers'!$B$10:$B1123,0),)),"")&amp;IF(ISBLANK(N56),"","
")&amp;N56&amp;IFERROR(IF(INDEX('1.2 Speakers'!$J$10:$J1123,MATCH(N56,'1.2 Speakers'!$B$10:$B1123,0),)="",""," - "&amp;INDEX('1.2 Speakers'!$J$10:$J1123,MATCH(N56,'1.2 Speakers'!$B$10:$B1123,0),)),"")</f>
        <v/>
      </c>
      <c r="P56" s="58"/>
      <c r="Q56" s="60"/>
      <c r="R56" s="61"/>
      <c r="S56" s="60"/>
      <c r="T56" s="536"/>
    </row>
    <row r="57" spans="2:20" ht="13">
      <c r="B57" s="535"/>
      <c r="C57" s="425"/>
      <c r="D57" s="57"/>
      <c r="E57" s="58"/>
      <c r="F57" s="58"/>
      <c r="G57" s="427"/>
      <c r="H57" s="427"/>
      <c r="I57" s="59"/>
      <c r="J57" s="59"/>
      <c r="K57" s="59"/>
      <c r="L57" s="59"/>
      <c r="M57" s="59"/>
      <c r="N57" s="59"/>
      <c r="O57" s="57" t="str" cm="1">
        <f t="array" ref="O57">I57&amp;IFERROR(IF(INDEX('1.2 Speakers'!$J$10:$J1124,MATCH(I57,'1.2 Speakers'!$B$10:$B1124,0),)="",""," - "&amp;INDEX('1.2 Speakers'!$J$10:$J1124,MATCH(I57,'1.2 Speakers'!$B$10:$B1124,0),)),"")&amp;IF(ISBLANK(J57),"",CHAR(10))&amp;J57&amp;IFERROR(IF(INDEX('1.2 Speakers'!$J$10:$J1124,MATCH(J57,'1.2 Speakers'!$B$10:$B1124,0),)="",""," - "&amp;INDEX('1.2 Speakers'!$J$10:$J1124,MATCH(J57,'1.2 Speakers'!$B$10:$B1124,0),)),"")&amp;IF(ISBLANK(K57),"","
")&amp;K57&amp;IFERROR(IF(INDEX('1.2 Speakers'!$J$10:$J1124,MATCH(K57,'1.2 Speakers'!$B$10:$B1124,0),)="",""," - "&amp;INDEX('1.2 Speakers'!$J$10:$J1124,MATCH(K57,'1.2 Speakers'!$B$10:$B1124,0),)),"")&amp;IF(ISBLANK(L57),"","
")&amp;L57&amp;IFERROR(IF(INDEX('1.2 Speakers'!$J$10:$J1124,MATCH(L57,'1.2 Speakers'!$B$10:$B1124,0),)="",""," - "&amp;INDEX('1.2 Speakers'!$J$10:$J1124,MATCH(L57,'1.2 Speakers'!$B$10:$B1124,0),)),"")&amp;IF(ISBLANK(M57),"","
")&amp;M57&amp;IFERROR(IF(INDEX('1.2 Speakers'!$J$10:$J1124,MATCH(M57,'1.2 Speakers'!$B$10:$B1124,0),)="",""," - "&amp;INDEX('1.2 Speakers'!$J$10:$J1124,MATCH(M57,'1.2 Speakers'!$B$10:$B1124,0),)),"")&amp;IF(ISBLANK(N57),"","
")&amp;N57&amp;IFERROR(IF(INDEX('1.2 Speakers'!$J$10:$J1124,MATCH(N57,'1.2 Speakers'!$B$10:$B1124,0),)="",""," - "&amp;INDEX('1.2 Speakers'!$J$10:$J1124,MATCH(N57,'1.2 Speakers'!$B$10:$B1124,0),)),"")</f>
        <v/>
      </c>
      <c r="P57" s="58"/>
      <c r="Q57" s="60"/>
      <c r="R57" s="61"/>
      <c r="S57" s="60"/>
      <c r="T57" s="536"/>
    </row>
    <row r="58" spans="2:20" ht="13">
      <c r="B58" s="535"/>
      <c r="C58" s="425"/>
      <c r="D58" s="57"/>
      <c r="E58" s="58"/>
      <c r="F58" s="58"/>
      <c r="G58" s="427"/>
      <c r="H58" s="427"/>
      <c r="I58" s="59"/>
      <c r="J58" s="59"/>
      <c r="K58" s="59"/>
      <c r="L58" s="59"/>
      <c r="M58" s="59"/>
      <c r="N58" s="59"/>
      <c r="O58" s="57" t="str" cm="1">
        <f t="array" ref="O58">I58&amp;IFERROR(IF(INDEX('1.2 Speakers'!$J$10:$J1125,MATCH(I58,'1.2 Speakers'!$B$10:$B1125,0),)="",""," - "&amp;INDEX('1.2 Speakers'!$J$10:$J1125,MATCH(I58,'1.2 Speakers'!$B$10:$B1125,0),)),"")&amp;IF(ISBLANK(J58),"",CHAR(10))&amp;J58&amp;IFERROR(IF(INDEX('1.2 Speakers'!$J$10:$J1125,MATCH(J58,'1.2 Speakers'!$B$10:$B1125,0),)="",""," - "&amp;INDEX('1.2 Speakers'!$J$10:$J1125,MATCH(J58,'1.2 Speakers'!$B$10:$B1125,0),)),"")&amp;IF(ISBLANK(K58),"","
")&amp;K58&amp;IFERROR(IF(INDEX('1.2 Speakers'!$J$10:$J1125,MATCH(K58,'1.2 Speakers'!$B$10:$B1125,0),)="",""," - "&amp;INDEX('1.2 Speakers'!$J$10:$J1125,MATCH(K58,'1.2 Speakers'!$B$10:$B1125,0),)),"")&amp;IF(ISBLANK(L58),"","
")&amp;L58&amp;IFERROR(IF(INDEX('1.2 Speakers'!$J$10:$J1125,MATCH(L58,'1.2 Speakers'!$B$10:$B1125,0),)="",""," - "&amp;INDEX('1.2 Speakers'!$J$10:$J1125,MATCH(L58,'1.2 Speakers'!$B$10:$B1125,0),)),"")&amp;IF(ISBLANK(M58),"","
")&amp;M58&amp;IFERROR(IF(INDEX('1.2 Speakers'!$J$10:$J1125,MATCH(M58,'1.2 Speakers'!$B$10:$B1125,0),)="",""," - "&amp;INDEX('1.2 Speakers'!$J$10:$J1125,MATCH(M58,'1.2 Speakers'!$B$10:$B1125,0),)),"")&amp;IF(ISBLANK(N58),"","
")&amp;N58&amp;IFERROR(IF(INDEX('1.2 Speakers'!$J$10:$J1125,MATCH(N58,'1.2 Speakers'!$B$10:$B1125,0),)="",""," - "&amp;INDEX('1.2 Speakers'!$J$10:$J1125,MATCH(N58,'1.2 Speakers'!$B$10:$B1125,0),)),"")</f>
        <v/>
      </c>
      <c r="P58" s="58"/>
      <c r="Q58" s="60"/>
      <c r="R58" s="61"/>
      <c r="S58" s="60"/>
      <c r="T58" s="536"/>
    </row>
    <row r="59" spans="2:20" ht="13">
      <c r="B59" s="535"/>
      <c r="C59" s="425"/>
      <c r="D59" s="57"/>
      <c r="E59" s="58"/>
      <c r="F59" s="58"/>
      <c r="G59" s="427"/>
      <c r="H59" s="427"/>
      <c r="I59" s="59"/>
      <c r="J59" s="59"/>
      <c r="K59" s="59"/>
      <c r="L59" s="59"/>
      <c r="M59" s="59"/>
      <c r="N59" s="59"/>
      <c r="O59" s="57" t="str" cm="1">
        <f t="array" ref="O59">I59&amp;IFERROR(IF(INDEX('1.2 Speakers'!$J$10:$J1126,MATCH(I59,'1.2 Speakers'!$B$10:$B1126,0),)="",""," - "&amp;INDEX('1.2 Speakers'!$J$10:$J1126,MATCH(I59,'1.2 Speakers'!$B$10:$B1126,0),)),"")&amp;IF(ISBLANK(J59),"",CHAR(10))&amp;J59&amp;IFERROR(IF(INDEX('1.2 Speakers'!$J$10:$J1126,MATCH(J59,'1.2 Speakers'!$B$10:$B1126,0),)="",""," - "&amp;INDEX('1.2 Speakers'!$J$10:$J1126,MATCH(J59,'1.2 Speakers'!$B$10:$B1126,0),)),"")&amp;IF(ISBLANK(K59),"","
")&amp;K59&amp;IFERROR(IF(INDEX('1.2 Speakers'!$J$10:$J1126,MATCH(K59,'1.2 Speakers'!$B$10:$B1126,0),)="",""," - "&amp;INDEX('1.2 Speakers'!$J$10:$J1126,MATCH(K59,'1.2 Speakers'!$B$10:$B1126,0),)),"")&amp;IF(ISBLANK(L59),"","
")&amp;L59&amp;IFERROR(IF(INDEX('1.2 Speakers'!$J$10:$J1126,MATCH(L59,'1.2 Speakers'!$B$10:$B1126,0),)="",""," - "&amp;INDEX('1.2 Speakers'!$J$10:$J1126,MATCH(L59,'1.2 Speakers'!$B$10:$B1126,0),)),"")&amp;IF(ISBLANK(M59),"","
")&amp;M59&amp;IFERROR(IF(INDEX('1.2 Speakers'!$J$10:$J1126,MATCH(M59,'1.2 Speakers'!$B$10:$B1126,0),)="",""," - "&amp;INDEX('1.2 Speakers'!$J$10:$J1126,MATCH(M59,'1.2 Speakers'!$B$10:$B1126,0),)),"")&amp;IF(ISBLANK(N59),"","
")&amp;N59&amp;IFERROR(IF(INDEX('1.2 Speakers'!$J$10:$J1126,MATCH(N59,'1.2 Speakers'!$B$10:$B1126,0),)="",""," - "&amp;INDEX('1.2 Speakers'!$J$10:$J1126,MATCH(N59,'1.2 Speakers'!$B$10:$B1126,0),)),"")</f>
        <v/>
      </c>
      <c r="P59" s="58"/>
      <c r="Q59" s="60"/>
      <c r="R59" s="61"/>
      <c r="S59" s="60"/>
      <c r="T59" s="536"/>
    </row>
    <row r="60" spans="2:20" ht="13">
      <c r="B60" s="535"/>
      <c r="C60" s="425"/>
      <c r="D60" s="57"/>
      <c r="E60" s="58"/>
      <c r="F60" s="58"/>
      <c r="G60" s="427"/>
      <c r="H60" s="427"/>
      <c r="I60" s="59"/>
      <c r="J60" s="59"/>
      <c r="K60" s="59"/>
      <c r="L60" s="59"/>
      <c r="M60" s="59"/>
      <c r="N60" s="59"/>
      <c r="O60" s="57" t="str" cm="1">
        <f t="array" ref="O60">I60&amp;IFERROR(IF(INDEX('1.2 Speakers'!$J$10:$J1127,MATCH(I60,'1.2 Speakers'!$B$10:$B1127,0),)="",""," - "&amp;INDEX('1.2 Speakers'!$J$10:$J1127,MATCH(I60,'1.2 Speakers'!$B$10:$B1127,0),)),"")&amp;IF(ISBLANK(J60),"",CHAR(10))&amp;J60&amp;IFERROR(IF(INDEX('1.2 Speakers'!$J$10:$J1127,MATCH(J60,'1.2 Speakers'!$B$10:$B1127,0),)="",""," - "&amp;INDEX('1.2 Speakers'!$J$10:$J1127,MATCH(J60,'1.2 Speakers'!$B$10:$B1127,0),)),"")&amp;IF(ISBLANK(K60),"","
")&amp;K60&amp;IFERROR(IF(INDEX('1.2 Speakers'!$J$10:$J1127,MATCH(K60,'1.2 Speakers'!$B$10:$B1127,0),)="",""," - "&amp;INDEX('1.2 Speakers'!$J$10:$J1127,MATCH(K60,'1.2 Speakers'!$B$10:$B1127,0),)),"")&amp;IF(ISBLANK(L60),"","
")&amp;L60&amp;IFERROR(IF(INDEX('1.2 Speakers'!$J$10:$J1127,MATCH(L60,'1.2 Speakers'!$B$10:$B1127,0),)="",""," - "&amp;INDEX('1.2 Speakers'!$J$10:$J1127,MATCH(L60,'1.2 Speakers'!$B$10:$B1127,0),)),"")&amp;IF(ISBLANK(M60),"","
")&amp;M60&amp;IFERROR(IF(INDEX('1.2 Speakers'!$J$10:$J1127,MATCH(M60,'1.2 Speakers'!$B$10:$B1127,0),)="",""," - "&amp;INDEX('1.2 Speakers'!$J$10:$J1127,MATCH(M60,'1.2 Speakers'!$B$10:$B1127,0),)),"")&amp;IF(ISBLANK(N60),"","
")&amp;N60&amp;IFERROR(IF(INDEX('1.2 Speakers'!$J$10:$J1127,MATCH(N60,'1.2 Speakers'!$B$10:$B1127,0),)="",""," - "&amp;INDEX('1.2 Speakers'!$J$10:$J1127,MATCH(N60,'1.2 Speakers'!$B$10:$B1127,0),)),"")</f>
        <v/>
      </c>
      <c r="P60" s="58"/>
      <c r="Q60" s="60"/>
      <c r="R60" s="61"/>
      <c r="S60" s="60"/>
      <c r="T60" s="536"/>
    </row>
    <row r="61" spans="2:20" ht="13">
      <c r="B61" s="535"/>
      <c r="C61" s="425"/>
      <c r="D61" s="57"/>
      <c r="E61" s="58"/>
      <c r="F61" s="58"/>
      <c r="G61" s="427"/>
      <c r="H61" s="427"/>
      <c r="I61" s="59"/>
      <c r="J61" s="59"/>
      <c r="K61" s="59"/>
      <c r="L61" s="59"/>
      <c r="M61" s="59"/>
      <c r="N61" s="59"/>
      <c r="O61" s="57" t="str" cm="1">
        <f t="array" ref="O61">I61&amp;IFERROR(IF(INDEX('1.2 Speakers'!$J$10:$J1128,MATCH(I61,'1.2 Speakers'!$B$10:$B1128,0),)="",""," - "&amp;INDEX('1.2 Speakers'!$J$10:$J1128,MATCH(I61,'1.2 Speakers'!$B$10:$B1128,0),)),"")&amp;IF(ISBLANK(J61),"",CHAR(10))&amp;J61&amp;IFERROR(IF(INDEX('1.2 Speakers'!$J$10:$J1128,MATCH(J61,'1.2 Speakers'!$B$10:$B1128,0),)="",""," - "&amp;INDEX('1.2 Speakers'!$J$10:$J1128,MATCH(J61,'1.2 Speakers'!$B$10:$B1128,0),)),"")&amp;IF(ISBLANK(K61),"","
")&amp;K61&amp;IFERROR(IF(INDEX('1.2 Speakers'!$J$10:$J1128,MATCH(K61,'1.2 Speakers'!$B$10:$B1128,0),)="",""," - "&amp;INDEX('1.2 Speakers'!$J$10:$J1128,MATCH(K61,'1.2 Speakers'!$B$10:$B1128,0),)),"")&amp;IF(ISBLANK(L61),"","
")&amp;L61&amp;IFERROR(IF(INDEX('1.2 Speakers'!$J$10:$J1128,MATCH(L61,'1.2 Speakers'!$B$10:$B1128,0),)="",""," - "&amp;INDEX('1.2 Speakers'!$J$10:$J1128,MATCH(L61,'1.2 Speakers'!$B$10:$B1128,0),)),"")&amp;IF(ISBLANK(M61),"","
")&amp;M61&amp;IFERROR(IF(INDEX('1.2 Speakers'!$J$10:$J1128,MATCH(M61,'1.2 Speakers'!$B$10:$B1128,0),)="",""," - "&amp;INDEX('1.2 Speakers'!$J$10:$J1128,MATCH(M61,'1.2 Speakers'!$B$10:$B1128,0),)),"")&amp;IF(ISBLANK(N61),"","
")&amp;N61&amp;IFERROR(IF(INDEX('1.2 Speakers'!$J$10:$J1128,MATCH(N61,'1.2 Speakers'!$B$10:$B1128,0),)="",""," - "&amp;INDEX('1.2 Speakers'!$J$10:$J1128,MATCH(N61,'1.2 Speakers'!$B$10:$B1128,0),)),"")</f>
        <v/>
      </c>
      <c r="P61" s="58"/>
      <c r="Q61" s="60"/>
      <c r="R61" s="61"/>
      <c r="S61" s="60"/>
      <c r="T61" s="536"/>
    </row>
    <row r="62" spans="2:20" ht="13">
      <c r="B62" s="535"/>
      <c r="C62" s="425"/>
      <c r="D62" s="57"/>
      <c r="E62" s="58"/>
      <c r="F62" s="58"/>
      <c r="G62" s="427"/>
      <c r="H62" s="427"/>
      <c r="I62" s="59"/>
      <c r="J62" s="59"/>
      <c r="K62" s="59"/>
      <c r="L62" s="59"/>
      <c r="M62" s="59"/>
      <c r="N62" s="59"/>
      <c r="O62" s="57" t="str" cm="1">
        <f t="array" ref="O62">I62&amp;IFERROR(IF(INDEX('1.2 Speakers'!$J$10:$J1129,MATCH(I62,'1.2 Speakers'!$B$10:$B1129,0),)="",""," - "&amp;INDEX('1.2 Speakers'!$J$10:$J1129,MATCH(I62,'1.2 Speakers'!$B$10:$B1129,0),)),"")&amp;IF(ISBLANK(J62),"",CHAR(10))&amp;J62&amp;IFERROR(IF(INDEX('1.2 Speakers'!$J$10:$J1129,MATCH(J62,'1.2 Speakers'!$B$10:$B1129,0),)="",""," - "&amp;INDEX('1.2 Speakers'!$J$10:$J1129,MATCH(J62,'1.2 Speakers'!$B$10:$B1129,0),)),"")&amp;IF(ISBLANK(K62),"","
")&amp;K62&amp;IFERROR(IF(INDEX('1.2 Speakers'!$J$10:$J1129,MATCH(K62,'1.2 Speakers'!$B$10:$B1129,0),)="",""," - "&amp;INDEX('1.2 Speakers'!$J$10:$J1129,MATCH(K62,'1.2 Speakers'!$B$10:$B1129,0),)),"")&amp;IF(ISBLANK(L62),"","
")&amp;L62&amp;IFERROR(IF(INDEX('1.2 Speakers'!$J$10:$J1129,MATCH(L62,'1.2 Speakers'!$B$10:$B1129,0),)="",""," - "&amp;INDEX('1.2 Speakers'!$J$10:$J1129,MATCH(L62,'1.2 Speakers'!$B$10:$B1129,0),)),"")&amp;IF(ISBLANK(M62),"","
")&amp;M62&amp;IFERROR(IF(INDEX('1.2 Speakers'!$J$10:$J1129,MATCH(M62,'1.2 Speakers'!$B$10:$B1129,0),)="",""," - "&amp;INDEX('1.2 Speakers'!$J$10:$J1129,MATCH(M62,'1.2 Speakers'!$B$10:$B1129,0),)),"")&amp;IF(ISBLANK(N62),"","
")&amp;N62&amp;IFERROR(IF(INDEX('1.2 Speakers'!$J$10:$J1129,MATCH(N62,'1.2 Speakers'!$B$10:$B1129,0),)="",""," - "&amp;INDEX('1.2 Speakers'!$J$10:$J1129,MATCH(N62,'1.2 Speakers'!$B$10:$B1129,0),)),"")</f>
        <v/>
      </c>
      <c r="P62" s="58"/>
      <c r="Q62" s="60"/>
      <c r="R62" s="61"/>
      <c r="S62" s="60"/>
      <c r="T62" s="536"/>
    </row>
    <row r="63" spans="2:20" ht="13">
      <c r="B63" s="535"/>
      <c r="C63" s="425"/>
      <c r="D63" s="57"/>
      <c r="E63" s="58"/>
      <c r="F63" s="58"/>
      <c r="G63" s="427"/>
      <c r="H63" s="427"/>
      <c r="I63" s="59"/>
      <c r="J63" s="59"/>
      <c r="K63" s="59"/>
      <c r="L63" s="59"/>
      <c r="M63" s="59"/>
      <c r="N63" s="59"/>
      <c r="O63" s="57" t="str" cm="1">
        <f t="array" ref="O63">I63&amp;IFERROR(IF(INDEX('1.2 Speakers'!$J$10:$J1130,MATCH(I63,'1.2 Speakers'!$B$10:$B1130,0),)="",""," - "&amp;INDEX('1.2 Speakers'!$J$10:$J1130,MATCH(I63,'1.2 Speakers'!$B$10:$B1130,0),)),"")&amp;IF(ISBLANK(J63),"",CHAR(10))&amp;J63&amp;IFERROR(IF(INDEX('1.2 Speakers'!$J$10:$J1130,MATCH(J63,'1.2 Speakers'!$B$10:$B1130,0),)="",""," - "&amp;INDEX('1.2 Speakers'!$J$10:$J1130,MATCH(J63,'1.2 Speakers'!$B$10:$B1130,0),)),"")&amp;IF(ISBLANK(K63),"","
")&amp;K63&amp;IFERROR(IF(INDEX('1.2 Speakers'!$J$10:$J1130,MATCH(K63,'1.2 Speakers'!$B$10:$B1130,0),)="",""," - "&amp;INDEX('1.2 Speakers'!$J$10:$J1130,MATCH(K63,'1.2 Speakers'!$B$10:$B1130,0),)),"")&amp;IF(ISBLANK(L63),"","
")&amp;L63&amp;IFERROR(IF(INDEX('1.2 Speakers'!$J$10:$J1130,MATCH(L63,'1.2 Speakers'!$B$10:$B1130,0),)="",""," - "&amp;INDEX('1.2 Speakers'!$J$10:$J1130,MATCH(L63,'1.2 Speakers'!$B$10:$B1130,0),)),"")&amp;IF(ISBLANK(M63),"","
")&amp;M63&amp;IFERROR(IF(INDEX('1.2 Speakers'!$J$10:$J1130,MATCH(M63,'1.2 Speakers'!$B$10:$B1130,0),)="",""," - "&amp;INDEX('1.2 Speakers'!$J$10:$J1130,MATCH(M63,'1.2 Speakers'!$B$10:$B1130,0),)),"")&amp;IF(ISBLANK(N63),"","
")&amp;N63&amp;IFERROR(IF(INDEX('1.2 Speakers'!$J$10:$J1130,MATCH(N63,'1.2 Speakers'!$B$10:$B1130,0),)="",""," - "&amp;INDEX('1.2 Speakers'!$J$10:$J1130,MATCH(N63,'1.2 Speakers'!$B$10:$B1130,0),)),"")</f>
        <v/>
      </c>
      <c r="P63" s="58"/>
      <c r="Q63" s="60"/>
      <c r="R63" s="61"/>
      <c r="S63" s="60"/>
      <c r="T63" s="536"/>
    </row>
    <row r="64" spans="2:20" ht="13">
      <c r="B64" s="535"/>
      <c r="C64" s="425"/>
      <c r="D64" s="57"/>
      <c r="E64" s="58"/>
      <c r="F64" s="58"/>
      <c r="G64" s="427"/>
      <c r="H64" s="427"/>
      <c r="I64" s="59"/>
      <c r="J64" s="59"/>
      <c r="K64" s="59"/>
      <c r="L64" s="59"/>
      <c r="M64" s="59"/>
      <c r="N64" s="59"/>
      <c r="O64" s="57" t="str" cm="1">
        <f t="array" ref="O64">I64&amp;IFERROR(IF(INDEX('1.2 Speakers'!$J$10:$J1131,MATCH(I64,'1.2 Speakers'!$B$10:$B1131,0),)="",""," - "&amp;INDEX('1.2 Speakers'!$J$10:$J1131,MATCH(I64,'1.2 Speakers'!$B$10:$B1131,0),)),"")&amp;IF(ISBLANK(J64),"",CHAR(10))&amp;J64&amp;IFERROR(IF(INDEX('1.2 Speakers'!$J$10:$J1131,MATCH(J64,'1.2 Speakers'!$B$10:$B1131,0),)="",""," - "&amp;INDEX('1.2 Speakers'!$J$10:$J1131,MATCH(J64,'1.2 Speakers'!$B$10:$B1131,0),)),"")&amp;IF(ISBLANK(K64),"","
")&amp;K64&amp;IFERROR(IF(INDEX('1.2 Speakers'!$J$10:$J1131,MATCH(K64,'1.2 Speakers'!$B$10:$B1131,0),)="",""," - "&amp;INDEX('1.2 Speakers'!$J$10:$J1131,MATCH(K64,'1.2 Speakers'!$B$10:$B1131,0),)),"")&amp;IF(ISBLANK(L64),"","
")&amp;L64&amp;IFERROR(IF(INDEX('1.2 Speakers'!$J$10:$J1131,MATCH(L64,'1.2 Speakers'!$B$10:$B1131,0),)="",""," - "&amp;INDEX('1.2 Speakers'!$J$10:$J1131,MATCH(L64,'1.2 Speakers'!$B$10:$B1131,0),)),"")&amp;IF(ISBLANK(M64),"","
")&amp;M64&amp;IFERROR(IF(INDEX('1.2 Speakers'!$J$10:$J1131,MATCH(M64,'1.2 Speakers'!$B$10:$B1131,0),)="",""," - "&amp;INDEX('1.2 Speakers'!$J$10:$J1131,MATCH(M64,'1.2 Speakers'!$B$10:$B1131,0),)),"")&amp;IF(ISBLANK(N64),"","
")&amp;N64&amp;IFERROR(IF(INDEX('1.2 Speakers'!$J$10:$J1131,MATCH(N64,'1.2 Speakers'!$B$10:$B1131,0),)="",""," - "&amp;INDEX('1.2 Speakers'!$J$10:$J1131,MATCH(N64,'1.2 Speakers'!$B$10:$B1131,0),)),"")</f>
        <v/>
      </c>
      <c r="P64" s="58"/>
      <c r="Q64" s="60"/>
      <c r="R64" s="61"/>
      <c r="S64" s="60"/>
      <c r="T64" s="536"/>
    </row>
    <row r="65" spans="2:20" ht="13">
      <c r="B65" s="535"/>
      <c r="C65" s="425"/>
      <c r="D65" s="57"/>
      <c r="E65" s="58"/>
      <c r="F65" s="58"/>
      <c r="G65" s="427"/>
      <c r="H65" s="427"/>
      <c r="I65" s="59"/>
      <c r="J65" s="59"/>
      <c r="K65" s="59"/>
      <c r="L65" s="59"/>
      <c r="M65" s="59"/>
      <c r="N65" s="59"/>
      <c r="O65" s="57" t="str" cm="1">
        <f t="array" ref="O65">I65&amp;IFERROR(IF(INDEX('1.2 Speakers'!$J$10:$J1132,MATCH(I65,'1.2 Speakers'!$B$10:$B1132,0),)="",""," - "&amp;INDEX('1.2 Speakers'!$J$10:$J1132,MATCH(I65,'1.2 Speakers'!$B$10:$B1132,0),)),"")&amp;IF(ISBLANK(J65),"",CHAR(10))&amp;J65&amp;IFERROR(IF(INDEX('1.2 Speakers'!$J$10:$J1132,MATCH(J65,'1.2 Speakers'!$B$10:$B1132,0),)="",""," - "&amp;INDEX('1.2 Speakers'!$J$10:$J1132,MATCH(J65,'1.2 Speakers'!$B$10:$B1132,0),)),"")&amp;IF(ISBLANK(K65),"","
")&amp;K65&amp;IFERROR(IF(INDEX('1.2 Speakers'!$J$10:$J1132,MATCH(K65,'1.2 Speakers'!$B$10:$B1132,0),)="",""," - "&amp;INDEX('1.2 Speakers'!$J$10:$J1132,MATCH(K65,'1.2 Speakers'!$B$10:$B1132,0),)),"")&amp;IF(ISBLANK(L65),"","
")&amp;L65&amp;IFERROR(IF(INDEX('1.2 Speakers'!$J$10:$J1132,MATCH(L65,'1.2 Speakers'!$B$10:$B1132,0),)="",""," - "&amp;INDEX('1.2 Speakers'!$J$10:$J1132,MATCH(L65,'1.2 Speakers'!$B$10:$B1132,0),)),"")&amp;IF(ISBLANK(M65),"","
")&amp;M65&amp;IFERROR(IF(INDEX('1.2 Speakers'!$J$10:$J1132,MATCH(M65,'1.2 Speakers'!$B$10:$B1132,0),)="",""," - "&amp;INDEX('1.2 Speakers'!$J$10:$J1132,MATCH(M65,'1.2 Speakers'!$B$10:$B1132,0),)),"")&amp;IF(ISBLANK(N65),"","
")&amp;N65&amp;IFERROR(IF(INDEX('1.2 Speakers'!$J$10:$J1132,MATCH(N65,'1.2 Speakers'!$B$10:$B1132,0),)="",""," - "&amp;INDEX('1.2 Speakers'!$J$10:$J1132,MATCH(N65,'1.2 Speakers'!$B$10:$B1132,0),)),"")</f>
        <v/>
      </c>
      <c r="P65" s="58"/>
      <c r="Q65" s="60"/>
      <c r="R65" s="61"/>
      <c r="S65" s="60"/>
      <c r="T65" s="536"/>
    </row>
    <row r="66" spans="2:20" ht="13">
      <c r="B66" s="535"/>
      <c r="C66" s="425"/>
      <c r="D66" s="57"/>
      <c r="E66" s="58"/>
      <c r="F66" s="58"/>
      <c r="G66" s="427"/>
      <c r="H66" s="427"/>
      <c r="I66" s="59"/>
      <c r="J66" s="59"/>
      <c r="K66" s="59"/>
      <c r="L66" s="59"/>
      <c r="M66" s="59"/>
      <c r="N66" s="59"/>
      <c r="O66" s="57" t="str" cm="1">
        <f t="array" ref="O66">I66&amp;IFERROR(IF(INDEX('1.2 Speakers'!$J$10:$J1133,MATCH(I66,'1.2 Speakers'!$B$10:$B1133,0),)="",""," - "&amp;INDEX('1.2 Speakers'!$J$10:$J1133,MATCH(I66,'1.2 Speakers'!$B$10:$B1133,0),)),"")&amp;IF(ISBLANK(J66),"",CHAR(10))&amp;J66&amp;IFERROR(IF(INDEX('1.2 Speakers'!$J$10:$J1133,MATCH(J66,'1.2 Speakers'!$B$10:$B1133,0),)="",""," - "&amp;INDEX('1.2 Speakers'!$J$10:$J1133,MATCH(J66,'1.2 Speakers'!$B$10:$B1133,0),)),"")&amp;IF(ISBLANK(K66),"","
")&amp;K66&amp;IFERROR(IF(INDEX('1.2 Speakers'!$J$10:$J1133,MATCH(K66,'1.2 Speakers'!$B$10:$B1133,0),)="",""," - "&amp;INDEX('1.2 Speakers'!$J$10:$J1133,MATCH(K66,'1.2 Speakers'!$B$10:$B1133,0),)),"")&amp;IF(ISBLANK(L66),"","
")&amp;L66&amp;IFERROR(IF(INDEX('1.2 Speakers'!$J$10:$J1133,MATCH(L66,'1.2 Speakers'!$B$10:$B1133,0),)="",""," - "&amp;INDEX('1.2 Speakers'!$J$10:$J1133,MATCH(L66,'1.2 Speakers'!$B$10:$B1133,0),)),"")&amp;IF(ISBLANK(M66),"","
")&amp;M66&amp;IFERROR(IF(INDEX('1.2 Speakers'!$J$10:$J1133,MATCH(M66,'1.2 Speakers'!$B$10:$B1133,0),)="",""," - "&amp;INDEX('1.2 Speakers'!$J$10:$J1133,MATCH(M66,'1.2 Speakers'!$B$10:$B1133,0),)),"")&amp;IF(ISBLANK(N66),"","
")&amp;N66&amp;IFERROR(IF(INDEX('1.2 Speakers'!$J$10:$J1133,MATCH(N66,'1.2 Speakers'!$B$10:$B1133,0),)="",""," - "&amp;INDEX('1.2 Speakers'!$J$10:$J1133,MATCH(N66,'1.2 Speakers'!$B$10:$B1133,0),)),"")</f>
        <v/>
      </c>
      <c r="P66" s="58"/>
      <c r="Q66" s="60"/>
      <c r="R66" s="61"/>
      <c r="S66" s="60"/>
      <c r="T66" s="536"/>
    </row>
    <row r="67" spans="2:20" ht="13">
      <c r="B67" s="535"/>
      <c r="C67" s="425"/>
      <c r="D67" s="57"/>
      <c r="E67" s="58"/>
      <c r="F67" s="58"/>
      <c r="G67" s="427"/>
      <c r="H67" s="427"/>
      <c r="I67" s="59"/>
      <c r="J67" s="59"/>
      <c r="K67" s="59"/>
      <c r="L67" s="59"/>
      <c r="M67" s="59"/>
      <c r="N67" s="59"/>
      <c r="O67" s="57" t="str" cm="1">
        <f t="array" ref="O67">I67&amp;IFERROR(IF(INDEX('1.2 Speakers'!$J$10:$J1134,MATCH(I67,'1.2 Speakers'!$B$10:$B1134,0),)="",""," - "&amp;INDEX('1.2 Speakers'!$J$10:$J1134,MATCH(I67,'1.2 Speakers'!$B$10:$B1134,0),)),"")&amp;IF(ISBLANK(J67),"",CHAR(10))&amp;J67&amp;IFERROR(IF(INDEX('1.2 Speakers'!$J$10:$J1134,MATCH(J67,'1.2 Speakers'!$B$10:$B1134,0),)="",""," - "&amp;INDEX('1.2 Speakers'!$J$10:$J1134,MATCH(J67,'1.2 Speakers'!$B$10:$B1134,0),)),"")&amp;IF(ISBLANK(K67),"","
")&amp;K67&amp;IFERROR(IF(INDEX('1.2 Speakers'!$J$10:$J1134,MATCH(K67,'1.2 Speakers'!$B$10:$B1134,0),)="",""," - "&amp;INDEX('1.2 Speakers'!$J$10:$J1134,MATCH(K67,'1.2 Speakers'!$B$10:$B1134,0),)),"")&amp;IF(ISBLANK(L67),"","
")&amp;L67&amp;IFERROR(IF(INDEX('1.2 Speakers'!$J$10:$J1134,MATCH(L67,'1.2 Speakers'!$B$10:$B1134,0),)="",""," - "&amp;INDEX('1.2 Speakers'!$J$10:$J1134,MATCH(L67,'1.2 Speakers'!$B$10:$B1134,0),)),"")&amp;IF(ISBLANK(M67),"","
")&amp;M67&amp;IFERROR(IF(INDEX('1.2 Speakers'!$J$10:$J1134,MATCH(M67,'1.2 Speakers'!$B$10:$B1134,0),)="",""," - "&amp;INDEX('1.2 Speakers'!$J$10:$J1134,MATCH(M67,'1.2 Speakers'!$B$10:$B1134,0),)),"")&amp;IF(ISBLANK(N67),"","
")&amp;N67&amp;IFERROR(IF(INDEX('1.2 Speakers'!$J$10:$J1134,MATCH(N67,'1.2 Speakers'!$B$10:$B1134,0),)="",""," - "&amp;INDEX('1.2 Speakers'!$J$10:$J1134,MATCH(N67,'1.2 Speakers'!$B$10:$B1134,0),)),"")</f>
        <v/>
      </c>
      <c r="P67" s="58"/>
      <c r="Q67" s="60"/>
      <c r="R67" s="61"/>
      <c r="S67" s="60"/>
      <c r="T67" s="536"/>
    </row>
    <row r="68" spans="2:20" ht="13">
      <c r="B68" s="535"/>
      <c r="C68" s="425"/>
      <c r="D68" s="57"/>
      <c r="E68" s="58"/>
      <c r="F68" s="58"/>
      <c r="G68" s="427"/>
      <c r="H68" s="427"/>
      <c r="I68" s="59"/>
      <c r="J68" s="59"/>
      <c r="K68" s="59"/>
      <c r="L68" s="59"/>
      <c r="M68" s="59"/>
      <c r="N68" s="59"/>
      <c r="O68" s="57" t="str" cm="1">
        <f t="array" ref="O68">I68&amp;IFERROR(IF(INDEX('1.2 Speakers'!$J$10:$J1135,MATCH(I68,'1.2 Speakers'!$B$10:$B1135,0),)="",""," - "&amp;INDEX('1.2 Speakers'!$J$10:$J1135,MATCH(I68,'1.2 Speakers'!$B$10:$B1135,0),)),"")&amp;IF(ISBLANK(J68),"",CHAR(10))&amp;J68&amp;IFERROR(IF(INDEX('1.2 Speakers'!$J$10:$J1135,MATCH(J68,'1.2 Speakers'!$B$10:$B1135,0),)="",""," - "&amp;INDEX('1.2 Speakers'!$J$10:$J1135,MATCH(J68,'1.2 Speakers'!$B$10:$B1135,0),)),"")&amp;IF(ISBLANK(K68),"","
")&amp;K68&amp;IFERROR(IF(INDEX('1.2 Speakers'!$J$10:$J1135,MATCH(K68,'1.2 Speakers'!$B$10:$B1135,0),)="",""," - "&amp;INDEX('1.2 Speakers'!$J$10:$J1135,MATCH(K68,'1.2 Speakers'!$B$10:$B1135,0),)),"")&amp;IF(ISBLANK(L68),"","
")&amp;L68&amp;IFERROR(IF(INDEX('1.2 Speakers'!$J$10:$J1135,MATCH(L68,'1.2 Speakers'!$B$10:$B1135,0),)="",""," - "&amp;INDEX('1.2 Speakers'!$J$10:$J1135,MATCH(L68,'1.2 Speakers'!$B$10:$B1135,0),)),"")&amp;IF(ISBLANK(M68),"","
")&amp;M68&amp;IFERROR(IF(INDEX('1.2 Speakers'!$J$10:$J1135,MATCH(M68,'1.2 Speakers'!$B$10:$B1135,0),)="",""," - "&amp;INDEX('1.2 Speakers'!$J$10:$J1135,MATCH(M68,'1.2 Speakers'!$B$10:$B1135,0),)),"")&amp;IF(ISBLANK(N68),"","
")&amp;N68&amp;IFERROR(IF(INDEX('1.2 Speakers'!$J$10:$J1135,MATCH(N68,'1.2 Speakers'!$B$10:$B1135,0),)="",""," - "&amp;INDEX('1.2 Speakers'!$J$10:$J1135,MATCH(N68,'1.2 Speakers'!$B$10:$B1135,0),)),"")</f>
        <v/>
      </c>
      <c r="P68" s="58"/>
      <c r="Q68" s="60"/>
      <c r="R68" s="61"/>
      <c r="S68" s="60"/>
      <c r="T68" s="536"/>
    </row>
    <row r="69" spans="2:20" ht="13">
      <c r="B69" s="535"/>
      <c r="C69" s="425"/>
      <c r="D69" s="57"/>
      <c r="E69" s="58"/>
      <c r="F69" s="58"/>
      <c r="G69" s="427"/>
      <c r="H69" s="427"/>
      <c r="I69" s="59"/>
      <c r="J69" s="59"/>
      <c r="K69" s="59"/>
      <c r="L69" s="59"/>
      <c r="M69" s="59"/>
      <c r="N69" s="59"/>
      <c r="O69" s="57" t="str" cm="1">
        <f t="array" ref="O69">I69&amp;IFERROR(IF(INDEX('1.2 Speakers'!$J$10:$J1136,MATCH(I69,'1.2 Speakers'!$B$10:$B1136,0),)="",""," - "&amp;INDEX('1.2 Speakers'!$J$10:$J1136,MATCH(I69,'1.2 Speakers'!$B$10:$B1136,0),)),"")&amp;IF(ISBLANK(J69),"",CHAR(10))&amp;J69&amp;IFERROR(IF(INDEX('1.2 Speakers'!$J$10:$J1136,MATCH(J69,'1.2 Speakers'!$B$10:$B1136,0),)="",""," - "&amp;INDEX('1.2 Speakers'!$J$10:$J1136,MATCH(J69,'1.2 Speakers'!$B$10:$B1136,0),)),"")&amp;IF(ISBLANK(K69),"","
")&amp;K69&amp;IFERROR(IF(INDEX('1.2 Speakers'!$J$10:$J1136,MATCH(K69,'1.2 Speakers'!$B$10:$B1136,0),)="",""," - "&amp;INDEX('1.2 Speakers'!$J$10:$J1136,MATCH(K69,'1.2 Speakers'!$B$10:$B1136,0),)),"")&amp;IF(ISBLANK(L69),"","
")&amp;L69&amp;IFERROR(IF(INDEX('1.2 Speakers'!$J$10:$J1136,MATCH(L69,'1.2 Speakers'!$B$10:$B1136,0),)="",""," - "&amp;INDEX('1.2 Speakers'!$J$10:$J1136,MATCH(L69,'1.2 Speakers'!$B$10:$B1136,0),)),"")&amp;IF(ISBLANK(M69),"","
")&amp;M69&amp;IFERROR(IF(INDEX('1.2 Speakers'!$J$10:$J1136,MATCH(M69,'1.2 Speakers'!$B$10:$B1136,0),)="",""," - "&amp;INDEX('1.2 Speakers'!$J$10:$J1136,MATCH(M69,'1.2 Speakers'!$B$10:$B1136,0),)),"")&amp;IF(ISBLANK(N69),"","
")&amp;N69&amp;IFERROR(IF(INDEX('1.2 Speakers'!$J$10:$J1136,MATCH(N69,'1.2 Speakers'!$B$10:$B1136,0),)="",""," - "&amp;INDEX('1.2 Speakers'!$J$10:$J1136,MATCH(N69,'1.2 Speakers'!$B$10:$B1136,0),)),"")</f>
        <v/>
      </c>
      <c r="P69" s="58"/>
      <c r="Q69" s="60"/>
      <c r="R69" s="61"/>
      <c r="S69" s="60"/>
      <c r="T69" s="536"/>
    </row>
    <row r="70" spans="2:20" ht="13">
      <c r="B70" s="535"/>
      <c r="C70" s="425"/>
      <c r="D70" s="57"/>
      <c r="E70" s="58"/>
      <c r="F70" s="58"/>
      <c r="G70" s="427"/>
      <c r="H70" s="427"/>
      <c r="I70" s="59"/>
      <c r="J70" s="59"/>
      <c r="K70" s="59"/>
      <c r="L70" s="59"/>
      <c r="M70" s="59"/>
      <c r="N70" s="59"/>
      <c r="O70" s="57" t="str" cm="1">
        <f t="array" ref="O70">I70&amp;IFERROR(IF(INDEX('1.2 Speakers'!$J$10:$J1137,MATCH(I70,'1.2 Speakers'!$B$10:$B1137,0),)="",""," - "&amp;INDEX('1.2 Speakers'!$J$10:$J1137,MATCH(I70,'1.2 Speakers'!$B$10:$B1137,0),)),"")&amp;IF(ISBLANK(J70),"",CHAR(10))&amp;J70&amp;IFERROR(IF(INDEX('1.2 Speakers'!$J$10:$J1137,MATCH(J70,'1.2 Speakers'!$B$10:$B1137,0),)="",""," - "&amp;INDEX('1.2 Speakers'!$J$10:$J1137,MATCH(J70,'1.2 Speakers'!$B$10:$B1137,0),)),"")&amp;IF(ISBLANK(K70),"","
")&amp;K70&amp;IFERROR(IF(INDEX('1.2 Speakers'!$J$10:$J1137,MATCH(K70,'1.2 Speakers'!$B$10:$B1137,0),)="",""," - "&amp;INDEX('1.2 Speakers'!$J$10:$J1137,MATCH(K70,'1.2 Speakers'!$B$10:$B1137,0),)),"")&amp;IF(ISBLANK(L70),"","
")&amp;L70&amp;IFERROR(IF(INDEX('1.2 Speakers'!$J$10:$J1137,MATCH(L70,'1.2 Speakers'!$B$10:$B1137,0),)="",""," - "&amp;INDEX('1.2 Speakers'!$J$10:$J1137,MATCH(L70,'1.2 Speakers'!$B$10:$B1137,0),)),"")&amp;IF(ISBLANK(M70),"","
")&amp;M70&amp;IFERROR(IF(INDEX('1.2 Speakers'!$J$10:$J1137,MATCH(M70,'1.2 Speakers'!$B$10:$B1137,0),)="",""," - "&amp;INDEX('1.2 Speakers'!$J$10:$J1137,MATCH(M70,'1.2 Speakers'!$B$10:$B1137,0),)),"")&amp;IF(ISBLANK(N70),"","
")&amp;N70&amp;IFERROR(IF(INDEX('1.2 Speakers'!$J$10:$J1137,MATCH(N70,'1.2 Speakers'!$B$10:$B1137,0),)="",""," - "&amp;INDEX('1.2 Speakers'!$J$10:$J1137,MATCH(N70,'1.2 Speakers'!$B$10:$B1137,0),)),"")</f>
        <v/>
      </c>
      <c r="P70" s="58"/>
      <c r="Q70" s="60"/>
      <c r="R70" s="61"/>
      <c r="S70" s="60"/>
      <c r="T70" s="536"/>
    </row>
    <row r="71" spans="2:20" ht="13">
      <c r="B71" s="535"/>
      <c r="C71" s="425"/>
      <c r="D71" s="57"/>
      <c r="E71" s="58"/>
      <c r="F71" s="58"/>
      <c r="G71" s="427"/>
      <c r="H71" s="427"/>
      <c r="I71" s="59"/>
      <c r="J71" s="59"/>
      <c r="K71" s="59"/>
      <c r="L71" s="59"/>
      <c r="M71" s="59"/>
      <c r="N71" s="59"/>
      <c r="O71" s="57" t="str" cm="1">
        <f t="array" ref="O71">I71&amp;IFERROR(IF(INDEX('1.2 Speakers'!$J$10:$J1138,MATCH(I71,'1.2 Speakers'!$B$10:$B1138,0),)="",""," - "&amp;INDEX('1.2 Speakers'!$J$10:$J1138,MATCH(I71,'1.2 Speakers'!$B$10:$B1138,0),)),"")&amp;IF(ISBLANK(J71),"",CHAR(10))&amp;J71&amp;IFERROR(IF(INDEX('1.2 Speakers'!$J$10:$J1138,MATCH(J71,'1.2 Speakers'!$B$10:$B1138,0),)="",""," - "&amp;INDEX('1.2 Speakers'!$J$10:$J1138,MATCH(J71,'1.2 Speakers'!$B$10:$B1138,0),)),"")&amp;IF(ISBLANK(K71),"","
")&amp;K71&amp;IFERROR(IF(INDEX('1.2 Speakers'!$J$10:$J1138,MATCH(K71,'1.2 Speakers'!$B$10:$B1138,0),)="",""," - "&amp;INDEX('1.2 Speakers'!$J$10:$J1138,MATCH(K71,'1.2 Speakers'!$B$10:$B1138,0),)),"")&amp;IF(ISBLANK(L71),"","
")&amp;L71&amp;IFERROR(IF(INDEX('1.2 Speakers'!$J$10:$J1138,MATCH(L71,'1.2 Speakers'!$B$10:$B1138,0),)="",""," - "&amp;INDEX('1.2 Speakers'!$J$10:$J1138,MATCH(L71,'1.2 Speakers'!$B$10:$B1138,0),)),"")&amp;IF(ISBLANK(M71),"","
")&amp;M71&amp;IFERROR(IF(INDEX('1.2 Speakers'!$J$10:$J1138,MATCH(M71,'1.2 Speakers'!$B$10:$B1138,0),)="",""," - "&amp;INDEX('1.2 Speakers'!$J$10:$J1138,MATCH(M71,'1.2 Speakers'!$B$10:$B1138,0),)),"")&amp;IF(ISBLANK(N71),"","
")&amp;N71&amp;IFERROR(IF(INDEX('1.2 Speakers'!$J$10:$J1138,MATCH(N71,'1.2 Speakers'!$B$10:$B1138,0),)="",""," - "&amp;INDEX('1.2 Speakers'!$J$10:$J1138,MATCH(N71,'1.2 Speakers'!$B$10:$B1138,0),)),"")</f>
        <v/>
      </c>
      <c r="P71" s="58"/>
      <c r="Q71" s="60"/>
      <c r="R71" s="61"/>
      <c r="S71" s="60"/>
      <c r="T71" s="536"/>
    </row>
    <row r="72" spans="2:20" ht="13">
      <c r="B72" s="535"/>
      <c r="C72" s="425"/>
      <c r="D72" s="57"/>
      <c r="E72" s="58"/>
      <c r="F72" s="58"/>
      <c r="G72" s="427"/>
      <c r="H72" s="427"/>
      <c r="I72" s="59"/>
      <c r="J72" s="59"/>
      <c r="K72" s="59"/>
      <c r="L72" s="59"/>
      <c r="M72" s="59"/>
      <c r="N72" s="59"/>
      <c r="O72" s="57" t="str" cm="1">
        <f t="array" ref="O72">I72&amp;IFERROR(IF(INDEX('1.2 Speakers'!$J$10:$J1139,MATCH(I72,'1.2 Speakers'!$B$10:$B1139,0),)="",""," - "&amp;INDEX('1.2 Speakers'!$J$10:$J1139,MATCH(I72,'1.2 Speakers'!$B$10:$B1139,0),)),"")&amp;IF(ISBLANK(J72),"",CHAR(10))&amp;J72&amp;IFERROR(IF(INDEX('1.2 Speakers'!$J$10:$J1139,MATCH(J72,'1.2 Speakers'!$B$10:$B1139,0),)="",""," - "&amp;INDEX('1.2 Speakers'!$J$10:$J1139,MATCH(J72,'1.2 Speakers'!$B$10:$B1139,0),)),"")&amp;IF(ISBLANK(K72),"","
")&amp;K72&amp;IFERROR(IF(INDEX('1.2 Speakers'!$J$10:$J1139,MATCH(K72,'1.2 Speakers'!$B$10:$B1139,0),)="",""," - "&amp;INDEX('1.2 Speakers'!$J$10:$J1139,MATCH(K72,'1.2 Speakers'!$B$10:$B1139,0),)),"")&amp;IF(ISBLANK(L72),"","
")&amp;L72&amp;IFERROR(IF(INDEX('1.2 Speakers'!$J$10:$J1139,MATCH(L72,'1.2 Speakers'!$B$10:$B1139,0),)="",""," - "&amp;INDEX('1.2 Speakers'!$J$10:$J1139,MATCH(L72,'1.2 Speakers'!$B$10:$B1139,0),)),"")&amp;IF(ISBLANK(M72),"","
")&amp;M72&amp;IFERROR(IF(INDEX('1.2 Speakers'!$J$10:$J1139,MATCH(M72,'1.2 Speakers'!$B$10:$B1139,0),)="",""," - "&amp;INDEX('1.2 Speakers'!$J$10:$J1139,MATCH(M72,'1.2 Speakers'!$B$10:$B1139,0),)),"")&amp;IF(ISBLANK(N72),"","
")&amp;N72&amp;IFERROR(IF(INDEX('1.2 Speakers'!$J$10:$J1139,MATCH(N72,'1.2 Speakers'!$B$10:$B1139,0),)="",""," - "&amp;INDEX('1.2 Speakers'!$J$10:$J1139,MATCH(N72,'1.2 Speakers'!$B$10:$B1139,0),)),"")</f>
        <v/>
      </c>
      <c r="P72" s="58"/>
      <c r="Q72" s="60"/>
      <c r="R72" s="61"/>
      <c r="S72" s="60"/>
      <c r="T72" s="536"/>
    </row>
    <row r="73" spans="2:20" ht="13">
      <c r="B73" s="535"/>
      <c r="C73" s="425"/>
      <c r="D73" s="57"/>
      <c r="E73" s="58"/>
      <c r="F73" s="58"/>
      <c r="G73" s="427"/>
      <c r="H73" s="427"/>
      <c r="I73" s="59"/>
      <c r="J73" s="59"/>
      <c r="K73" s="59"/>
      <c r="L73" s="59"/>
      <c r="M73" s="59"/>
      <c r="N73" s="59"/>
      <c r="O73" s="57" t="str" cm="1">
        <f t="array" ref="O73">I73&amp;IFERROR(IF(INDEX('1.2 Speakers'!$J$10:$J1140,MATCH(I73,'1.2 Speakers'!$B$10:$B1140,0),)="",""," - "&amp;INDEX('1.2 Speakers'!$J$10:$J1140,MATCH(I73,'1.2 Speakers'!$B$10:$B1140,0),)),"")&amp;IF(ISBLANK(J73),"",CHAR(10))&amp;J73&amp;IFERROR(IF(INDEX('1.2 Speakers'!$J$10:$J1140,MATCH(J73,'1.2 Speakers'!$B$10:$B1140,0),)="",""," - "&amp;INDEX('1.2 Speakers'!$J$10:$J1140,MATCH(J73,'1.2 Speakers'!$B$10:$B1140,0),)),"")&amp;IF(ISBLANK(K73),"","
")&amp;K73&amp;IFERROR(IF(INDEX('1.2 Speakers'!$J$10:$J1140,MATCH(K73,'1.2 Speakers'!$B$10:$B1140,0),)="",""," - "&amp;INDEX('1.2 Speakers'!$J$10:$J1140,MATCH(K73,'1.2 Speakers'!$B$10:$B1140,0),)),"")&amp;IF(ISBLANK(L73),"","
")&amp;L73&amp;IFERROR(IF(INDEX('1.2 Speakers'!$J$10:$J1140,MATCH(L73,'1.2 Speakers'!$B$10:$B1140,0),)="",""," - "&amp;INDEX('1.2 Speakers'!$J$10:$J1140,MATCH(L73,'1.2 Speakers'!$B$10:$B1140,0),)),"")&amp;IF(ISBLANK(M73),"","
")&amp;M73&amp;IFERROR(IF(INDEX('1.2 Speakers'!$J$10:$J1140,MATCH(M73,'1.2 Speakers'!$B$10:$B1140,0),)="",""," - "&amp;INDEX('1.2 Speakers'!$J$10:$J1140,MATCH(M73,'1.2 Speakers'!$B$10:$B1140,0),)),"")&amp;IF(ISBLANK(N73),"","
")&amp;N73&amp;IFERROR(IF(INDEX('1.2 Speakers'!$J$10:$J1140,MATCH(N73,'1.2 Speakers'!$B$10:$B1140,0),)="",""," - "&amp;INDEX('1.2 Speakers'!$J$10:$J1140,MATCH(N73,'1.2 Speakers'!$B$10:$B1140,0),)),"")</f>
        <v/>
      </c>
      <c r="P73" s="58"/>
      <c r="Q73" s="60"/>
      <c r="R73" s="61"/>
      <c r="S73" s="60"/>
      <c r="T73" s="536"/>
    </row>
    <row r="74" spans="2:20" ht="13">
      <c r="B74" s="535"/>
      <c r="C74" s="425"/>
      <c r="D74" s="57"/>
      <c r="E74" s="58"/>
      <c r="F74" s="58"/>
      <c r="G74" s="427"/>
      <c r="H74" s="427"/>
      <c r="I74" s="59"/>
      <c r="J74" s="59"/>
      <c r="K74" s="59"/>
      <c r="L74" s="59"/>
      <c r="M74" s="59"/>
      <c r="N74" s="59"/>
      <c r="O74" s="57" t="str" cm="1">
        <f t="array" ref="O74">I74&amp;IFERROR(IF(INDEX('1.2 Speakers'!$J$10:$J1141,MATCH(I74,'1.2 Speakers'!$B$10:$B1141,0),)="",""," - "&amp;INDEX('1.2 Speakers'!$J$10:$J1141,MATCH(I74,'1.2 Speakers'!$B$10:$B1141,0),)),"")&amp;IF(ISBLANK(J74),"",CHAR(10))&amp;J74&amp;IFERROR(IF(INDEX('1.2 Speakers'!$J$10:$J1141,MATCH(J74,'1.2 Speakers'!$B$10:$B1141,0),)="",""," - "&amp;INDEX('1.2 Speakers'!$J$10:$J1141,MATCH(J74,'1.2 Speakers'!$B$10:$B1141,0),)),"")&amp;IF(ISBLANK(K74),"","
")&amp;K74&amp;IFERROR(IF(INDEX('1.2 Speakers'!$J$10:$J1141,MATCH(K74,'1.2 Speakers'!$B$10:$B1141,0),)="",""," - "&amp;INDEX('1.2 Speakers'!$J$10:$J1141,MATCH(K74,'1.2 Speakers'!$B$10:$B1141,0),)),"")&amp;IF(ISBLANK(L74),"","
")&amp;L74&amp;IFERROR(IF(INDEX('1.2 Speakers'!$J$10:$J1141,MATCH(L74,'1.2 Speakers'!$B$10:$B1141,0),)="",""," - "&amp;INDEX('1.2 Speakers'!$J$10:$J1141,MATCH(L74,'1.2 Speakers'!$B$10:$B1141,0),)),"")&amp;IF(ISBLANK(M74),"","
")&amp;M74&amp;IFERROR(IF(INDEX('1.2 Speakers'!$J$10:$J1141,MATCH(M74,'1.2 Speakers'!$B$10:$B1141,0),)="",""," - "&amp;INDEX('1.2 Speakers'!$J$10:$J1141,MATCH(M74,'1.2 Speakers'!$B$10:$B1141,0),)),"")&amp;IF(ISBLANK(N74),"","
")&amp;N74&amp;IFERROR(IF(INDEX('1.2 Speakers'!$J$10:$J1141,MATCH(N74,'1.2 Speakers'!$B$10:$B1141,0),)="",""," - "&amp;INDEX('1.2 Speakers'!$J$10:$J1141,MATCH(N74,'1.2 Speakers'!$B$10:$B1141,0),)),"")</f>
        <v/>
      </c>
      <c r="P74" s="58"/>
      <c r="Q74" s="60"/>
      <c r="R74" s="61"/>
      <c r="S74" s="60"/>
      <c r="T74" s="536"/>
    </row>
    <row r="75" spans="2:20" ht="13">
      <c r="B75" s="535"/>
      <c r="C75" s="425"/>
      <c r="D75" s="57"/>
      <c r="E75" s="58"/>
      <c r="F75" s="58"/>
      <c r="G75" s="427"/>
      <c r="H75" s="427"/>
      <c r="I75" s="59"/>
      <c r="J75" s="59"/>
      <c r="K75" s="59"/>
      <c r="L75" s="59"/>
      <c r="M75" s="59"/>
      <c r="N75" s="59"/>
      <c r="O75" s="57" t="str" cm="1">
        <f t="array" ref="O75">I75&amp;IFERROR(IF(INDEX('1.2 Speakers'!$J$10:$J1142,MATCH(I75,'1.2 Speakers'!$B$10:$B1142,0),)="",""," - "&amp;INDEX('1.2 Speakers'!$J$10:$J1142,MATCH(I75,'1.2 Speakers'!$B$10:$B1142,0),)),"")&amp;IF(ISBLANK(J75),"",CHAR(10))&amp;J75&amp;IFERROR(IF(INDEX('1.2 Speakers'!$J$10:$J1142,MATCH(J75,'1.2 Speakers'!$B$10:$B1142,0),)="",""," - "&amp;INDEX('1.2 Speakers'!$J$10:$J1142,MATCH(J75,'1.2 Speakers'!$B$10:$B1142,0),)),"")&amp;IF(ISBLANK(K75),"","
")&amp;K75&amp;IFERROR(IF(INDEX('1.2 Speakers'!$J$10:$J1142,MATCH(K75,'1.2 Speakers'!$B$10:$B1142,0),)="",""," - "&amp;INDEX('1.2 Speakers'!$J$10:$J1142,MATCH(K75,'1.2 Speakers'!$B$10:$B1142,0),)),"")&amp;IF(ISBLANK(L75),"","
")&amp;L75&amp;IFERROR(IF(INDEX('1.2 Speakers'!$J$10:$J1142,MATCH(L75,'1.2 Speakers'!$B$10:$B1142,0),)="",""," - "&amp;INDEX('1.2 Speakers'!$J$10:$J1142,MATCH(L75,'1.2 Speakers'!$B$10:$B1142,0),)),"")&amp;IF(ISBLANK(M75),"","
")&amp;M75&amp;IFERROR(IF(INDEX('1.2 Speakers'!$J$10:$J1142,MATCH(M75,'1.2 Speakers'!$B$10:$B1142,0),)="",""," - "&amp;INDEX('1.2 Speakers'!$J$10:$J1142,MATCH(M75,'1.2 Speakers'!$B$10:$B1142,0),)),"")&amp;IF(ISBLANK(N75),"","
")&amp;N75&amp;IFERROR(IF(INDEX('1.2 Speakers'!$J$10:$J1142,MATCH(N75,'1.2 Speakers'!$B$10:$B1142,0),)="",""," - "&amp;INDEX('1.2 Speakers'!$J$10:$J1142,MATCH(N75,'1.2 Speakers'!$B$10:$B1142,0),)),"")</f>
        <v/>
      </c>
      <c r="P75" s="58"/>
      <c r="Q75" s="60"/>
      <c r="R75" s="61"/>
      <c r="S75" s="60"/>
      <c r="T75" s="536"/>
    </row>
    <row r="76" spans="2:20" ht="13">
      <c r="B76" s="535"/>
      <c r="C76" s="425"/>
      <c r="D76" s="57"/>
      <c r="E76" s="58"/>
      <c r="F76" s="58"/>
      <c r="G76" s="427"/>
      <c r="H76" s="427"/>
      <c r="I76" s="59"/>
      <c r="J76" s="59"/>
      <c r="K76" s="59"/>
      <c r="L76" s="59"/>
      <c r="M76" s="59"/>
      <c r="N76" s="59"/>
      <c r="O76" s="57" t="str" cm="1">
        <f t="array" ref="O76">I76&amp;IFERROR(IF(INDEX('1.2 Speakers'!$J$10:$J1143,MATCH(I76,'1.2 Speakers'!$B$10:$B1143,0),)="",""," - "&amp;INDEX('1.2 Speakers'!$J$10:$J1143,MATCH(I76,'1.2 Speakers'!$B$10:$B1143,0),)),"")&amp;IF(ISBLANK(J76),"",CHAR(10))&amp;J76&amp;IFERROR(IF(INDEX('1.2 Speakers'!$J$10:$J1143,MATCH(J76,'1.2 Speakers'!$B$10:$B1143,0),)="",""," - "&amp;INDEX('1.2 Speakers'!$J$10:$J1143,MATCH(J76,'1.2 Speakers'!$B$10:$B1143,0),)),"")&amp;IF(ISBLANK(K76),"","
")&amp;K76&amp;IFERROR(IF(INDEX('1.2 Speakers'!$J$10:$J1143,MATCH(K76,'1.2 Speakers'!$B$10:$B1143,0),)="",""," - "&amp;INDEX('1.2 Speakers'!$J$10:$J1143,MATCH(K76,'1.2 Speakers'!$B$10:$B1143,0),)),"")&amp;IF(ISBLANK(L76),"","
")&amp;L76&amp;IFERROR(IF(INDEX('1.2 Speakers'!$J$10:$J1143,MATCH(L76,'1.2 Speakers'!$B$10:$B1143,0),)="",""," - "&amp;INDEX('1.2 Speakers'!$J$10:$J1143,MATCH(L76,'1.2 Speakers'!$B$10:$B1143,0),)),"")&amp;IF(ISBLANK(M76),"","
")&amp;M76&amp;IFERROR(IF(INDEX('1.2 Speakers'!$J$10:$J1143,MATCH(M76,'1.2 Speakers'!$B$10:$B1143,0),)="",""," - "&amp;INDEX('1.2 Speakers'!$J$10:$J1143,MATCH(M76,'1.2 Speakers'!$B$10:$B1143,0),)),"")&amp;IF(ISBLANK(N76),"","
")&amp;N76&amp;IFERROR(IF(INDEX('1.2 Speakers'!$J$10:$J1143,MATCH(N76,'1.2 Speakers'!$B$10:$B1143,0),)="",""," - "&amp;INDEX('1.2 Speakers'!$J$10:$J1143,MATCH(N76,'1.2 Speakers'!$B$10:$B1143,0),)),"")</f>
        <v/>
      </c>
      <c r="P76" s="58"/>
      <c r="Q76" s="60"/>
      <c r="R76" s="61"/>
      <c r="S76" s="60"/>
      <c r="T76" s="536"/>
    </row>
    <row r="77" spans="2:20" ht="13">
      <c r="B77" s="535"/>
      <c r="C77" s="425"/>
      <c r="D77" s="57"/>
      <c r="E77" s="58"/>
      <c r="F77" s="58"/>
      <c r="G77" s="427"/>
      <c r="H77" s="427"/>
      <c r="I77" s="59"/>
      <c r="J77" s="59"/>
      <c r="K77" s="59"/>
      <c r="L77" s="59"/>
      <c r="M77" s="59"/>
      <c r="N77" s="59"/>
      <c r="O77" s="57" t="str" cm="1">
        <f t="array" ref="O77">I77&amp;IFERROR(IF(INDEX('1.2 Speakers'!$J$10:$J1144,MATCH(I77,'1.2 Speakers'!$B$10:$B1144,0),)="",""," - "&amp;INDEX('1.2 Speakers'!$J$10:$J1144,MATCH(I77,'1.2 Speakers'!$B$10:$B1144,0),)),"")&amp;IF(ISBLANK(J77),"",CHAR(10))&amp;J77&amp;IFERROR(IF(INDEX('1.2 Speakers'!$J$10:$J1144,MATCH(J77,'1.2 Speakers'!$B$10:$B1144,0),)="",""," - "&amp;INDEX('1.2 Speakers'!$J$10:$J1144,MATCH(J77,'1.2 Speakers'!$B$10:$B1144,0),)),"")&amp;IF(ISBLANK(K77),"","
")&amp;K77&amp;IFERROR(IF(INDEX('1.2 Speakers'!$J$10:$J1144,MATCH(K77,'1.2 Speakers'!$B$10:$B1144,0),)="",""," - "&amp;INDEX('1.2 Speakers'!$J$10:$J1144,MATCH(K77,'1.2 Speakers'!$B$10:$B1144,0),)),"")&amp;IF(ISBLANK(L77),"","
")&amp;L77&amp;IFERROR(IF(INDEX('1.2 Speakers'!$J$10:$J1144,MATCH(L77,'1.2 Speakers'!$B$10:$B1144,0),)="",""," - "&amp;INDEX('1.2 Speakers'!$J$10:$J1144,MATCH(L77,'1.2 Speakers'!$B$10:$B1144,0),)),"")&amp;IF(ISBLANK(M77),"","
")&amp;M77&amp;IFERROR(IF(INDEX('1.2 Speakers'!$J$10:$J1144,MATCH(M77,'1.2 Speakers'!$B$10:$B1144,0),)="",""," - "&amp;INDEX('1.2 Speakers'!$J$10:$J1144,MATCH(M77,'1.2 Speakers'!$B$10:$B1144,0),)),"")&amp;IF(ISBLANK(N77),"","
")&amp;N77&amp;IFERROR(IF(INDEX('1.2 Speakers'!$J$10:$J1144,MATCH(N77,'1.2 Speakers'!$B$10:$B1144,0),)="",""," - "&amp;INDEX('1.2 Speakers'!$J$10:$J1144,MATCH(N77,'1.2 Speakers'!$B$10:$B1144,0),)),"")</f>
        <v/>
      </c>
      <c r="P77" s="58"/>
      <c r="Q77" s="60"/>
      <c r="R77" s="61"/>
      <c r="S77" s="60"/>
      <c r="T77" s="536"/>
    </row>
    <row r="78" spans="2:20" ht="13">
      <c r="B78" s="535"/>
      <c r="C78" s="425"/>
      <c r="D78" s="57"/>
      <c r="E78" s="58"/>
      <c r="F78" s="58"/>
      <c r="G78" s="427"/>
      <c r="H78" s="427"/>
      <c r="I78" s="59"/>
      <c r="J78" s="59"/>
      <c r="K78" s="59"/>
      <c r="L78" s="59"/>
      <c r="M78" s="59"/>
      <c r="N78" s="59"/>
      <c r="O78" s="57" t="str" cm="1">
        <f t="array" ref="O78">I78&amp;IFERROR(IF(INDEX('1.2 Speakers'!$J$10:$J1145,MATCH(I78,'1.2 Speakers'!$B$10:$B1145,0),)="",""," - "&amp;INDEX('1.2 Speakers'!$J$10:$J1145,MATCH(I78,'1.2 Speakers'!$B$10:$B1145,0),)),"")&amp;IF(ISBLANK(J78),"",CHAR(10))&amp;J78&amp;IFERROR(IF(INDEX('1.2 Speakers'!$J$10:$J1145,MATCH(J78,'1.2 Speakers'!$B$10:$B1145,0),)="",""," - "&amp;INDEX('1.2 Speakers'!$J$10:$J1145,MATCH(J78,'1.2 Speakers'!$B$10:$B1145,0),)),"")&amp;IF(ISBLANK(K78),"","
")&amp;K78&amp;IFERROR(IF(INDEX('1.2 Speakers'!$J$10:$J1145,MATCH(K78,'1.2 Speakers'!$B$10:$B1145,0),)="",""," - "&amp;INDEX('1.2 Speakers'!$J$10:$J1145,MATCH(K78,'1.2 Speakers'!$B$10:$B1145,0),)),"")&amp;IF(ISBLANK(L78),"","
")&amp;L78&amp;IFERROR(IF(INDEX('1.2 Speakers'!$J$10:$J1145,MATCH(L78,'1.2 Speakers'!$B$10:$B1145,0),)="",""," - "&amp;INDEX('1.2 Speakers'!$J$10:$J1145,MATCH(L78,'1.2 Speakers'!$B$10:$B1145,0),)),"")&amp;IF(ISBLANK(M78),"","
")&amp;M78&amp;IFERROR(IF(INDEX('1.2 Speakers'!$J$10:$J1145,MATCH(M78,'1.2 Speakers'!$B$10:$B1145,0),)="",""," - "&amp;INDEX('1.2 Speakers'!$J$10:$J1145,MATCH(M78,'1.2 Speakers'!$B$10:$B1145,0),)),"")&amp;IF(ISBLANK(N78),"","
")&amp;N78&amp;IFERROR(IF(INDEX('1.2 Speakers'!$J$10:$J1145,MATCH(N78,'1.2 Speakers'!$B$10:$B1145,0),)="",""," - "&amp;INDEX('1.2 Speakers'!$J$10:$J1145,MATCH(N78,'1.2 Speakers'!$B$10:$B1145,0),)),"")</f>
        <v/>
      </c>
      <c r="P78" s="58"/>
      <c r="Q78" s="60"/>
      <c r="R78" s="61"/>
      <c r="S78" s="60"/>
      <c r="T78" s="536"/>
    </row>
    <row r="79" spans="2:20" ht="13">
      <c r="B79" s="535"/>
      <c r="C79" s="425"/>
      <c r="D79" s="57"/>
      <c r="E79" s="58"/>
      <c r="F79" s="58"/>
      <c r="G79" s="427"/>
      <c r="H79" s="427"/>
      <c r="I79" s="59"/>
      <c r="J79" s="59"/>
      <c r="K79" s="59"/>
      <c r="L79" s="59"/>
      <c r="M79" s="59"/>
      <c r="N79" s="59"/>
      <c r="O79" s="57" t="str" cm="1">
        <f t="array" ref="O79">I79&amp;IFERROR(IF(INDEX('1.2 Speakers'!$J$10:$J1146,MATCH(I79,'1.2 Speakers'!$B$10:$B1146,0),)="",""," - "&amp;INDEX('1.2 Speakers'!$J$10:$J1146,MATCH(I79,'1.2 Speakers'!$B$10:$B1146,0),)),"")&amp;IF(ISBLANK(J79),"",CHAR(10))&amp;J79&amp;IFERROR(IF(INDEX('1.2 Speakers'!$J$10:$J1146,MATCH(J79,'1.2 Speakers'!$B$10:$B1146,0),)="",""," - "&amp;INDEX('1.2 Speakers'!$J$10:$J1146,MATCH(J79,'1.2 Speakers'!$B$10:$B1146,0),)),"")&amp;IF(ISBLANK(K79),"","
")&amp;K79&amp;IFERROR(IF(INDEX('1.2 Speakers'!$J$10:$J1146,MATCH(K79,'1.2 Speakers'!$B$10:$B1146,0),)="",""," - "&amp;INDEX('1.2 Speakers'!$J$10:$J1146,MATCH(K79,'1.2 Speakers'!$B$10:$B1146,0),)),"")&amp;IF(ISBLANK(L79),"","
")&amp;L79&amp;IFERROR(IF(INDEX('1.2 Speakers'!$J$10:$J1146,MATCH(L79,'1.2 Speakers'!$B$10:$B1146,0),)="",""," - "&amp;INDEX('1.2 Speakers'!$J$10:$J1146,MATCH(L79,'1.2 Speakers'!$B$10:$B1146,0),)),"")&amp;IF(ISBLANK(M79),"","
")&amp;M79&amp;IFERROR(IF(INDEX('1.2 Speakers'!$J$10:$J1146,MATCH(M79,'1.2 Speakers'!$B$10:$B1146,0),)="",""," - "&amp;INDEX('1.2 Speakers'!$J$10:$J1146,MATCH(M79,'1.2 Speakers'!$B$10:$B1146,0),)),"")&amp;IF(ISBLANK(N79),"","
")&amp;N79&amp;IFERROR(IF(INDEX('1.2 Speakers'!$J$10:$J1146,MATCH(N79,'1.2 Speakers'!$B$10:$B1146,0),)="",""," - "&amp;INDEX('1.2 Speakers'!$J$10:$J1146,MATCH(N79,'1.2 Speakers'!$B$10:$B1146,0),)),"")</f>
        <v/>
      </c>
      <c r="P79" s="58"/>
      <c r="Q79" s="60"/>
      <c r="R79" s="61"/>
      <c r="S79" s="60"/>
      <c r="T79" s="536"/>
    </row>
    <row r="80" spans="2:20" ht="13">
      <c r="B80" s="535"/>
      <c r="C80" s="425"/>
      <c r="D80" s="57"/>
      <c r="E80" s="58"/>
      <c r="F80" s="58"/>
      <c r="G80" s="427"/>
      <c r="H80" s="427"/>
      <c r="I80" s="59"/>
      <c r="J80" s="59"/>
      <c r="K80" s="59"/>
      <c r="L80" s="59"/>
      <c r="M80" s="59"/>
      <c r="N80" s="59"/>
      <c r="O80" s="57" t="str" cm="1">
        <f t="array" ref="O80">I80&amp;IFERROR(IF(INDEX('1.2 Speakers'!$J$10:$J1147,MATCH(I80,'1.2 Speakers'!$B$10:$B1147,0),)="",""," - "&amp;INDEX('1.2 Speakers'!$J$10:$J1147,MATCH(I80,'1.2 Speakers'!$B$10:$B1147,0),)),"")&amp;IF(ISBLANK(J80),"",CHAR(10))&amp;J80&amp;IFERROR(IF(INDEX('1.2 Speakers'!$J$10:$J1147,MATCH(J80,'1.2 Speakers'!$B$10:$B1147,0),)="",""," - "&amp;INDEX('1.2 Speakers'!$J$10:$J1147,MATCH(J80,'1.2 Speakers'!$B$10:$B1147,0),)),"")&amp;IF(ISBLANK(K80),"","
")&amp;K80&amp;IFERROR(IF(INDEX('1.2 Speakers'!$J$10:$J1147,MATCH(K80,'1.2 Speakers'!$B$10:$B1147,0),)="",""," - "&amp;INDEX('1.2 Speakers'!$J$10:$J1147,MATCH(K80,'1.2 Speakers'!$B$10:$B1147,0),)),"")&amp;IF(ISBLANK(L80),"","
")&amp;L80&amp;IFERROR(IF(INDEX('1.2 Speakers'!$J$10:$J1147,MATCH(L80,'1.2 Speakers'!$B$10:$B1147,0),)="",""," - "&amp;INDEX('1.2 Speakers'!$J$10:$J1147,MATCH(L80,'1.2 Speakers'!$B$10:$B1147,0),)),"")&amp;IF(ISBLANK(M80),"","
")&amp;M80&amp;IFERROR(IF(INDEX('1.2 Speakers'!$J$10:$J1147,MATCH(M80,'1.2 Speakers'!$B$10:$B1147,0),)="",""," - "&amp;INDEX('1.2 Speakers'!$J$10:$J1147,MATCH(M80,'1.2 Speakers'!$B$10:$B1147,0),)),"")&amp;IF(ISBLANK(N80),"","
")&amp;N80&amp;IFERROR(IF(INDEX('1.2 Speakers'!$J$10:$J1147,MATCH(N80,'1.2 Speakers'!$B$10:$B1147,0),)="",""," - "&amp;INDEX('1.2 Speakers'!$J$10:$J1147,MATCH(N80,'1.2 Speakers'!$B$10:$B1147,0),)),"")</f>
        <v/>
      </c>
      <c r="P80" s="58"/>
      <c r="Q80" s="60"/>
      <c r="R80" s="61"/>
      <c r="S80" s="60"/>
      <c r="T80" s="536"/>
    </row>
    <row r="81" spans="2:20" ht="13">
      <c r="B81" s="535"/>
      <c r="C81" s="425"/>
      <c r="D81" s="57"/>
      <c r="E81" s="58"/>
      <c r="F81" s="58"/>
      <c r="G81" s="427"/>
      <c r="H81" s="427"/>
      <c r="I81" s="59"/>
      <c r="J81" s="59"/>
      <c r="K81" s="59"/>
      <c r="L81" s="59"/>
      <c r="M81" s="59"/>
      <c r="N81" s="59"/>
      <c r="O81" s="57" t="str" cm="1">
        <f t="array" ref="O81">I81&amp;IFERROR(IF(INDEX('1.2 Speakers'!$J$10:$J1148,MATCH(I81,'1.2 Speakers'!$B$10:$B1148,0),)="",""," - "&amp;INDEX('1.2 Speakers'!$J$10:$J1148,MATCH(I81,'1.2 Speakers'!$B$10:$B1148,0),)),"")&amp;IF(ISBLANK(J81),"",CHAR(10))&amp;J81&amp;IFERROR(IF(INDEX('1.2 Speakers'!$J$10:$J1148,MATCH(J81,'1.2 Speakers'!$B$10:$B1148,0),)="",""," - "&amp;INDEX('1.2 Speakers'!$J$10:$J1148,MATCH(J81,'1.2 Speakers'!$B$10:$B1148,0),)),"")&amp;IF(ISBLANK(K81),"","
")&amp;K81&amp;IFERROR(IF(INDEX('1.2 Speakers'!$J$10:$J1148,MATCH(K81,'1.2 Speakers'!$B$10:$B1148,0),)="",""," - "&amp;INDEX('1.2 Speakers'!$J$10:$J1148,MATCH(K81,'1.2 Speakers'!$B$10:$B1148,0),)),"")&amp;IF(ISBLANK(L81),"","
")&amp;L81&amp;IFERROR(IF(INDEX('1.2 Speakers'!$J$10:$J1148,MATCH(L81,'1.2 Speakers'!$B$10:$B1148,0),)="",""," - "&amp;INDEX('1.2 Speakers'!$J$10:$J1148,MATCH(L81,'1.2 Speakers'!$B$10:$B1148,0),)),"")&amp;IF(ISBLANK(M81),"","
")&amp;M81&amp;IFERROR(IF(INDEX('1.2 Speakers'!$J$10:$J1148,MATCH(M81,'1.2 Speakers'!$B$10:$B1148,0),)="",""," - "&amp;INDEX('1.2 Speakers'!$J$10:$J1148,MATCH(M81,'1.2 Speakers'!$B$10:$B1148,0),)),"")&amp;IF(ISBLANK(N81),"","
")&amp;N81&amp;IFERROR(IF(INDEX('1.2 Speakers'!$J$10:$J1148,MATCH(N81,'1.2 Speakers'!$B$10:$B1148,0),)="",""," - "&amp;INDEX('1.2 Speakers'!$J$10:$J1148,MATCH(N81,'1.2 Speakers'!$B$10:$B1148,0),)),"")</f>
        <v/>
      </c>
      <c r="P81" s="58"/>
      <c r="Q81" s="60"/>
      <c r="R81" s="61"/>
      <c r="S81" s="60"/>
      <c r="T81" s="536"/>
    </row>
    <row r="82" spans="2:20" ht="13">
      <c r="B82" s="535"/>
      <c r="C82" s="425"/>
      <c r="D82" s="57"/>
      <c r="E82" s="58"/>
      <c r="F82" s="58"/>
      <c r="G82" s="427"/>
      <c r="H82" s="427"/>
      <c r="I82" s="59"/>
      <c r="J82" s="59"/>
      <c r="K82" s="59"/>
      <c r="L82" s="59"/>
      <c r="M82" s="59"/>
      <c r="N82" s="59"/>
      <c r="O82" s="57" t="str" cm="1">
        <f t="array" ref="O82">I82&amp;IFERROR(IF(INDEX('1.2 Speakers'!$J$10:$J1149,MATCH(I82,'1.2 Speakers'!$B$10:$B1149,0),)="",""," - "&amp;INDEX('1.2 Speakers'!$J$10:$J1149,MATCH(I82,'1.2 Speakers'!$B$10:$B1149,0),)),"")&amp;IF(ISBLANK(J82),"",CHAR(10))&amp;J82&amp;IFERROR(IF(INDEX('1.2 Speakers'!$J$10:$J1149,MATCH(J82,'1.2 Speakers'!$B$10:$B1149,0),)="",""," - "&amp;INDEX('1.2 Speakers'!$J$10:$J1149,MATCH(J82,'1.2 Speakers'!$B$10:$B1149,0),)),"")&amp;IF(ISBLANK(K82),"","
")&amp;K82&amp;IFERROR(IF(INDEX('1.2 Speakers'!$J$10:$J1149,MATCH(K82,'1.2 Speakers'!$B$10:$B1149,0),)="",""," - "&amp;INDEX('1.2 Speakers'!$J$10:$J1149,MATCH(K82,'1.2 Speakers'!$B$10:$B1149,0),)),"")&amp;IF(ISBLANK(L82),"","
")&amp;L82&amp;IFERROR(IF(INDEX('1.2 Speakers'!$J$10:$J1149,MATCH(L82,'1.2 Speakers'!$B$10:$B1149,0),)="",""," - "&amp;INDEX('1.2 Speakers'!$J$10:$J1149,MATCH(L82,'1.2 Speakers'!$B$10:$B1149,0),)),"")&amp;IF(ISBLANK(M82),"","
")&amp;M82&amp;IFERROR(IF(INDEX('1.2 Speakers'!$J$10:$J1149,MATCH(M82,'1.2 Speakers'!$B$10:$B1149,0),)="",""," - "&amp;INDEX('1.2 Speakers'!$J$10:$J1149,MATCH(M82,'1.2 Speakers'!$B$10:$B1149,0),)),"")&amp;IF(ISBLANK(N82),"","
")&amp;N82&amp;IFERROR(IF(INDEX('1.2 Speakers'!$J$10:$J1149,MATCH(N82,'1.2 Speakers'!$B$10:$B1149,0),)="",""," - "&amp;INDEX('1.2 Speakers'!$J$10:$J1149,MATCH(N82,'1.2 Speakers'!$B$10:$B1149,0),)),"")</f>
        <v/>
      </c>
      <c r="P82" s="58"/>
      <c r="Q82" s="60"/>
      <c r="R82" s="61"/>
      <c r="S82" s="60"/>
      <c r="T82" s="536"/>
    </row>
    <row r="83" spans="2:20" ht="13">
      <c r="B83" s="535"/>
      <c r="C83" s="425"/>
      <c r="D83" s="57"/>
      <c r="E83" s="58"/>
      <c r="F83" s="58"/>
      <c r="G83" s="427"/>
      <c r="H83" s="427"/>
      <c r="I83" s="59"/>
      <c r="J83" s="59"/>
      <c r="K83" s="59"/>
      <c r="L83" s="59"/>
      <c r="M83" s="59"/>
      <c r="N83" s="59"/>
      <c r="O83" s="57" t="str" cm="1">
        <f t="array" ref="O83">I83&amp;IFERROR(IF(INDEX('1.2 Speakers'!$J$10:$J1150,MATCH(I83,'1.2 Speakers'!$B$10:$B1150,0),)="",""," - "&amp;INDEX('1.2 Speakers'!$J$10:$J1150,MATCH(I83,'1.2 Speakers'!$B$10:$B1150,0),)),"")&amp;IF(ISBLANK(J83),"",CHAR(10))&amp;J83&amp;IFERROR(IF(INDEX('1.2 Speakers'!$J$10:$J1150,MATCH(J83,'1.2 Speakers'!$B$10:$B1150,0),)="",""," - "&amp;INDEX('1.2 Speakers'!$J$10:$J1150,MATCH(J83,'1.2 Speakers'!$B$10:$B1150,0),)),"")&amp;IF(ISBLANK(K83),"","
")&amp;K83&amp;IFERROR(IF(INDEX('1.2 Speakers'!$J$10:$J1150,MATCH(K83,'1.2 Speakers'!$B$10:$B1150,0),)="",""," - "&amp;INDEX('1.2 Speakers'!$J$10:$J1150,MATCH(K83,'1.2 Speakers'!$B$10:$B1150,0),)),"")&amp;IF(ISBLANK(L83),"","
")&amp;L83&amp;IFERROR(IF(INDEX('1.2 Speakers'!$J$10:$J1150,MATCH(L83,'1.2 Speakers'!$B$10:$B1150,0),)="",""," - "&amp;INDEX('1.2 Speakers'!$J$10:$J1150,MATCH(L83,'1.2 Speakers'!$B$10:$B1150,0),)),"")&amp;IF(ISBLANK(M83),"","
")&amp;M83&amp;IFERROR(IF(INDEX('1.2 Speakers'!$J$10:$J1150,MATCH(M83,'1.2 Speakers'!$B$10:$B1150,0),)="",""," - "&amp;INDEX('1.2 Speakers'!$J$10:$J1150,MATCH(M83,'1.2 Speakers'!$B$10:$B1150,0),)),"")&amp;IF(ISBLANK(N83),"","
")&amp;N83&amp;IFERROR(IF(INDEX('1.2 Speakers'!$J$10:$J1150,MATCH(N83,'1.2 Speakers'!$B$10:$B1150,0),)="",""," - "&amp;INDEX('1.2 Speakers'!$J$10:$J1150,MATCH(N83,'1.2 Speakers'!$B$10:$B1150,0),)),"")</f>
        <v/>
      </c>
      <c r="P83" s="58"/>
      <c r="Q83" s="60"/>
      <c r="R83" s="61"/>
      <c r="S83" s="60"/>
      <c r="T83" s="536"/>
    </row>
    <row r="84" spans="2:20" ht="13">
      <c r="B84" s="535"/>
      <c r="C84" s="425"/>
      <c r="D84" s="57"/>
      <c r="E84" s="58"/>
      <c r="F84" s="58"/>
      <c r="G84" s="427"/>
      <c r="H84" s="427"/>
      <c r="I84" s="59"/>
      <c r="J84" s="59"/>
      <c r="K84" s="59"/>
      <c r="L84" s="59"/>
      <c r="M84" s="59"/>
      <c r="N84" s="59"/>
      <c r="O84" s="57" t="str" cm="1">
        <f t="array" ref="O84">I84&amp;IFERROR(IF(INDEX('1.2 Speakers'!$J$10:$J1151,MATCH(I84,'1.2 Speakers'!$B$10:$B1151,0),)="",""," - "&amp;INDEX('1.2 Speakers'!$J$10:$J1151,MATCH(I84,'1.2 Speakers'!$B$10:$B1151,0),)),"")&amp;IF(ISBLANK(J84),"",CHAR(10))&amp;J84&amp;IFERROR(IF(INDEX('1.2 Speakers'!$J$10:$J1151,MATCH(J84,'1.2 Speakers'!$B$10:$B1151,0),)="",""," - "&amp;INDEX('1.2 Speakers'!$J$10:$J1151,MATCH(J84,'1.2 Speakers'!$B$10:$B1151,0),)),"")&amp;IF(ISBLANK(K84),"","
")&amp;K84&amp;IFERROR(IF(INDEX('1.2 Speakers'!$J$10:$J1151,MATCH(K84,'1.2 Speakers'!$B$10:$B1151,0),)="",""," - "&amp;INDEX('1.2 Speakers'!$J$10:$J1151,MATCH(K84,'1.2 Speakers'!$B$10:$B1151,0),)),"")&amp;IF(ISBLANK(L84),"","
")&amp;L84&amp;IFERROR(IF(INDEX('1.2 Speakers'!$J$10:$J1151,MATCH(L84,'1.2 Speakers'!$B$10:$B1151,0),)="",""," - "&amp;INDEX('1.2 Speakers'!$J$10:$J1151,MATCH(L84,'1.2 Speakers'!$B$10:$B1151,0),)),"")&amp;IF(ISBLANK(M84),"","
")&amp;M84&amp;IFERROR(IF(INDEX('1.2 Speakers'!$J$10:$J1151,MATCH(M84,'1.2 Speakers'!$B$10:$B1151,0),)="",""," - "&amp;INDEX('1.2 Speakers'!$J$10:$J1151,MATCH(M84,'1.2 Speakers'!$B$10:$B1151,0),)),"")&amp;IF(ISBLANK(N84),"","
")&amp;N84&amp;IFERROR(IF(INDEX('1.2 Speakers'!$J$10:$J1151,MATCH(N84,'1.2 Speakers'!$B$10:$B1151,0),)="",""," - "&amp;INDEX('1.2 Speakers'!$J$10:$J1151,MATCH(N84,'1.2 Speakers'!$B$10:$B1151,0),)),"")</f>
        <v/>
      </c>
      <c r="P84" s="58"/>
      <c r="Q84" s="60"/>
      <c r="R84" s="61"/>
      <c r="S84" s="60"/>
      <c r="T84" s="536"/>
    </row>
    <row r="85" spans="2:20" ht="13">
      <c r="B85" s="535"/>
      <c r="C85" s="425"/>
      <c r="D85" s="57"/>
      <c r="E85" s="58"/>
      <c r="F85" s="58"/>
      <c r="G85" s="427"/>
      <c r="H85" s="427"/>
      <c r="I85" s="59"/>
      <c r="J85" s="59"/>
      <c r="K85" s="59"/>
      <c r="L85" s="59"/>
      <c r="M85" s="59"/>
      <c r="N85" s="59"/>
      <c r="O85" s="57" t="str" cm="1">
        <f t="array" ref="O85">I85&amp;IFERROR(IF(INDEX('1.2 Speakers'!$J$10:$J1152,MATCH(I85,'1.2 Speakers'!$B$10:$B1152,0),)="",""," - "&amp;INDEX('1.2 Speakers'!$J$10:$J1152,MATCH(I85,'1.2 Speakers'!$B$10:$B1152,0),)),"")&amp;IF(ISBLANK(J85),"",CHAR(10))&amp;J85&amp;IFERROR(IF(INDEX('1.2 Speakers'!$J$10:$J1152,MATCH(J85,'1.2 Speakers'!$B$10:$B1152,0),)="",""," - "&amp;INDEX('1.2 Speakers'!$J$10:$J1152,MATCH(J85,'1.2 Speakers'!$B$10:$B1152,0),)),"")&amp;IF(ISBLANK(K85),"","
")&amp;K85&amp;IFERROR(IF(INDEX('1.2 Speakers'!$J$10:$J1152,MATCH(K85,'1.2 Speakers'!$B$10:$B1152,0),)="",""," - "&amp;INDEX('1.2 Speakers'!$J$10:$J1152,MATCH(K85,'1.2 Speakers'!$B$10:$B1152,0),)),"")&amp;IF(ISBLANK(L85),"","
")&amp;L85&amp;IFERROR(IF(INDEX('1.2 Speakers'!$J$10:$J1152,MATCH(L85,'1.2 Speakers'!$B$10:$B1152,0),)="",""," - "&amp;INDEX('1.2 Speakers'!$J$10:$J1152,MATCH(L85,'1.2 Speakers'!$B$10:$B1152,0),)),"")&amp;IF(ISBLANK(M85),"","
")&amp;M85&amp;IFERROR(IF(INDEX('1.2 Speakers'!$J$10:$J1152,MATCH(M85,'1.2 Speakers'!$B$10:$B1152,0),)="",""," - "&amp;INDEX('1.2 Speakers'!$J$10:$J1152,MATCH(M85,'1.2 Speakers'!$B$10:$B1152,0),)),"")&amp;IF(ISBLANK(N85),"","
")&amp;N85&amp;IFERROR(IF(INDEX('1.2 Speakers'!$J$10:$J1152,MATCH(N85,'1.2 Speakers'!$B$10:$B1152,0),)="",""," - "&amp;INDEX('1.2 Speakers'!$J$10:$J1152,MATCH(N85,'1.2 Speakers'!$B$10:$B1152,0),)),"")</f>
        <v/>
      </c>
      <c r="P85" s="58"/>
      <c r="Q85" s="60"/>
      <c r="R85" s="61"/>
      <c r="S85" s="60"/>
      <c r="T85" s="536"/>
    </row>
    <row r="86" spans="2:20" ht="13">
      <c r="B86" s="535"/>
      <c r="C86" s="425"/>
      <c r="D86" s="57"/>
      <c r="E86" s="58"/>
      <c r="F86" s="58"/>
      <c r="G86" s="427"/>
      <c r="H86" s="427"/>
      <c r="I86" s="59"/>
      <c r="J86" s="59"/>
      <c r="K86" s="59"/>
      <c r="L86" s="59"/>
      <c r="M86" s="59"/>
      <c r="N86" s="59"/>
      <c r="O86" s="57" t="str" cm="1">
        <f t="array" ref="O86">I86&amp;IFERROR(IF(INDEX('1.2 Speakers'!$J$10:$J1153,MATCH(I86,'1.2 Speakers'!$B$10:$B1153,0),)="",""," - "&amp;INDEX('1.2 Speakers'!$J$10:$J1153,MATCH(I86,'1.2 Speakers'!$B$10:$B1153,0),)),"")&amp;IF(ISBLANK(J86),"",CHAR(10))&amp;J86&amp;IFERROR(IF(INDEX('1.2 Speakers'!$J$10:$J1153,MATCH(J86,'1.2 Speakers'!$B$10:$B1153,0),)="",""," - "&amp;INDEX('1.2 Speakers'!$J$10:$J1153,MATCH(J86,'1.2 Speakers'!$B$10:$B1153,0),)),"")&amp;IF(ISBLANK(K86),"","
")&amp;K86&amp;IFERROR(IF(INDEX('1.2 Speakers'!$J$10:$J1153,MATCH(K86,'1.2 Speakers'!$B$10:$B1153,0),)="",""," - "&amp;INDEX('1.2 Speakers'!$J$10:$J1153,MATCH(K86,'1.2 Speakers'!$B$10:$B1153,0),)),"")&amp;IF(ISBLANK(L86),"","
")&amp;L86&amp;IFERROR(IF(INDEX('1.2 Speakers'!$J$10:$J1153,MATCH(L86,'1.2 Speakers'!$B$10:$B1153,0),)="",""," - "&amp;INDEX('1.2 Speakers'!$J$10:$J1153,MATCH(L86,'1.2 Speakers'!$B$10:$B1153,0),)),"")&amp;IF(ISBLANK(M86),"","
")&amp;M86&amp;IFERROR(IF(INDEX('1.2 Speakers'!$J$10:$J1153,MATCH(M86,'1.2 Speakers'!$B$10:$B1153,0),)="",""," - "&amp;INDEX('1.2 Speakers'!$J$10:$J1153,MATCH(M86,'1.2 Speakers'!$B$10:$B1153,0),)),"")&amp;IF(ISBLANK(N86),"","
")&amp;N86&amp;IFERROR(IF(INDEX('1.2 Speakers'!$J$10:$J1153,MATCH(N86,'1.2 Speakers'!$B$10:$B1153,0),)="",""," - "&amp;INDEX('1.2 Speakers'!$J$10:$J1153,MATCH(N86,'1.2 Speakers'!$B$10:$B1153,0),)),"")</f>
        <v/>
      </c>
      <c r="P86" s="58"/>
      <c r="Q86" s="60"/>
      <c r="R86" s="61"/>
      <c r="S86" s="60"/>
      <c r="T86" s="536"/>
    </row>
    <row r="87" spans="2:20" ht="13">
      <c r="B87" s="535"/>
      <c r="C87" s="425"/>
      <c r="D87" s="57"/>
      <c r="E87" s="58"/>
      <c r="F87" s="58"/>
      <c r="G87" s="427"/>
      <c r="H87" s="427"/>
      <c r="I87" s="59"/>
      <c r="J87" s="59"/>
      <c r="K87" s="59"/>
      <c r="L87" s="59"/>
      <c r="M87" s="59"/>
      <c r="N87" s="59"/>
      <c r="O87" s="57" t="str" cm="1">
        <f t="array" ref="O87">I87&amp;IFERROR(IF(INDEX('1.2 Speakers'!$J$10:$J1154,MATCH(I87,'1.2 Speakers'!$B$10:$B1154,0),)="",""," - "&amp;INDEX('1.2 Speakers'!$J$10:$J1154,MATCH(I87,'1.2 Speakers'!$B$10:$B1154,0),)),"")&amp;IF(ISBLANK(J87),"",CHAR(10))&amp;J87&amp;IFERROR(IF(INDEX('1.2 Speakers'!$J$10:$J1154,MATCH(J87,'1.2 Speakers'!$B$10:$B1154,0),)="",""," - "&amp;INDEX('1.2 Speakers'!$J$10:$J1154,MATCH(J87,'1.2 Speakers'!$B$10:$B1154,0),)),"")&amp;IF(ISBLANK(K87),"","
")&amp;K87&amp;IFERROR(IF(INDEX('1.2 Speakers'!$J$10:$J1154,MATCH(K87,'1.2 Speakers'!$B$10:$B1154,0),)="",""," - "&amp;INDEX('1.2 Speakers'!$J$10:$J1154,MATCH(K87,'1.2 Speakers'!$B$10:$B1154,0),)),"")&amp;IF(ISBLANK(L87),"","
")&amp;L87&amp;IFERROR(IF(INDEX('1.2 Speakers'!$J$10:$J1154,MATCH(L87,'1.2 Speakers'!$B$10:$B1154,0),)="",""," - "&amp;INDEX('1.2 Speakers'!$J$10:$J1154,MATCH(L87,'1.2 Speakers'!$B$10:$B1154,0),)),"")&amp;IF(ISBLANK(M87),"","
")&amp;M87&amp;IFERROR(IF(INDEX('1.2 Speakers'!$J$10:$J1154,MATCH(M87,'1.2 Speakers'!$B$10:$B1154,0),)="",""," - "&amp;INDEX('1.2 Speakers'!$J$10:$J1154,MATCH(M87,'1.2 Speakers'!$B$10:$B1154,0),)),"")&amp;IF(ISBLANK(N87),"","
")&amp;N87&amp;IFERROR(IF(INDEX('1.2 Speakers'!$J$10:$J1154,MATCH(N87,'1.2 Speakers'!$B$10:$B1154,0),)="",""," - "&amp;INDEX('1.2 Speakers'!$J$10:$J1154,MATCH(N87,'1.2 Speakers'!$B$10:$B1154,0),)),"")</f>
        <v/>
      </c>
      <c r="P87" s="58"/>
      <c r="Q87" s="60"/>
      <c r="R87" s="61"/>
      <c r="S87" s="60"/>
      <c r="T87" s="536"/>
    </row>
    <row r="88" spans="2:20" ht="13">
      <c r="B88" s="535"/>
      <c r="C88" s="425"/>
      <c r="D88" s="57"/>
      <c r="E88" s="58"/>
      <c r="F88" s="58"/>
      <c r="G88" s="427"/>
      <c r="H88" s="427"/>
      <c r="I88" s="59"/>
      <c r="J88" s="59"/>
      <c r="K88" s="59"/>
      <c r="L88" s="59"/>
      <c r="M88" s="59"/>
      <c r="N88" s="59"/>
      <c r="O88" s="57" t="str" cm="1">
        <f t="array" ref="O88">I88&amp;IFERROR(IF(INDEX('1.2 Speakers'!$J$10:$J1155,MATCH(I88,'1.2 Speakers'!$B$10:$B1155,0),)="",""," - "&amp;INDEX('1.2 Speakers'!$J$10:$J1155,MATCH(I88,'1.2 Speakers'!$B$10:$B1155,0),)),"")&amp;IF(ISBLANK(J88),"",CHAR(10))&amp;J88&amp;IFERROR(IF(INDEX('1.2 Speakers'!$J$10:$J1155,MATCH(J88,'1.2 Speakers'!$B$10:$B1155,0),)="",""," - "&amp;INDEX('1.2 Speakers'!$J$10:$J1155,MATCH(J88,'1.2 Speakers'!$B$10:$B1155,0),)),"")&amp;IF(ISBLANK(K88),"","
")&amp;K88&amp;IFERROR(IF(INDEX('1.2 Speakers'!$J$10:$J1155,MATCH(K88,'1.2 Speakers'!$B$10:$B1155,0),)="",""," - "&amp;INDEX('1.2 Speakers'!$J$10:$J1155,MATCH(K88,'1.2 Speakers'!$B$10:$B1155,0),)),"")&amp;IF(ISBLANK(L88),"","
")&amp;L88&amp;IFERROR(IF(INDEX('1.2 Speakers'!$J$10:$J1155,MATCH(L88,'1.2 Speakers'!$B$10:$B1155,0),)="",""," - "&amp;INDEX('1.2 Speakers'!$J$10:$J1155,MATCH(L88,'1.2 Speakers'!$B$10:$B1155,0),)),"")&amp;IF(ISBLANK(M88),"","
")&amp;M88&amp;IFERROR(IF(INDEX('1.2 Speakers'!$J$10:$J1155,MATCH(M88,'1.2 Speakers'!$B$10:$B1155,0),)="",""," - "&amp;INDEX('1.2 Speakers'!$J$10:$J1155,MATCH(M88,'1.2 Speakers'!$B$10:$B1155,0),)),"")&amp;IF(ISBLANK(N88),"","
")&amp;N88&amp;IFERROR(IF(INDEX('1.2 Speakers'!$J$10:$J1155,MATCH(N88,'1.2 Speakers'!$B$10:$B1155,0),)="",""," - "&amp;INDEX('1.2 Speakers'!$J$10:$J1155,MATCH(N88,'1.2 Speakers'!$B$10:$B1155,0),)),"")</f>
        <v/>
      </c>
      <c r="P88" s="58"/>
      <c r="Q88" s="60"/>
      <c r="R88" s="61"/>
      <c r="S88" s="60"/>
      <c r="T88" s="536"/>
    </row>
    <row r="89" spans="2:20" ht="13">
      <c r="B89" s="535"/>
      <c r="C89" s="425"/>
      <c r="D89" s="57"/>
      <c r="E89" s="58"/>
      <c r="F89" s="58"/>
      <c r="G89" s="427"/>
      <c r="H89" s="427"/>
      <c r="I89" s="59"/>
      <c r="J89" s="59"/>
      <c r="K89" s="59"/>
      <c r="L89" s="59"/>
      <c r="M89" s="59"/>
      <c r="N89" s="59"/>
      <c r="O89" s="57" t="str" cm="1">
        <f t="array" ref="O89">I89&amp;IFERROR(IF(INDEX('1.2 Speakers'!$J$10:$J1156,MATCH(I89,'1.2 Speakers'!$B$10:$B1156,0),)="",""," - "&amp;INDEX('1.2 Speakers'!$J$10:$J1156,MATCH(I89,'1.2 Speakers'!$B$10:$B1156,0),)),"")&amp;IF(ISBLANK(J89),"",CHAR(10))&amp;J89&amp;IFERROR(IF(INDEX('1.2 Speakers'!$J$10:$J1156,MATCH(J89,'1.2 Speakers'!$B$10:$B1156,0),)="",""," - "&amp;INDEX('1.2 Speakers'!$J$10:$J1156,MATCH(J89,'1.2 Speakers'!$B$10:$B1156,0),)),"")&amp;IF(ISBLANK(K89),"","
")&amp;K89&amp;IFERROR(IF(INDEX('1.2 Speakers'!$J$10:$J1156,MATCH(K89,'1.2 Speakers'!$B$10:$B1156,0),)="",""," - "&amp;INDEX('1.2 Speakers'!$J$10:$J1156,MATCH(K89,'1.2 Speakers'!$B$10:$B1156,0),)),"")&amp;IF(ISBLANK(L89),"","
")&amp;L89&amp;IFERROR(IF(INDEX('1.2 Speakers'!$J$10:$J1156,MATCH(L89,'1.2 Speakers'!$B$10:$B1156,0),)="",""," - "&amp;INDEX('1.2 Speakers'!$J$10:$J1156,MATCH(L89,'1.2 Speakers'!$B$10:$B1156,0),)),"")&amp;IF(ISBLANK(M89),"","
")&amp;M89&amp;IFERROR(IF(INDEX('1.2 Speakers'!$J$10:$J1156,MATCH(M89,'1.2 Speakers'!$B$10:$B1156,0),)="",""," - "&amp;INDEX('1.2 Speakers'!$J$10:$J1156,MATCH(M89,'1.2 Speakers'!$B$10:$B1156,0),)),"")&amp;IF(ISBLANK(N89),"","
")&amp;N89&amp;IFERROR(IF(INDEX('1.2 Speakers'!$J$10:$J1156,MATCH(N89,'1.2 Speakers'!$B$10:$B1156,0),)="",""," - "&amp;INDEX('1.2 Speakers'!$J$10:$J1156,MATCH(N89,'1.2 Speakers'!$B$10:$B1156,0),)),"")</f>
        <v/>
      </c>
      <c r="P89" s="58"/>
      <c r="Q89" s="60"/>
      <c r="R89" s="61"/>
      <c r="S89" s="60"/>
      <c r="T89" s="536"/>
    </row>
    <row r="90" spans="2:20" ht="13">
      <c r="B90" s="535"/>
      <c r="C90" s="425"/>
      <c r="D90" s="57"/>
      <c r="E90" s="58"/>
      <c r="F90" s="58"/>
      <c r="G90" s="427"/>
      <c r="H90" s="427"/>
      <c r="I90" s="59"/>
      <c r="J90" s="59"/>
      <c r="K90" s="59"/>
      <c r="L90" s="59"/>
      <c r="M90" s="59"/>
      <c r="N90" s="59"/>
      <c r="O90" s="57" t="str" cm="1">
        <f t="array" ref="O90">I90&amp;IFERROR(IF(INDEX('1.2 Speakers'!$J$10:$J1157,MATCH(I90,'1.2 Speakers'!$B$10:$B1157,0),)="",""," - "&amp;INDEX('1.2 Speakers'!$J$10:$J1157,MATCH(I90,'1.2 Speakers'!$B$10:$B1157,0),)),"")&amp;IF(ISBLANK(J90),"",CHAR(10))&amp;J90&amp;IFERROR(IF(INDEX('1.2 Speakers'!$J$10:$J1157,MATCH(J90,'1.2 Speakers'!$B$10:$B1157,0),)="",""," - "&amp;INDEX('1.2 Speakers'!$J$10:$J1157,MATCH(J90,'1.2 Speakers'!$B$10:$B1157,0),)),"")&amp;IF(ISBLANK(K90),"","
")&amp;K90&amp;IFERROR(IF(INDEX('1.2 Speakers'!$J$10:$J1157,MATCH(K90,'1.2 Speakers'!$B$10:$B1157,0),)="",""," - "&amp;INDEX('1.2 Speakers'!$J$10:$J1157,MATCH(K90,'1.2 Speakers'!$B$10:$B1157,0),)),"")&amp;IF(ISBLANK(L90),"","
")&amp;L90&amp;IFERROR(IF(INDEX('1.2 Speakers'!$J$10:$J1157,MATCH(L90,'1.2 Speakers'!$B$10:$B1157,0),)="",""," - "&amp;INDEX('1.2 Speakers'!$J$10:$J1157,MATCH(L90,'1.2 Speakers'!$B$10:$B1157,0),)),"")&amp;IF(ISBLANK(M90),"","
")&amp;M90&amp;IFERROR(IF(INDEX('1.2 Speakers'!$J$10:$J1157,MATCH(M90,'1.2 Speakers'!$B$10:$B1157,0),)="",""," - "&amp;INDEX('1.2 Speakers'!$J$10:$J1157,MATCH(M90,'1.2 Speakers'!$B$10:$B1157,0),)),"")&amp;IF(ISBLANK(N90),"","
")&amp;N90&amp;IFERROR(IF(INDEX('1.2 Speakers'!$J$10:$J1157,MATCH(N90,'1.2 Speakers'!$B$10:$B1157,0),)="",""," - "&amp;INDEX('1.2 Speakers'!$J$10:$J1157,MATCH(N90,'1.2 Speakers'!$B$10:$B1157,0),)),"")</f>
        <v/>
      </c>
      <c r="P90" s="58"/>
      <c r="Q90" s="60"/>
      <c r="R90" s="61"/>
      <c r="S90" s="60"/>
      <c r="T90" s="536"/>
    </row>
    <row r="91" spans="2:20" ht="13">
      <c r="B91" s="535"/>
      <c r="C91" s="425"/>
      <c r="D91" s="57"/>
      <c r="E91" s="58"/>
      <c r="F91" s="58"/>
      <c r="G91" s="427"/>
      <c r="H91" s="427"/>
      <c r="I91" s="59"/>
      <c r="J91" s="59"/>
      <c r="K91" s="59"/>
      <c r="L91" s="59"/>
      <c r="M91" s="59"/>
      <c r="N91" s="59"/>
      <c r="O91" s="57" t="str" cm="1">
        <f t="array" ref="O91">I91&amp;IFERROR(IF(INDEX('1.2 Speakers'!$J$10:$J1158,MATCH(I91,'1.2 Speakers'!$B$10:$B1158,0),)="",""," - "&amp;INDEX('1.2 Speakers'!$J$10:$J1158,MATCH(I91,'1.2 Speakers'!$B$10:$B1158,0),)),"")&amp;IF(ISBLANK(J91),"",CHAR(10))&amp;J91&amp;IFERROR(IF(INDEX('1.2 Speakers'!$J$10:$J1158,MATCH(J91,'1.2 Speakers'!$B$10:$B1158,0),)="",""," - "&amp;INDEX('1.2 Speakers'!$J$10:$J1158,MATCH(J91,'1.2 Speakers'!$B$10:$B1158,0),)),"")&amp;IF(ISBLANK(K91),"","
")&amp;K91&amp;IFERROR(IF(INDEX('1.2 Speakers'!$J$10:$J1158,MATCH(K91,'1.2 Speakers'!$B$10:$B1158,0),)="",""," - "&amp;INDEX('1.2 Speakers'!$J$10:$J1158,MATCH(K91,'1.2 Speakers'!$B$10:$B1158,0),)),"")&amp;IF(ISBLANK(L91),"","
")&amp;L91&amp;IFERROR(IF(INDEX('1.2 Speakers'!$J$10:$J1158,MATCH(L91,'1.2 Speakers'!$B$10:$B1158,0),)="",""," - "&amp;INDEX('1.2 Speakers'!$J$10:$J1158,MATCH(L91,'1.2 Speakers'!$B$10:$B1158,0),)),"")&amp;IF(ISBLANK(M91),"","
")&amp;M91&amp;IFERROR(IF(INDEX('1.2 Speakers'!$J$10:$J1158,MATCH(M91,'1.2 Speakers'!$B$10:$B1158,0),)="",""," - "&amp;INDEX('1.2 Speakers'!$J$10:$J1158,MATCH(M91,'1.2 Speakers'!$B$10:$B1158,0),)),"")&amp;IF(ISBLANK(N91),"","
")&amp;N91&amp;IFERROR(IF(INDEX('1.2 Speakers'!$J$10:$J1158,MATCH(N91,'1.2 Speakers'!$B$10:$B1158,0),)="",""," - "&amp;INDEX('1.2 Speakers'!$J$10:$J1158,MATCH(N91,'1.2 Speakers'!$B$10:$B1158,0),)),"")</f>
        <v/>
      </c>
      <c r="P91" s="58"/>
      <c r="Q91" s="60"/>
      <c r="R91" s="61"/>
      <c r="S91" s="60"/>
      <c r="T91" s="536"/>
    </row>
    <row r="92" spans="2:20" ht="13">
      <c r="B92" s="535"/>
      <c r="C92" s="425"/>
      <c r="D92" s="57"/>
      <c r="E92" s="58"/>
      <c r="F92" s="58"/>
      <c r="G92" s="427"/>
      <c r="H92" s="427"/>
      <c r="I92" s="59"/>
      <c r="J92" s="59"/>
      <c r="K92" s="59"/>
      <c r="L92" s="59"/>
      <c r="M92" s="59"/>
      <c r="N92" s="59"/>
      <c r="O92" s="57" t="str" cm="1">
        <f t="array" ref="O92">I92&amp;IFERROR(IF(INDEX('1.2 Speakers'!$J$10:$J1159,MATCH(I92,'1.2 Speakers'!$B$10:$B1159,0),)="",""," - "&amp;INDEX('1.2 Speakers'!$J$10:$J1159,MATCH(I92,'1.2 Speakers'!$B$10:$B1159,0),)),"")&amp;IF(ISBLANK(J92),"",CHAR(10))&amp;J92&amp;IFERROR(IF(INDEX('1.2 Speakers'!$J$10:$J1159,MATCH(J92,'1.2 Speakers'!$B$10:$B1159,0),)="",""," - "&amp;INDEX('1.2 Speakers'!$J$10:$J1159,MATCH(J92,'1.2 Speakers'!$B$10:$B1159,0),)),"")&amp;IF(ISBLANK(K92),"","
")&amp;K92&amp;IFERROR(IF(INDEX('1.2 Speakers'!$J$10:$J1159,MATCH(K92,'1.2 Speakers'!$B$10:$B1159,0),)="",""," - "&amp;INDEX('1.2 Speakers'!$J$10:$J1159,MATCH(K92,'1.2 Speakers'!$B$10:$B1159,0),)),"")&amp;IF(ISBLANK(L92),"","
")&amp;L92&amp;IFERROR(IF(INDEX('1.2 Speakers'!$J$10:$J1159,MATCH(L92,'1.2 Speakers'!$B$10:$B1159,0),)="",""," - "&amp;INDEX('1.2 Speakers'!$J$10:$J1159,MATCH(L92,'1.2 Speakers'!$B$10:$B1159,0),)),"")&amp;IF(ISBLANK(M92),"","
")&amp;M92&amp;IFERROR(IF(INDEX('1.2 Speakers'!$J$10:$J1159,MATCH(M92,'1.2 Speakers'!$B$10:$B1159,0),)="",""," - "&amp;INDEX('1.2 Speakers'!$J$10:$J1159,MATCH(M92,'1.2 Speakers'!$B$10:$B1159,0),)),"")&amp;IF(ISBLANK(N92),"","
")&amp;N92&amp;IFERROR(IF(INDEX('1.2 Speakers'!$J$10:$J1159,MATCH(N92,'1.2 Speakers'!$B$10:$B1159,0),)="",""," - "&amp;INDEX('1.2 Speakers'!$J$10:$J1159,MATCH(N92,'1.2 Speakers'!$B$10:$B1159,0),)),"")</f>
        <v/>
      </c>
      <c r="P92" s="58"/>
      <c r="Q92" s="60"/>
      <c r="R92" s="61"/>
      <c r="S92" s="60"/>
      <c r="T92" s="536"/>
    </row>
    <row r="93" spans="2:20" ht="13">
      <c r="B93" s="535"/>
      <c r="C93" s="425"/>
      <c r="D93" s="57"/>
      <c r="E93" s="58"/>
      <c r="F93" s="58"/>
      <c r="G93" s="427"/>
      <c r="H93" s="427"/>
      <c r="I93" s="59"/>
      <c r="J93" s="59"/>
      <c r="K93" s="59"/>
      <c r="L93" s="59"/>
      <c r="M93" s="59"/>
      <c r="N93" s="59"/>
      <c r="O93" s="57" t="str" cm="1">
        <f t="array" ref="O93">I93&amp;IFERROR(IF(INDEX('1.2 Speakers'!$J$10:$J1160,MATCH(I93,'1.2 Speakers'!$B$10:$B1160,0),)="",""," - "&amp;INDEX('1.2 Speakers'!$J$10:$J1160,MATCH(I93,'1.2 Speakers'!$B$10:$B1160,0),)),"")&amp;IF(ISBLANK(J93),"",CHAR(10))&amp;J93&amp;IFERROR(IF(INDEX('1.2 Speakers'!$J$10:$J1160,MATCH(J93,'1.2 Speakers'!$B$10:$B1160,0),)="",""," - "&amp;INDEX('1.2 Speakers'!$J$10:$J1160,MATCH(J93,'1.2 Speakers'!$B$10:$B1160,0),)),"")&amp;IF(ISBLANK(K93),"","
")&amp;K93&amp;IFERROR(IF(INDEX('1.2 Speakers'!$J$10:$J1160,MATCH(K93,'1.2 Speakers'!$B$10:$B1160,0),)="",""," - "&amp;INDEX('1.2 Speakers'!$J$10:$J1160,MATCH(K93,'1.2 Speakers'!$B$10:$B1160,0),)),"")&amp;IF(ISBLANK(L93),"","
")&amp;L93&amp;IFERROR(IF(INDEX('1.2 Speakers'!$J$10:$J1160,MATCH(L93,'1.2 Speakers'!$B$10:$B1160,0),)="",""," - "&amp;INDEX('1.2 Speakers'!$J$10:$J1160,MATCH(L93,'1.2 Speakers'!$B$10:$B1160,0),)),"")&amp;IF(ISBLANK(M93),"","
")&amp;M93&amp;IFERROR(IF(INDEX('1.2 Speakers'!$J$10:$J1160,MATCH(M93,'1.2 Speakers'!$B$10:$B1160,0),)="",""," - "&amp;INDEX('1.2 Speakers'!$J$10:$J1160,MATCH(M93,'1.2 Speakers'!$B$10:$B1160,0),)),"")&amp;IF(ISBLANK(N93),"","
")&amp;N93&amp;IFERROR(IF(INDEX('1.2 Speakers'!$J$10:$J1160,MATCH(N93,'1.2 Speakers'!$B$10:$B1160,0),)="",""," - "&amp;INDEX('1.2 Speakers'!$J$10:$J1160,MATCH(N93,'1.2 Speakers'!$B$10:$B1160,0),)),"")</f>
        <v/>
      </c>
      <c r="P93" s="58"/>
      <c r="Q93" s="60"/>
      <c r="R93" s="61"/>
      <c r="S93" s="60"/>
      <c r="T93" s="536"/>
    </row>
    <row r="94" spans="2:20" ht="13">
      <c r="B94" s="535"/>
      <c r="C94" s="425"/>
      <c r="D94" s="57"/>
      <c r="E94" s="58"/>
      <c r="F94" s="58"/>
      <c r="G94" s="427"/>
      <c r="H94" s="427"/>
      <c r="I94" s="59"/>
      <c r="J94" s="59"/>
      <c r="K94" s="59"/>
      <c r="L94" s="59"/>
      <c r="M94" s="59"/>
      <c r="N94" s="59"/>
      <c r="O94" s="57" t="str" cm="1">
        <f t="array" ref="O94">I94&amp;IFERROR(IF(INDEX('1.2 Speakers'!$J$10:$J1161,MATCH(I94,'1.2 Speakers'!$B$10:$B1161,0),)="",""," - "&amp;INDEX('1.2 Speakers'!$J$10:$J1161,MATCH(I94,'1.2 Speakers'!$B$10:$B1161,0),)),"")&amp;IF(ISBLANK(J94),"",CHAR(10))&amp;J94&amp;IFERROR(IF(INDEX('1.2 Speakers'!$J$10:$J1161,MATCH(J94,'1.2 Speakers'!$B$10:$B1161,0),)="",""," - "&amp;INDEX('1.2 Speakers'!$J$10:$J1161,MATCH(J94,'1.2 Speakers'!$B$10:$B1161,0),)),"")&amp;IF(ISBLANK(K94),"","
")&amp;K94&amp;IFERROR(IF(INDEX('1.2 Speakers'!$J$10:$J1161,MATCH(K94,'1.2 Speakers'!$B$10:$B1161,0),)="",""," - "&amp;INDEX('1.2 Speakers'!$J$10:$J1161,MATCH(K94,'1.2 Speakers'!$B$10:$B1161,0),)),"")&amp;IF(ISBLANK(L94),"","
")&amp;L94&amp;IFERROR(IF(INDEX('1.2 Speakers'!$J$10:$J1161,MATCH(L94,'1.2 Speakers'!$B$10:$B1161,0),)="",""," - "&amp;INDEX('1.2 Speakers'!$J$10:$J1161,MATCH(L94,'1.2 Speakers'!$B$10:$B1161,0),)),"")&amp;IF(ISBLANK(M94),"","
")&amp;M94&amp;IFERROR(IF(INDEX('1.2 Speakers'!$J$10:$J1161,MATCH(M94,'1.2 Speakers'!$B$10:$B1161,0),)="",""," - "&amp;INDEX('1.2 Speakers'!$J$10:$J1161,MATCH(M94,'1.2 Speakers'!$B$10:$B1161,0),)),"")&amp;IF(ISBLANK(N94),"","
")&amp;N94&amp;IFERROR(IF(INDEX('1.2 Speakers'!$J$10:$J1161,MATCH(N94,'1.2 Speakers'!$B$10:$B1161,0),)="",""," - "&amp;INDEX('1.2 Speakers'!$J$10:$J1161,MATCH(N94,'1.2 Speakers'!$B$10:$B1161,0),)),"")</f>
        <v/>
      </c>
      <c r="P94" s="58"/>
      <c r="Q94" s="60"/>
      <c r="R94" s="61"/>
      <c r="S94" s="60"/>
      <c r="T94" s="536"/>
    </row>
    <row r="95" spans="2:20" ht="13">
      <c r="B95" s="535"/>
      <c r="C95" s="425"/>
      <c r="D95" s="57"/>
      <c r="E95" s="58"/>
      <c r="F95" s="58"/>
      <c r="G95" s="427"/>
      <c r="H95" s="427"/>
      <c r="I95" s="59"/>
      <c r="J95" s="59"/>
      <c r="K95" s="59"/>
      <c r="L95" s="59"/>
      <c r="M95" s="59"/>
      <c r="N95" s="59"/>
      <c r="O95" s="57" t="str" cm="1">
        <f t="array" ref="O95">I95&amp;IFERROR(IF(INDEX('1.2 Speakers'!$J$10:$J1162,MATCH(I95,'1.2 Speakers'!$B$10:$B1162,0),)="",""," - "&amp;INDEX('1.2 Speakers'!$J$10:$J1162,MATCH(I95,'1.2 Speakers'!$B$10:$B1162,0),)),"")&amp;IF(ISBLANK(J95),"",CHAR(10))&amp;J95&amp;IFERROR(IF(INDEX('1.2 Speakers'!$J$10:$J1162,MATCH(J95,'1.2 Speakers'!$B$10:$B1162,0),)="",""," - "&amp;INDEX('1.2 Speakers'!$J$10:$J1162,MATCH(J95,'1.2 Speakers'!$B$10:$B1162,0),)),"")&amp;IF(ISBLANK(K95),"","
")&amp;K95&amp;IFERROR(IF(INDEX('1.2 Speakers'!$J$10:$J1162,MATCH(K95,'1.2 Speakers'!$B$10:$B1162,0),)="",""," - "&amp;INDEX('1.2 Speakers'!$J$10:$J1162,MATCH(K95,'1.2 Speakers'!$B$10:$B1162,0),)),"")&amp;IF(ISBLANK(L95),"","
")&amp;L95&amp;IFERROR(IF(INDEX('1.2 Speakers'!$J$10:$J1162,MATCH(L95,'1.2 Speakers'!$B$10:$B1162,0),)="",""," - "&amp;INDEX('1.2 Speakers'!$J$10:$J1162,MATCH(L95,'1.2 Speakers'!$B$10:$B1162,0),)),"")&amp;IF(ISBLANK(M95),"","
")&amp;M95&amp;IFERROR(IF(INDEX('1.2 Speakers'!$J$10:$J1162,MATCH(M95,'1.2 Speakers'!$B$10:$B1162,0),)="",""," - "&amp;INDEX('1.2 Speakers'!$J$10:$J1162,MATCH(M95,'1.2 Speakers'!$B$10:$B1162,0),)),"")&amp;IF(ISBLANK(N95),"","
")&amp;N95&amp;IFERROR(IF(INDEX('1.2 Speakers'!$J$10:$J1162,MATCH(N95,'1.2 Speakers'!$B$10:$B1162,0),)="",""," - "&amp;INDEX('1.2 Speakers'!$J$10:$J1162,MATCH(N95,'1.2 Speakers'!$B$10:$B1162,0),)),"")</f>
        <v/>
      </c>
      <c r="P95" s="58"/>
      <c r="Q95" s="60"/>
      <c r="R95" s="61"/>
      <c r="S95" s="60"/>
      <c r="T95" s="536"/>
    </row>
    <row r="96" spans="2:20" ht="13">
      <c r="B96" s="535"/>
      <c r="C96" s="425"/>
      <c r="D96" s="57"/>
      <c r="E96" s="58"/>
      <c r="F96" s="58"/>
      <c r="G96" s="427"/>
      <c r="H96" s="427"/>
      <c r="I96" s="59"/>
      <c r="J96" s="59"/>
      <c r="K96" s="59"/>
      <c r="L96" s="59"/>
      <c r="M96" s="59"/>
      <c r="N96" s="59"/>
      <c r="O96" s="57" t="str" cm="1">
        <f t="array" ref="O96">I96&amp;IFERROR(IF(INDEX('1.2 Speakers'!$J$10:$J1163,MATCH(I96,'1.2 Speakers'!$B$10:$B1163,0),)="",""," - "&amp;INDEX('1.2 Speakers'!$J$10:$J1163,MATCH(I96,'1.2 Speakers'!$B$10:$B1163,0),)),"")&amp;IF(ISBLANK(J96),"",CHAR(10))&amp;J96&amp;IFERROR(IF(INDEX('1.2 Speakers'!$J$10:$J1163,MATCH(J96,'1.2 Speakers'!$B$10:$B1163,0),)="",""," - "&amp;INDEX('1.2 Speakers'!$J$10:$J1163,MATCH(J96,'1.2 Speakers'!$B$10:$B1163,0),)),"")&amp;IF(ISBLANK(K96),"","
")&amp;K96&amp;IFERROR(IF(INDEX('1.2 Speakers'!$J$10:$J1163,MATCH(K96,'1.2 Speakers'!$B$10:$B1163,0),)="",""," - "&amp;INDEX('1.2 Speakers'!$J$10:$J1163,MATCH(K96,'1.2 Speakers'!$B$10:$B1163,0),)),"")&amp;IF(ISBLANK(L96),"","
")&amp;L96&amp;IFERROR(IF(INDEX('1.2 Speakers'!$J$10:$J1163,MATCH(L96,'1.2 Speakers'!$B$10:$B1163,0),)="",""," - "&amp;INDEX('1.2 Speakers'!$J$10:$J1163,MATCH(L96,'1.2 Speakers'!$B$10:$B1163,0),)),"")&amp;IF(ISBLANK(M96),"","
")&amp;M96&amp;IFERROR(IF(INDEX('1.2 Speakers'!$J$10:$J1163,MATCH(M96,'1.2 Speakers'!$B$10:$B1163,0),)="",""," - "&amp;INDEX('1.2 Speakers'!$J$10:$J1163,MATCH(M96,'1.2 Speakers'!$B$10:$B1163,0),)),"")&amp;IF(ISBLANK(N96),"","
")&amp;N96&amp;IFERROR(IF(INDEX('1.2 Speakers'!$J$10:$J1163,MATCH(N96,'1.2 Speakers'!$B$10:$B1163,0),)="",""," - "&amp;INDEX('1.2 Speakers'!$J$10:$J1163,MATCH(N96,'1.2 Speakers'!$B$10:$B1163,0),)),"")</f>
        <v/>
      </c>
      <c r="P96" s="58"/>
      <c r="Q96" s="60"/>
      <c r="R96" s="61"/>
      <c r="S96" s="60"/>
      <c r="T96" s="536"/>
    </row>
    <row r="97" spans="2:20" ht="13">
      <c r="B97" s="535"/>
      <c r="C97" s="425"/>
      <c r="D97" s="57"/>
      <c r="E97" s="58"/>
      <c r="F97" s="58"/>
      <c r="G97" s="427"/>
      <c r="H97" s="427"/>
      <c r="I97" s="59"/>
      <c r="J97" s="59"/>
      <c r="K97" s="59"/>
      <c r="L97" s="59"/>
      <c r="M97" s="59"/>
      <c r="N97" s="59"/>
      <c r="O97" s="57" t="str" cm="1">
        <f t="array" ref="O97">I97&amp;IFERROR(IF(INDEX('1.2 Speakers'!$J$10:$J1164,MATCH(I97,'1.2 Speakers'!$B$10:$B1164,0),)="",""," - "&amp;INDEX('1.2 Speakers'!$J$10:$J1164,MATCH(I97,'1.2 Speakers'!$B$10:$B1164,0),)),"")&amp;IF(ISBLANK(J97),"",CHAR(10))&amp;J97&amp;IFERROR(IF(INDEX('1.2 Speakers'!$J$10:$J1164,MATCH(J97,'1.2 Speakers'!$B$10:$B1164,0),)="",""," - "&amp;INDEX('1.2 Speakers'!$J$10:$J1164,MATCH(J97,'1.2 Speakers'!$B$10:$B1164,0),)),"")&amp;IF(ISBLANK(K97),"","
")&amp;K97&amp;IFERROR(IF(INDEX('1.2 Speakers'!$J$10:$J1164,MATCH(K97,'1.2 Speakers'!$B$10:$B1164,0),)="",""," - "&amp;INDEX('1.2 Speakers'!$J$10:$J1164,MATCH(K97,'1.2 Speakers'!$B$10:$B1164,0),)),"")&amp;IF(ISBLANK(L97),"","
")&amp;L97&amp;IFERROR(IF(INDEX('1.2 Speakers'!$J$10:$J1164,MATCH(L97,'1.2 Speakers'!$B$10:$B1164,0),)="",""," - "&amp;INDEX('1.2 Speakers'!$J$10:$J1164,MATCH(L97,'1.2 Speakers'!$B$10:$B1164,0),)),"")&amp;IF(ISBLANK(M97),"","
")&amp;M97&amp;IFERROR(IF(INDEX('1.2 Speakers'!$J$10:$J1164,MATCH(M97,'1.2 Speakers'!$B$10:$B1164,0),)="",""," - "&amp;INDEX('1.2 Speakers'!$J$10:$J1164,MATCH(M97,'1.2 Speakers'!$B$10:$B1164,0),)),"")&amp;IF(ISBLANK(N97),"","
")&amp;N97&amp;IFERROR(IF(INDEX('1.2 Speakers'!$J$10:$J1164,MATCH(N97,'1.2 Speakers'!$B$10:$B1164,0),)="",""," - "&amp;INDEX('1.2 Speakers'!$J$10:$J1164,MATCH(N97,'1.2 Speakers'!$B$10:$B1164,0),)),"")</f>
        <v/>
      </c>
      <c r="P97" s="58"/>
      <c r="Q97" s="60"/>
      <c r="R97" s="61"/>
      <c r="S97" s="60"/>
      <c r="T97" s="536"/>
    </row>
    <row r="98" spans="2:20" ht="13">
      <c r="B98" s="535"/>
      <c r="C98" s="425"/>
      <c r="D98" s="57"/>
      <c r="E98" s="58"/>
      <c r="F98" s="58"/>
      <c r="G98" s="427"/>
      <c r="H98" s="427"/>
      <c r="I98" s="59"/>
      <c r="J98" s="59"/>
      <c r="K98" s="59"/>
      <c r="L98" s="59"/>
      <c r="M98" s="59"/>
      <c r="N98" s="59"/>
      <c r="O98" s="57" t="str" cm="1">
        <f t="array" ref="O98">I98&amp;IFERROR(IF(INDEX('1.2 Speakers'!$J$10:$J1165,MATCH(I98,'1.2 Speakers'!$B$10:$B1165,0),)="",""," - "&amp;INDEX('1.2 Speakers'!$J$10:$J1165,MATCH(I98,'1.2 Speakers'!$B$10:$B1165,0),)),"")&amp;IF(ISBLANK(J98),"",CHAR(10))&amp;J98&amp;IFERROR(IF(INDEX('1.2 Speakers'!$J$10:$J1165,MATCH(J98,'1.2 Speakers'!$B$10:$B1165,0),)="",""," - "&amp;INDEX('1.2 Speakers'!$J$10:$J1165,MATCH(J98,'1.2 Speakers'!$B$10:$B1165,0),)),"")&amp;IF(ISBLANK(K98),"","
")&amp;K98&amp;IFERROR(IF(INDEX('1.2 Speakers'!$J$10:$J1165,MATCH(K98,'1.2 Speakers'!$B$10:$B1165,0),)="",""," - "&amp;INDEX('1.2 Speakers'!$J$10:$J1165,MATCH(K98,'1.2 Speakers'!$B$10:$B1165,0),)),"")&amp;IF(ISBLANK(L98),"","
")&amp;L98&amp;IFERROR(IF(INDEX('1.2 Speakers'!$J$10:$J1165,MATCH(L98,'1.2 Speakers'!$B$10:$B1165,0),)="",""," - "&amp;INDEX('1.2 Speakers'!$J$10:$J1165,MATCH(L98,'1.2 Speakers'!$B$10:$B1165,0),)),"")&amp;IF(ISBLANK(M98),"","
")&amp;M98&amp;IFERROR(IF(INDEX('1.2 Speakers'!$J$10:$J1165,MATCH(M98,'1.2 Speakers'!$B$10:$B1165,0),)="",""," - "&amp;INDEX('1.2 Speakers'!$J$10:$J1165,MATCH(M98,'1.2 Speakers'!$B$10:$B1165,0),)),"")&amp;IF(ISBLANK(N98),"","
")&amp;N98&amp;IFERROR(IF(INDEX('1.2 Speakers'!$J$10:$J1165,MATCH(N98,'1.2 Speakers'!$B$10:$B1165,0),)="",""," - "&amp;INDEX('1.2 Speakers'!$J$10:$J1165,MATCH(N98,'1.2 Speakers'!$B$10:$B1165,0),)),"")</f>
        <v/>
      </c>
      <c r="P98" s="58"/>
      <c r="Q98" s="60"/>
      <c r="R98" s="61"/>
      <c r="S98" s="60"/>
      <c r="T98" s="536"/>
    </row>
    <row r="99" spans="2:20" ht="13">
      <c r="B99" s="535"/>
      <c r="C99" s="425"/>
      <c r="D99" s="57"/>
      <c r="E99" s="58"/>
      <c r="F99" s="58"/>
      <c r="G99" s="427"/>
      <c r="H99" s="427"/>
      <c r="I99" s="59"/>
      <c r="J99" s="59"/>
      <c r="K99" s="59"/>
      <c r="L99" s="59"/>
      <c r="M99" s="59"/>
      <c r="N99" s="59"/>
      <c r="O99" s="57" t="str" cm="1">
        <f t="array" ref="O99">I99&amp;IFERROR(IF(INDEX('1.2 Speakers'!$J$10:$J1166,MATCH(I99,'1.2 Speakers'!$B$10:$B1166,0),)="",""," - "&amp;INDEX('1.2 Speakers'!$J$10:$J1166,MATCH(I99,'1.2 Speakers'!$B$10:$B1166,0),)),"")&amp;IF(ISBLANK(J99),"",CHAR(10))&amp;J99&amp;IFERROR(IF(INDEX('1.2 Speakers'!$J$10:$J1166,MATCH(J99,'1.2 Speakers'!$B$10:$B1166,0),)="",""," - "&amp;INDEX('1.2 Speakers'!$J$10:$J1166,MATCH(J99,'1.2 Speakers'!$B$10:$B1166,0),)),"")&amp;IF(ISBLANK(K99),"","
")&amp;K99&amp;IFERROR(IF(INDEX('1.2 Speakers'!$J$10:$J1166,MATCH(K99,'1.2 Speakers'!$B$10:$B1166,0),)="",""," - "&amp;INDEX('1.2 Speakers'!$J$10:$J1166,MATCH(K99,'1.2 Speakers'!$B$10:$B1166,0),)),"")&amp;IF(ISBLANK(L99),"","
")&amp;L99&amp;IFERROR(IF(INDEX('1.2 Speakers'!$J$10:$J1166,MATCH(L99,'1.2 Speakers'!$B$10:$B1166,0),)="",""," - "&amp;INDEX('1.2 Speakers'!$J$10:$J1166,MATCH(L99,'1.2 Speakers'!$B$10:$B1166,0),)),"")&amp;IF(ISBLANK(M99),"","
")&amp;M99&amp;IFERROR(IF(INDEX('1.2 Speakers'!$J$10:$J1166,MATCH(M99,'1.2 Speakers'!$B$10:$B1166,0),)="",""," - "&amp;INDEX('1.2 Speakers'!$J$10:$J1166,MATCH(M99,'1.2 Speakers'!$B$10:$B1166,0),)),"")&amp;IF(ISBLANK(N99),"","
")&amp;N99&amp;IFERROR(IF(INDEX('1.2 Speakers'!$J$10:$J1166,MATCH(N99,'1.2 Speakers'!$B$10:$B1166,0),)="",""," - "&amp;INDEX('1.2 Speakers'!$J$10:$J1166,MATCH(N99,'1.2 Speakers'!$B$10:$B1166,0),)),"")</f>
        <v/>
      </c>
      <c r="P99" s="58"/>
      <c r="Q99" s="60"/>
      <c r="R99" s="61"/>
      <c r="S99" s="60"/>
      <c r="T99" s="536"/>
    </row>
    <row r="100" spans="2:20" ht="13">
      <c r="B100" s="535"/>
      <c r="C100" s="425"/>
      <c r="D100" s="57"/>
      <c r="E100" s="58"/>
      <c r="F100" s="58"/>
      <c r="G100" s="427"/>
      <c r="H100" s="427"/>
      <c r="I100" s="59"/>
      <c r="J100" s="59"/>
      <c r="K100" s="59"/>
      <c r="L100" s="59"/>
      <c r="M100" s="59"/>
      <c r="N100" s="59"/>
      <c r="O100" s="57" t="str" cm="1">
        <f t="array" ref="O100">I100&amp;IFERROR(IF(INDEX('1.2 Speakers'!$J$10:$J1167,MATCH(I100,'1.2 Speakers'!$B$10:$B1167,0),)="",""," - "&amp;INDEX('1.2 Speakers'!$J$10:$J1167,MATCH(I100,'1.2 Speakers'!$B$10:$B1167,0),)),"")&amp;IF(ISBLANK(J100),"",CHAR(10))&amp;J100&amp;IFERROR(IF(INDEX('1.2 Speakers'!$J$10:$J1167,MATCH(J100,'1.2 Speakers'!$B$10:$B1167,0),)="",""," - "&amp;INDEX('1.2 Speakers'!$J$10:$J1167,MATCH(J100,'1.2 Speakers'!$B$10:$B1167,0),)),"")&amp;IF(ISBLANK(K100),"","
")&amp;K100&amp;IFERROR(IF(INDEX('1.2 Speakers'!$J$10:$J1167,MATCH(K100,'1.2 Speakers'!$B$10:$B1167,0),)="",""," - "&amp;INDEX('1.2 Speakers'!$J$10:$J1167,MATCH(K100,'1.2 Speakers'!$B$10:$B1167,0),)),"")&amp;IF(ISBLANK(L100),"","
")&amp;L100&amp;IFERROR(IF(INDEX('1.2 Speakers'!$J$10:$J1167,MATCH(L100,'1.2 Speakers'!$B$10:$B1167,0),)="",""," - "&amp;INDEX('1.2 Speakers'!$J$10:$J1167,MATCH(L100,'1.2 Speakers'!$B$10:$B1167,0),)),"")&amp;IF(ISBLANK(M100),"","
")&amp;M100&amp;IFERROR(IF(INDEX('1.2 Speakers'!$J$10:$J1167,MATCH(M100,'1.2 Speakers'!$B$10:$B1167,0),)="",""," - "&amp;INDEX('1.2 Speakers'!$J$10:$J1167,MATCH(M100,'1.2 Speakers'!$B$10:$B1167,0),)),"")&amp;IF(ISBLANK(N100),"","
")&amp;N100&amp;IFERROR(IF(INDEX('1.2 Speakers'!$J$10:$J1167,MATCH(N100,'1.2 Speakers'!$B$10:$B1167,0),)="",""," - "&amp;INDEX('1.2 Speakers'!$J$10:$J1167,MATCH(N100,'1.2 Speakers'!$B$10:$B1167,0),)),"")</f>
        <v/>
      </c>
      <c r="P100" s="58"/>
      <c r="Q100" s="60"/>
      <c r="R100" s="61"/>
      <c r="S100" s="60"/>
      <c r="T100" s="536"/>
    </row>
    <row r="101" spans="2:20" ht="13">
      <c r="B101" s="535"/>
      <c r="C101" s="425"/>
      <c r="D101" s="57"/>
      <c r="E101" s="58"/>
      <c r="F101" s="58"/>
      <c r="G101" s="427"/>
      <c r="H101" s="427"/>
      <c r="I101" s="59"/>
      <c r="J101" s="59"/>
      <c r="K101" s="59"/>
      <c r="L101" s="59"/>
      <c r="M101" s="59"/>
      <c r="N101" s="59"/>
      <c r="O101" s="57" t="str" cm="1">
        <f t="array" ref="O101">I101&amp;IFERROR(IF(INDEX('1.2 Speakers'!$J$10:$J1168,MATCH(I101,'1.2 Speakers'!$B$10:$B1168,0),)="",""," - "&amp;INDEX('1.2 Speakers'!$J$10:$J1168,MATCH(I101,'1.2 Speakers'!$B$10:$B1168,0),)),"")&amp;IF(ISBLANK(J101),"",CHAR(10))&amp;J101&amp;IFERROR(IF(INDEX('1.2 Speakers'!$J$10:$J1168,MATCH(J101,'1.2 Speakers'!$B$10:$B1168,0),)="",""," - "&amp;INDEX('1.2 Speakers'!$J$10:$J1168,MATCH(J101,'1.2 Speakers'!$B$10:$B1168,0),)),"")&amp;IF(ISBLANK(K101),"","
")&amp;K101&amp;IFERROR(IF(INDEX('1.2 Speakers'!$J$10:$J1168,MATCH(K101,'1.2 Speakers'!$B$10:$B1168,0),)="",""," - "&amp;INDEX('1.2 Speakers'!$J$10:$J1168,MATCH(K101,'1.2 Speakers'!$B$10:$B1168,0),)),"")&amp;IF(ISBLANK(L101),"","
")&amp;L101&amp;IFERROR(IF(INDEX('1.2 Speakers'!$J$10:$J1168,MATCH(L101,'1.2 Speakers'!$B$10:$B1168,0),)="",""," - "&amp;INDEX('1.2 Speakers'!$J$10:$J1168,MATCH(L101,'1.2 Speakers'!$B$10:$B1168,0),)),"")&amp;IF(ISBLANK(M101),"","
")&amp;M101&amp;IFERROR(IF(INDEX('1.2 Speakers'!$J$10:$J1168,MATCH(M101,'1.2 Speakers'!$B$10:$B1168,0),)="",""," - "&amp;INDEX('1.2 Speakers'!$J$10:$J1168,MATCH(M101,'1.2 Speakers'!$B$10:$B1168,0),)),"")&amp;IF(ISBLANK(N101),"","
")&amp;N101&amp;IFERROR(IF(INDEX('1.2 Speakers'!$J$10:$J1168,MATCH(N101,'1.2 Speakers'!$B$10:$B1168,0),)="",""," - "&amp;INDEX('1.2 Speakers'!$J$10:$J1168,MATCH(N101,'1.2 Speakers'!$B$10:$B1168,0),)),"")</f>
        <v/>
      </c>
      <c r="P101" s="58"/>
      <c r="Q101" s="60"/>
      <c r="R101" s="61"/>
      <c r="S101" s="60"/>
      <c r="T101" s="536"/>
    </row>
    <row r="102" spans="2:20" ht="13">
      <c r="B102" s="535"/>
      <c r="C102" s="425"/>
      <c r="D102" s="57"/>
      <c r="E102" s="58"/>
      <c r="F102" s="58"/>
      <c r="G102" s="427"/>
      <c r="H102" s="427"/>
      <c r="I102" s="59"/>
      <c r="J102" s="59"/>
      <c r="K102" s="59"/>
      <c r="L102" s="59"/>
      <c r="M102" s="59"/>
      <c r="N102" s="59"/>
      <c r="O102" s="57" t="str" cm="1">
        <f t="array" ref="O102">I102&amp;IFERROR(IF(INDEX('1.2 Speakers'!$J$10:$J1169,MATCH(I102,'1.2 Speakers'!$B$10:$B1169,0),)="",""," - "&amp;INDEX('1.2 Speakers'!$J$10:$J1169,MATCH(I102,'1.2 Speakers'!$B$10:$B1169,0),)),"")&amp;IF(ISBLANK(J102),"",CHAR(10))&amp;J102&amp;IFERROR(IF(INDEX('1.2 Speakers'!$J$10:$J1169,MATCH(J102,'1.2 Speakers'!$B$10:$B1169,0),)="",""," - "&amp;INDEX('1.2 Speakers'!$J$10:$J1169,MATCH(J102,'1.2 Speakers'!$B$10:$B1169,0),)),"")&amp;IF(ISBLANK(K102),"","
")&amp;K102&amp;IFERROR(IF(INDEX('1.2 Speakers'!$J$10:$J1169,MATCH(K102,'1.2 Speakers'!$B$10:$B1169,0),)="",""," - "&amp;INDEX('1.2 Speakers'!$J$10:$J1169,MATCH(K102,'1.2 Speakers'!$B$10:$B1169,0),)),"")&amp;IF(ISBLANK(L102),"","
")&amp;L102&amp;IFERROR(IF(INDEX('1.2 Speakers'!$J$10:$J1169,MATCH(L102,'1.2 Speakers'!$B$10:$B1169,0),)="",""," - "&amp;INDEX('1.2 Speakers'!$J$10:$J1169,MATCH(L102,'1.2 Speakers'!$B$10:$B1169,0),)),"")&amp;IF(ISBLANK(M102),"","
")&amp;M102&amp;IFERROR(IF(INDEX('1.2 Speakers'!$J$10:$J1169,MATCH(M102,'1.2 Speakers'!$B$10:$B1169,0),)="",""," - "&amp;INDEX('1.2 Speakers'!$J$10:$J1169,MATCH(M102,'1.2 Speakers'!$B$10:$B1169,0),)),"")&amp;IF(ISBLANK(N102),"","
")&amp;N102&amp;IFERROR(IF(INDEX('1.2 Speakers'!$J$10:$J1169,MATCH(N102,'1.2 Speakers'!$B$10:$B1169,0),)="",""," - "&amp;INDEX('1.2 Speakers'!$J$10:$J1169,MATCH(N102,'1.2 Speakers'!$B$10:$B1169,0),)),"")</f>
        <v/>
      </c>
      <c r="P102" s="58"/>
      <c r="Q102" s="60"/>
      <c r="R102" s="61"/>
      <c r="S102" s="60"/>
      <c r="T102" s="536"/>
    </row>
    <row r="103" spans="2:20" ht="13">
      <c r="B103" s="535"/>
      <c r="C103" s="425"/>
      <c r="D103" s="57"/>
      <c r="E103" s="58"/>
      <c r="F103" s="58"/>
      <c r="G103" s="427"/>
      <c r="H103" s="427"/>
      <c r="I103" s="59"/>
      <c r="J103" s="59"/>
      <c r="K103" s="59"/>
      <c r="L103" s="59"/>
      <c r="M103" s="59"/>
      <c r="N103" s="59"/>
      <c r="O103" s="57" t="str" cm="1">
        <f t="array" ref="O103">I103&amp;IFERROR(IF(INDEX('1.2 Speakers'!$J$10:$J1170,MATCH(I103,'1.2 Speakers'!$B$10:$B1170,0),)="",""," - "&amp;INDEX('1.2 Speakers'!$J$10:$J1170,MATCH(I103,'1.2 Speakers'!$B$10:$B1170,0),)),"")&amp;IF(ISBLANK(J103),"",CHAR(10))&amp;J103&amp;IFERROR(IF(INDEX('1.2 Speakers'!$J$10:$J1170,MATCH(J103,'1.2 Speakers'!$B$10:$B1170,0),)="",""," - "&amp;INDEX('1.2 Speakers'!$J$10:$J1170,MATCH(J103,'1.2 Speakers'!$B$10:$B1170,0),)),"")&amp;IF(ISBLANK(K103),"","
")&amp;K103&amp;IFERROR(IF(INDEX('1.2 Speakers'!$J$10:$J1170,MATCH(K103,'1.2 Speakers'!$B$10:$B1170,0),)="",""," - "&amp;INDEX('1.2 Speakers'!$J$10:$J1170,MATCH(K103,'1.2 Speakers'!$B$10:$B1170,0),)),"")&amp;IF(ISBLANK(L103),"","
")&amp;L103&amp;IFERROR(IF(INDEX('1.2 Speakers'!$J$10:$J1170,MATCH(L103,'1.2 Speakers'!$B$10:$B1170,0),)="",""," - "&amp;INDEX('1.2 Speakers'!$J$10:$J1170,MATCH(L103,'1.2 Speakers'!$B$10:$B1170,0),)),"")&amp;IF(ISBLANK(M103),"","
")&amp;M103&amp;IFERROR(IF(INDEX('1.2 Speakers'!$J$10:$J1170,MATCH(M103,'1.2 Speakers'!$B$10:$B1170,0),)="",""," - "&amp;INDEX('1.2 Speakers'!$J$10:$J1170,MATCH(M103,'1.2 Speakers'!$B$10:$B1170,0),)),"")&amp;IF(ISBLANK(N103),"","
")&amp;N103&amp;IFERROR(IF(INDEX('1.2 Speakers'!$J$10:$J1170,MATCH(N103,'1.2 Speakers'!$B$10:$B1170,0),)="",""," - "&amp;INDEX('1.2 Speakers'!$J$10:$J1170,MATCH(N103,'1.2 Speakers'!$B$10:$B1170,0),)),"")</f>
        <v/>
      </c>
      <c r="P103" s="58"/>
      <c r="Q103" s="60"/>
      <c r="R103" s="61"/>
      <c r="S103" s="60"/>
      <c r="T103" s="536"/>
    </row>
    <row r="104" spans="2:20" ht="13">
      <c r="B104" s="535"/>
      <c r="C104" s="425"/>
      <c r="D104" s="57"/>
      <c r="E104" s="58"/>
      <c r="F104" s="58"/>
      <c r="G104" s="427"/>
      <c r="H104" s="427"/>
      <c r="I104" s="59"/>
      <c r="J104" s="59"/>
      <c r="K104" s="59"/>
      <c r="L104" s="59"/>
      <c r="M104" s="59"/>
      <c r="N104" s="59"/>
      <c r="O104" s="57" t="str" cm="1">
        <f t="array" ref="O104">I104&amp;IFERROR(IF(INDEX('1.2 Speakers'!$J$10:$J1171,MATCH(I104,'1.2 Speakers'!$B$10:$B1171,0),)="",""," - "&amp;INDEX('1.2 Speakers'!$J$10:$J1171,MATCH(I104,'1.2 Speakers'!$B$10:$B1171,0),)),"")&amp;IF(ISBLANK(J104),"",CHAR(10))&amp;J104&amp;IFERROR(IF(INDEX('1.2 Speakers'!$J$10:$J1171,MATCH(J104,'1.2 Speakers'!$B$10:$B1171,0),)="",""," - "&amp;INDEX('1.2 Speakers'!$J$10:$J1171,MATCH(J104,'1.2 Speakers'!$B$10:$B1171,0),)),"")&amp;IF(ISBLANK(K104),"","
")&amp;K104&amp;IFERROR(IF(INDEX('1.2 Speakers'!$J$10:$J1171,MATCH(K104,'1.2 Speakers'!$B$10:$B1171,0),)="",""," - "&amp;INDEX('1.2 Speakers'!$J$10:$J1171,MATCH(K104,'1.2 Speakers'!$B$10:$B1171,0),)),"")&amp;IF(ISBLANK(L104),"","
")&amp;L104&amp;IFERROR(IF(INDEX('1.2 Speakers'!$J$10:$J1171,MATCH(L104,'1.2 Speakers'!$B$10:$B1171,0),)="",""," - "&amp;INDEX('1.2 Speakers'!$J$10:$J1171,MATCH(L104,'1.2 Speakers'!$B$10:$B1171,0),)),"")&amp;IF(ISBLANK(M104),"","
")&amp;M104&amp;IFERROR(IF(INDEX('1.2 Speakers'!$J$10:$J1171,MATCH(M104,'1.2 Speakers'!$B$10:$B1171,0),)="",""," - "&amp;INDEX('1.2 Speakers'!$J$10:$J1171,MATCH(M104,'1.2 Speakers'!$B$10:$B1171,0),)),"")&amp;IF(ISBLANK(N104),"","
")&amp;N104&amp;IFERROR(IF(INDEX('1.2 Speakers'!$J$10:$J1171,MATCH(N104,'1.2 Speakers'!$B$10:$B1171,0),)="",""," - "&amp;INDEX('1.2 Speakers'!$J$10:$J1171,MATCH(N104,'1.2 Speakers'!$B$10:$B1171,0),)),"")</f>
        <v/>
      </c>
      <c r="P104" s="58"/>
      <c r="Q104" s="60"/>
      <c r="R104" s="61"/>
      <c r="S104" s="60"/>
      <c r="T104" s="536"/>
    </row>
    <row r="105" spans="2:20" ht="13">
      <c r="B105" s="535"/>
      <c r="C105" s="425"/>
      <c r="D105" s="57"/>
      <c r="E105" s="58"/>
      <c r="F105" s="58"/>
      <c r="G105" s="427"/>
      <c r="H105" s="427"/>
      <c r="I105" s="59"/>
      <c r="J105" s="59"/>
      <c r="K105" s="59"/>
      <c r="L105" s="59"/>
      <c r="M105" s="59"/>
      <c r="N105" s="59"/>
      <c r="O105" s="57" t="str" cm="1">
        <f t="array" ref="O105">I105&amp;IFERROR(IF(INDEX('1.2 Speakers'!$J$10:$J1172,MATCH(I105,'1.2 Speakers'!$B$10:$B1172,0),)="",""," - "&amp;INDEX('1.2 Speakers'!$J$10:$J1172,MATCH(I105,'1.2 Speakers'!$B$10:$B1172,0),)),"")&amp;IF(ISBLANK(J105),"",CHAR(10))&amp;J105&amp;IFERROR(IF(INDEX('1.2 Speakers'!$J$10:$J1172,MATCH(J105,'1.2 Speakers'!$B$10:$B1172,0),)="",""," - "&amp;INDEX('1.2 Speakers'!$J$10:$J1172,MATCH(J105,'1.2 Speakers'!$B$10:$B1172,0),)),"")&amp;IF(ISBLANK(K105),"","
")&amp;K105&amp;IFERROR(IF(INDEX('1.2 Speakers'!$J$10:$J1172,MATCH(K105,'1.2 Speakers'!$B$10:$B1172,0),)="",""," - "&amp;INDEX('1.2 Speakers'!$J$10:$J1172,MATCH(K105,'1.2 Speakers'!$B$10:$B1172,0),)),"")&amp;IF(ISBLANK(L105),"","
")&amp;L105&amp;IFERROR(IF(INDEX('1.2 Speakers'!$J$10:$J1172,MATCH(L105,'1.2 Speakers'!$B$10:$B1172,0),)="",""," - "&amp;INDEX('1.2 Speakers'!$J$10:$J1172,MATCH(L105,'1.2 Speakers'!$B$10:$B1172,0),)),"")&amp;IF(ISBLANK(M105),"","
")&amp;M105&amp;IFERROR(IF(INDEX('1.2 Speakers'!$J$10:$J1172,MATCH(M105,'1.2 Speakers'!$B$10:$B1172,0),)="",""," - "&amp;INDEX('1.2 Speakers'!$J$10:$J1172,MATCH(M105,'1.2 Speakers'!$B$10:$B1172,0),)),"")&amp;IF(ISBLANK(N105),"","
")&amp;N105&amp;IFERROR(IF(INDEX('1.2 Speakers'!$J$10:$J1172,MATCH(N105,'1.2 Speakers'!$B$10:$B1172,0),)="",""," - "&amp;INDEX('1.2 Speakers'!$J$10:$J1172,MATCH(N105,'1.2 Speakers'!$B$10:$B1172,0),)),"")</f>
        <v/>
      </c>
      <c r="P105" s="58"/>
      <c r="Q105" s="60"/>
      <c r="R105" s="61"/>
      <c r="S105" s="60"/>
      <c r="T105" s="536"/>
    </row>
    <row r="106" spans="2:20" ht="13">
      <c r="B106" s="535"/>
      <c r="C106" s="425"/>
      <c r="D106" s="57"/>
      <c r="E106" s="58"/>
      <c r="F106" s="58"/>
      <c r="G106" s="427"/>
      <c r="H106" s="427"/>
      <c r="I106" s="59"/>
      <c r="J106" s="59"/>
      <c r="K106" s="59"/>
      <c r="L106" s="59"/>
      <c r="M106" s="59"/>
      <c r="N106" s="59"/>
      <c r="O106" s="57" t="str" cm="1">
        <f t="array" ref="O106">I106&amp;IFERROR(IF(INDEX('1.2 Speakers'!$J$10:$J1173,MATCH(I106,'1.2 Speakers'!$B$10:$B1173,0),)="",""," - "&amp;INDEX('1.2 Speakers'!$J$10:$J1173,MATCH(I106,'1.2 Speakers'!$B$10:$B1173,0),)),"")&amp;IF(ISBLANK(J106),"",CHAR(10))&amp;J106&amp;IFERROR(IF(INDEX('1.2 Speakers'!$J$10:$J1173,MATCH(J106,'1.2 Speakers'!$B$10:$B1173,0),)="",""," - "&amp;INDEX('1.2 Speakers'!$J$10:$J1173,MATCH(J106,'1.2 Speakers'!$B$10:$B1173,0),)),"")&amp;IF(ISBLANK(K106),"","
")&amp;K106&amp;IFERROR(IF(INDEX('1.2 Speakers'!$J$10:$J1173,MATCH(K106,'1.2 Speakers'!$B$10:$B1173,0),)="",""," - "&amp;INDEX('1.2 Speakers'!$J$10:$J1173,MATCH(K106,'1.2 Speakers'!$B$10:$B1173,0),)),"")&amp;IF(ISBLANK(L106),"","
")&amp;L106&amp;IFERROR(IF(INDEX('1.2 Speakers'!$J$10:$J1173,MATCH(L106,'1.2 Speakers'!$B$10:$B1173,0),)="",""," - "&amp;INDEX('1.2 Speakers'!$J$10:$J1173,MATCH(L106,'1.2 Speakers'!$B$10:$B1173,0),)),"")&amp;IF(ISBLANK(M106),"","
")&amp;M106&amp;IFERROR(IF(INDEX('1.2 Speakers'!$J$10:$J1173,MATCH(M106,'1.2 Speakers'!$B$10:$B1173,0),)="",""," - "&amp;INDEX('1.2 Speakers'!$J$10:$J1173,MATCH(M106,'1.2 Speakers'!$B$10:$B1173,0),)),"")&amp;IF(ISBLANK(N106),"","
")&amp;N106&amp;IFERROR(IF(INDEX('1.2 Speakers'!$J$10:$J1173,MATCH(N106,'1.2 Speakers'!$B$10:$B1173,0),)="",""," - "&amp;INDEX('1.2 Speakers'!$J$10:$J1173,MATCH(N106,'1.2 Speakers'!$B$10:$B1173,0),)),"")</f>
        <v/>
      </c>
      <c r="P106" s="58"/>
      <c r="Q106" s="60"/>
      <c r="R106" s="61"/>
      <c r="S106" s="60"/>
      <c r="T106" s="536"/>
    </row>
    <row r="107" spans="2:20" ht="13">
      <c r="B107" s="535"/>
      <c r="C107" s="425"/>
      <c r="D107" s="57"/>
      <c r="E107" s="58"/>
      <c r="F107" s="58"/>
      <c r="G107" s="427"/>
      <c r="H107" s="427"/>
      <c r="I107" s="59"/>
      <c r="J107" s="59"/>
      <c r="K107" s="59"/>
      <c r="L107" s="59"/>
      <c r="M107" s="59"/>
      <c r="N107" s="59"/>
      <c r="O107" s="57" t="str" cm="1">
        <f t="array" ref="O107">I107&amp;IFERROR(IF(INDEX('1.2 Speakers'!$J$10:$J1174,MATCH(I107,'1.2 Speakers'!$B$10:$B1174,0),)="",""," - "&amp;INDEX('1.2 Speakers'!$J$10:$J1174,MATCH(I107,'1.2 Speakers'!$B$10:$B1174,0),)),"")&amp;IF(ISBLANK(J107),"",CHAR(10))&amp;J107&amp;IFERROR(IF(INDEX('1.2 Speakers'!$J$10:$J1174,MATCH(J107,'1.2 Speakers'!$B$10:$B1174,0),)="",""," - "&amp;INDEX('1.2 Speakers'!$J$10:$J1174,MATCH(J107,'1.2 Speakers'!$B$10:$B1174,0),)),"")&amp;IF(ISBLANK(K107),"","
")&amp;K107&amp;IFERROR(IF(INDEX('1.2 Speakers'!$J$10:$J1174,MATCH(K107,'1.2 Speakers'!$B$10:$B1174,0),)="",""," - "&amp;INDEX('1.2 Speakers'!$J$10:$J1174,MATCH(K107,'1.2 Speakers'!$B$10:$B1174,0),)),"")&amp;IF(ISBLANK(L107),"","
")&amp;L107&amp;IFERROR(IF(INDEX('1.2 Speakers'!$J$10:$J1174,MATCH(L107,'1.2 Speakers'!$B$10:$B1174,0),)="",""," - "&amp;INDEX('1.2 Speakers'!$J$10:$J1174,MATCH(L107,'1.2 Speakers'!$B$10:$B1174,0),)),"")&amp;IF(ISBLANK(M107),"","
")&amp;M107&amp;IFERROR(IF(INDEX('1.2 Speakers'!$J$10:$J1174,MATCH(M107,'1.2 Speakers'!$B$10:$B1174,0),)="",""," - "&amp;INDEX('1.2 Speakers'!$J$10:$J1174,MATCH(M107,'1.2 Speakers'!$B$10:$B1174,0),)),"")&amp;IF(ISBLANK(N107),"","
")&amp;N107&amp;IFERROR(IF(INDEX('1.2 Speakers'!$J$10:$J1174,MATCH(N107,'1.2 Speakers'!$B$10:$B1174,0),)="",""," - "&amp;INDEX('1.2 Speakers'!$J$10:$J1174,MATCH(N107,'1.2 Speakers'!$B$10:$B1174,0),)),"")</f>
        <v/>
      </c>
      <c r="P107" s="58"/>
      <c r="Q107" s="60"/>
      <c r="R107" s="61"/>
      <c r="S107" s="60"/>
      <c r="T107" s="536"/>
    </row>
    <row r="108" spans="2:20" ht="13">
      <c r="B108" s="535"/>
      <c r="C108" s="425"/>
      <c r="D108" s="57"/>
      <c r="E108" s="58"/>
      <c r="F108" s="58"/>
      <c r="G108" s="427"/>
      <c r="H108" s="427"/>
      <c r="I108" s="59"/>
      <c r="J108" s="59"/>
      <c r="K108" s="59"/>
      <c r="L108" s="59"/>
      <c r="M108" s="59"/>
      <c r="N108" s="59"/>
      <c r="O108" s="57" t="str" cm="1">
        <f t="array" ref="O108">I108&amp;IFERROR(IF(INDEX('1.2 Speakers'!$J$10:$J1175,MATCH(I108,'1.2 Speakers'!$B$10:$B1175,0),)="",""," - "&amp;INDEX('1.2 Speakers'!$J$10:$J1175,MATCH(I108,'1.2 Speakers'!$B$10:$B1175,0),)),"")&amp;IF(ISBLANK(J108),"",CHAR(10))&amp;J108&amp;IFERROR(IF(INDEX('1.2 Speakers'!$J$10:$J1175,MATCH(J108,'1.2 Speakers'!$B$10:$B1175,0),)="",""," - "&amp;INDEX('1.2 Speakers'!$J$10:$J1175,MATCH(J108,'1.2 Speakers'!$B$10:$B1175,0),)),"")&amp;IF(ISBLANK(K108),"","
")&amp;K108&amp;IFERROR(IF(INDEX('1.2 Speakers'!$J$10:$J1175,MATCH(K108,'1.2 Speakers'!$B$10:$B1175,0),)="",""," - "&amp;INDEX('1.2 Speakers'!$J$10:$J1175,MATCH(K108,'1.2 Speakers'!$B$10:$B1175,0),)),"")&amp;IF(ISBLANK(L108),"","
")&amp;L108&amp;IFERROR(IF(INDEX('1.2 Speakers'!$J$10:$J1175,MATCH(L108,'1.2 Speakers'!$B$10:$B1175,0),)="",""," - "&amp;INDEX('1.2 Speakers'!$J$10:$J1175,MATCH(L108,'1.2 Speakers'!$B$10:$B1175,0),)),"")&amp;IF(ISBLANK(M108),"","
")&amp;M108&amp;IFERROR(IF(INDEX('1.2 Speakers'!$J$10:$J1175,MATCH(M108,'1.2 Speakers'!$B$10:$B1175,0),)="",""," - "&amp;INDEX('1.2 Speakers'!$J$10:$J1175,MATCH(M108,'1.2 Speakers'!$B$10:$B1175,0),)),"")&amp;IF(ISBLANK(N108),"","
")&amp;N108&amp;IFERROR(IF(INDEX('1.2 Speakers'!$J$10:$J1175,MATCH(N108,'1.2 Speakers'!$B$10:$B1175,0),)="",""," - "&amp;INDEX('1.2 Speakers'!$J$10:$J1175,MATCH(N108,'1.2 Speakers'!$B$10:$B1175,0),)),"")</f>
        <v/>
      </c>
      <c r="P108" s="58"/>
      <c r="Q108" s="60"/>
      <c r="R108" s="61"/>
      <c r="S108" s="60"/>
      <c r="T108" s="536"/>
    </row>
    <row r="109" spans="2:20" ht="13">
      <c r="B109" s="535"/>
      <c r="C109" s="425"/>
      <c r="D109" s="57"/>
      <c r="E109" s="58"/>
      <c r="F109" s="58"/>
      <c r="G109" s="427"/>
      <c r="H109" s="427"/>
      <c r="I109" s="59"/>
      <c r="J109" s="59"/>
      <c r="K109" s="59"/>
      <c r="L109" s="59"/>
      <c r="M109" s="59"/>
      <c r="N109" s="59"/>
      <c r="O109" s="57" t="str" cm="1">
        <f t="array" ref="O109">I109&amp;IFERROR(IF(INDEX('1.2 Speakers'!$J$10:$J1176,MATCH(I109,'1.2 Speakers'!$B$10:$B1176,0),)="",""," - "&amp;INDEX('1.2 Speakers'!$J$10:$J1176,MATCH(I109,'1.2 Speakers'!$B$10:$B1176,0),)),"")&amp;IF(ISBLANK(J109),"",CHAR(10))&amp;J109&amp;IFERROR(IF(INDEX('1.2 Speakers'!$J$10:$J1176,MATCH(J109,'1.2 Speakers'!$B$10:$B1176,0),)="",""," - "&amp;INDEX('1.2 Speakers'!$J$10:$J1176,MATCH(J109,'1.2 Speakers'!$B$10:$B1176,0),)),"")&amp;IF(ISBLANK(K109),"","
")&amp;K109&amp;IFERROR(IF(INDEX('1.2 Speakers'!$J$10:$J1176,MATCH(K109,'1.2 Speakers'!$B$10:$B1176,0),)="",""," - "&amp;INDEX('1.2 Speakers'!$J$10:$J1176,MATCH(K109,'1.2 Speakers'!$B$10:$B1176,0),)),"")&amp;IF(ISBLANK(L109),"","
")&amp;L109&amp;IFERROR(IF(INDEX('1.2 Speakers'!$J$10:$J1176,MATCH(L109,'1.2 Speakers'!$B$10:$B1176,0),)="",""," - "&amp;INDEX('1.2 Speakers'!$J$10:$J1176,MATCH(L109,'1.2 Speakers'!$B$10:$B1176,0),)),"")&amp;IF(ISBLANK(M109),"","
")&amp;M109&amp;IFERROR(IF(INDEX('1.2 Speakers'!$J$10:$J1176,MATCH(M109,'1.2 Speakers'!$B$10:$B1176,0),)="",""," - "&amp;INDEX('1.2 Speakers'!$J$10:$J1176,MATCH(M109,'1.2 Speakers'!$B$10:$B1176,0),)),"")&amp;IF(ISBLANK(N109),"","
")&amp;N109&amp;IFERROR(IF(INDEX('1.2 Speakers'!$J$10:$J1176,MATCH(N109,'1.2 Speakers'!$B$10:$B1176,0),)="",""," - "&amp;INDEX('1.2 Speakers'!$J$10:$J1176,MATCH(N109,'1.2 Speakers'!$B$10:$B1176,0),)),"")</f>
        <v/>
      </c>
      <c r="P109" s="58"/>
      <c r="Q109" s="60"/>
      <c r="R109" s="61"/>
      <c r="S109" s="60"/>
      <c r="T109" s="536"/>
    </row>
    <row r="110" spans="2:20" ht="13">
      <c r="B110" s="535"/>
      <c r="C110" s="425"/>
      <c r="D110" s="57"/>
      <c r="E110" s="58"/>
      <c r="F110" s="58"/>
      <c r="G110" s="427"/>
      <c r="H110" s="427"/>
      <c r="I110" s="59"/>
      <c r="J110" s="59"/>
      <c r="K110" s="59"/>
      <c r="L110" s="59"/>
      <c r="M110" s="59"/>
      <c r="N110" s="59"/>
      <c r="O110" s="57" t="str" cm="1">
        <f t="array" ref="O110">I110&amp;IFERROR(IF(INDEX('1.2 Speakers'!$J$10:$J1177,MATCH(I110,'1.2 Speakers'!$B$10:$B1177,0),)="",""," - "&amp;INDEX('1.2 Speakers'!$J$10:$J1177,MATCH(I110,'1.2 Speakers'!$B$10:$B1177,0),)),"")&amp;IF(ISBLANK(J110),"",CHAR(10))&amp;J110&amp;IFERROR(IF(INDEX('1.2 Speakers'!$J$10:$J1177,MATCH(J110,'1.2 Speakers'!$B$10:$B1177,0),)="",""," - "&amp;INDEX('1.2 Speakers'!$J$10:$J1177,MATCH(J110,'1.2 Speakers'!$B$10:$B1177,0),)),"")&amp;IF(ISBLANK(K110),"","
")&amp;K110&amp;IFERROR(IF(INDEX('1.2 Speakers'!$J$10:$J1177,MATCH(K110,'1.2 Speakers'!$B$10:$B1177,0),)="",""," - "&amp;INDEX('1.2 Speakers'!$J$10:$J1177,MATCH(K110,'1.2 Speakers'!$B$10:$B1177,0),)),"")&amp;IF(ISBLANK(L110),"","
")&amp;L110&amp;IFERROR(IF(INDEX('1.2 Speakers'!$J$10:$J1177,MATCH(L110,'1.2 Speakers'!$B$10:$B1177,0),)="",""," - "&amp;INDEX('1.2 Speakers'!$J$10:$J1177,MATCH(L110,'1.2 Speakers'!$B$10:$B1177,0),)),"")&amp;IF(ISBLANK(M110),"","
")&amp;M110&amp;IFERROR(IF(INDEX('1.2 Speakers'!$J$10:$J1177,MATCH(M110,'1.2 Speakers'!$B$10:$B1177,0),)="",""," - "&amp;INDEX('1.2 Speakers'!$J$10:$J1177,MATCH(M110,'1.2 Speakers'!$B$10:$B1177,0),)),"")&amp;IF(ISBLANK(N110),"","
")&amp;N110&amp;IFERROR(IF(INDEX('1.2 Speakers'!$J$10:$J1177,MATCH(N110,'1.2 Speakers'!$B$10:$B1177,0),)="",""," - "&amp;INDEX('1.2 Speakers'!$J$10:$J1177,MATCH(N110,'1.2 Speakers'!$B$10:$B1177,0),)),"")</f>
        <v/>
      </c>
      <c r="P110" s="58"/>
      <c r="Q110" s="60"/>
      <c r="R110" s="61"/>
      <c r="S110" s="60"/>
      <c r="T110" s="536"/>
    </row>
    <row r="111" spans="2:20" ht="13">
      <c r="B111" s="535"/>
      <c r="C111" s="425"/>
      <c r="D111" s="57"/>
      <c r="E111" s="58"/>
      <c r="F111" s="58"/>
      <c r="G111" s="427"/>
      <c r="H111" s="427"/>
      <c r="I111" s="59"/>
      <c r="J111" s="59"/>
      <c r="K111" s="59"/>
      <c r="L111" s="59"/>
      <c r="M111" s="59"/>
      <c r="N111" s="59"/>
      <c r="O111" s="57" t="str" cm="1">
        <f t="array" ref="O111">I111&amp;IFERROR(IF(INDEX('1.2 Speakers'!$J$10:$J1178,MATCH(I111,'1.2 Speakers'!$B$10:$B1178,0),)="",""," - "&amp;INDEX('1.2 Speakers'!$J$10:$J1178,MATCH(I111,'1.2 Speakers'!$B$10:$B1178,0),)),"")&amp;IF(ISBLANK(J111),"",CHAR(10))&amp;J111&amp;IFERROR(IF(INDEX('1.2 Speakers'!$J$10:$J1178,MATCH(J111,'1.2 Speakers'!$B$10:$B1178,0),)="",""," - "&amp;INDEX('1.2 Speakers'!$J$10:$J1178,MATCH(J111,'1.2 Speakers'!$B$10:$B1178,0),)),"")&amp;IF(ISBLANK(K111),"","
")&amp;K111&amp;IFERROR(IF(INDEX('1.2 Speakers'!$J$10:$J1178,MATCH(K111,'1.2 Speakers'!$B$10:$B1178,0),)="",""," - "&amp;INDEX('1.2 Speakers'!$J$10:$J1178,MATCH(K111,'1.2 Speakers'!$B$10:$B1178,0),)),"")&amp;IF(ISBLANK(L111),"","
")&amp;L111&amp;IFERROR(IF(INDEX('1.2 Speakers'!$J$10:$J1178,MATCH(L111,'1.2 Speakers'!$B$10:$B1178,0),)="",""," - "&amp;INDEX('1.2 Speakers'!$J$10:$J1178,MATCH(L111,'1.2 Speakers'!$B$10:$B1178,0),)),"")&amp;IF(ISBLANK(M111),"","
")&amp;M111&amp;IFERROR(IF(INDEX('1.2 Speakers'!$J$10:$J1178,MATCH(M111,'1.2 Speakers'!$B$10:$B1178,0),)="",""," - "&amp;INDEX('1.2 Speakers'!$J$10:$J1178,MATCH(M111,'1.2 Speakers'!$B$10:$B1178,0),)),"")&amp;IF(ISBLANK(N111),"","
")&amp;N111&amp;IFERROR(IF(INDEX('1.2 Speakers'!$J$10:$J1178,MATCH(N111,'1.2 Speakers'!$B$10:$B1178,0),)="",""," - "&amp;INDEX('1.2 Speakers'!$J$10:$J1178,MATCH(N111,'1.2 Speakers'!$B$10:$B1178,0),)),"")</f>
        <v/>
      </c>
      <c r="P111" s="58"/>
      <c r="Q111" s="60"/>
      <c r="R111" s="61"/>
      <c r="S111" s="60"/>
      <c r="T111" s="536"/>
    </row>
    <row r="112" spans="2:20" ht="13">
      <c r="B112" s="535"/>
      <c r="C112" s="425"/>
      <c r="D112" s="57"/>
      <c r="E112" s="58"/>
      <c r="F112" s="58"/>
      <c r="G112" s="427"/>
      <c r="H112" s="427"/>
      <c r="I112" s="59"/>
      <c r="J112" s="59"/>
      <c r="K112" s="59"/>
      <c r="L112" s="59"/>
      <c r="M112" s="59"/>
      <c r="N112" s="59"/>
      <c r="O112" s="57" t="str" cm="1">
        <f t="array" ref="O112">I112&amp;IFERROR(IF(INDEX('1.2 Speakers'!$J$10:$J1179,MATCH(I112,'1.2 Speakers'!$B$10:$B1179,0),)="",""," - "&amp;INDEX('1.2 Speakers'!$J$10:$J1179,MATCH(I112,'1.2 Speakers'!$B$10:$B1179,0),)),"")&amp;IF(ISBLANK(J112),"",CHAR(10))&amp;J112&amp;IFERROR(IF(INDEX('1.2 Speakers'!$J$10:$J1179,MATCH(J112,'1.2 Speakers'!$B$10:$B1179,0),)="",""," - "&amp;INDEX('1.2 Speakers'!$J$10:$J1179,MATCH(J112,'1.2 Speakers'!$B$10:$B1179,0),)),"")&amp;IF(ISBLANK(K112),"","
")&amp;K112&amp;IFERROR(IF(INDEX('1.2 Speakers'!$J$10:$J1179,MATCH(K112,'1.2 Speakers'!$B$10:$B1179,0),)="",""," - "&amp;INDEX('1.2 Speakers'!$J$10:$J1179,MATCH(K112,'1.2 Speakers'!$B$10:$B1179,0),)),"")&amp;IF(ISBLANK(L112),"","
")&amp;L112&amp;IFERROR(IF(INDEX('1.2 Speakers'!$J$10:$J1179,MATCH(L112,'1.2 Speakers'!$B$10:$B1179,0),)="",""," - "&amp;INDEX('1.2 Speakers'!$J$10:$J1179,MATCH(L112,'1.2 Speakers'!$B$10:$B1179,0),)),"")&amp;IF(ISBLANK(M112),"","
")&amp;M112&amp;IFERROR(IF(INDEX('1.2 Speakers'!$J$10:$J1179,MATCH(M112,'1.2 Speakers'!$B$10:$B1179,0),)="",""," - "&amp;INDEX('1.2 Speakers'!$J$10:$J1179,MATCH(M112,'1.2 Speakers'!$B$10:$B1179,0),)),"")&amp;IF(ISBLANK(N112),"","
")&amp;N112&amp;IFERROR(IF(INDEX('1.2 Speakers'!$J$10:$J1179,MATCH(N112,'1.2 Speakers'!$B$10:$B1179,0),)="",""," - "&amp;INDEX('1.2 Speakers'!$J$10:$J1179,MATCH(N112,'1.2 Speakers'!$B$10:$B1179,0),)),"")</f>
        <v/>
      </c>
      <c r="P112" s="58"/>
      <c r="Q112" s="60"/>
      <c r="R112" s="61"/>
      <c r="S112" s="60"/>
      <c r="T112" s="536"/>
    </row>
    <row r="113" spans="2:20" ht="13">
      <c r="B113" s="535"/>
      <c r="C113" s="425"/>
      <c r="D113" s="57"/>
      <c r="E113" s="58"/>
      <c r="F113" s="58"/>
      <c r="G113" s="427"/>
      <c r="H113" s="427"/>
      <c r="I113" s="59"/>
      <c r="J113" s="59"/>
      <c r="K113" s="59"/>
      <c r="L113" s="59"/>
      <c r="M113" s="59"/>
      <c r="N113" s="59"/>
      <c r="O113" s="57" t="str" cm="1">
        <f t="array" ref="O113">I113&amp;IFERROR(IF(INDEX('1.2 Speakers'!$J$10:$J1180,MATCH(I113,'1.2 Speakers'!$B$10:$B1180,0),)="",""," - "&amp;INDEX('1.2 Speakers'!$J$10:$J1180,MATCH(I113,'1.2 Speakers'!$B$10:$B1180,0),)),"")&amp;IF(ISBLANK(J113),"",CHAR(10))&amp;J113&amp;IFERROR(IF(INDEX('1.2 Speakers'!$J$10:$J1180,MATCH(J113,'1.2 Speakers'!$B$10:$B1180,0),)="",""," - "&amp;INDEX('1.2 Speakers'!$J$10:$J1180,MATCH(J113,'1.2 Speakers'!$B$10:$B1180,0),)),"")&amp;IF(ISBLANK(K113),"","
")&amp;K113&amp;IFERROR(IF(INDEX('1.2 Speakers'!$J$10:$J1180,MATCH(K113,'1.2 Speakers'!$B$10:$B1180,0),)="",""," - "&amp;INDEX('1.2 Speakers'!$J$10:$J1180,MATCH(K113,'1.2 Speakers'!$B$10:$B1180,0),)),"")&amp;IF(ISBLANK(L113),"","
")&amp;L113&amp;IFERROR(IF(INDEX('1.2 Speakers'!$J$10:$J1180,MATCH(L113,'1.2 Speakers'!$B$10:$B1180,0),)="",""," - "&amp;INDEX('1.2 Speakers'!$J$10:$J1180,MATCH(L113,'1.2 Speakers'!$B$10:$B1180,0),)),"")&amp;IF(ISBLANK(M113),"","
")&amp;M113&amp;IFERROR(IF(INDEX('1.2 Speakers'!$J$10:$J1180,MATCH(M113,'1.2 Speakers'!$B$10:$B1180,0),)="",""," - "&amp;INDEX('1.2 Speakers'!$J$10:$J1180,MATCH(M113,'1.2 Speakers'!$B$10:$B1180,0),)),"")&amp;IF(ISBLANK(N113),"","
")&amp;N113&amp;IFERROR(IF(INDEX('1.2 Speakers'!$J$10:$J1180,MATCH(N113,'1.2 Speakers'!$B$10:$B1180,0),)="",""," - "&amp;INDEX('1.2 Speakers'!$J$10:$J1180,MATCH(N113,'1.2 Speakers'!$B$10:$B1180,0),)),"")</f>
        <v/>
      </c>
      <c r="P113" s="58"/>
      <c r="Q113" s="60"/>
      <c r="R113" s="61"/>
      <c r="S113" s="60"/>
      <c r="T113" s="536"/>
    </row>
    <row r="114" spans="2:20" ht="13">
      <c r="B114" s="535"/>
      <c r="C114" s="425"/>
      <c r="D114" s="57"/>
      <c r="E114" s="58"/>
      <c r="F114" s="58"/>
      <c r="G114" s="427"/>
      <c r="H114" s="427"/>
      <c r="I114" s="59"/>
      <c r="J114" s="59"/>
      <c r="K114" s="59"/>
      <c r="L114" s="59"/>
      <c r="M114" s="59"/>
      <c r="N114" s="59"/>
      <c r="O114" s="57" t="str" cm="1">
        <f t="array" ref="O114">I114&amp;IFERROR(IF(INDEX('1.2 Speakers'!$J$10:$J1181,MATCH(I114,'1.2 Speakers'!$B$10:$B1181,0),)="",""," - "&amp;INDEX('1.2 Speakers'!$J$10:$J1181,MATCH(I114,'1.2 Speakers'!$B$10:$B1181,0),)),"")&amp;IF(ISBLANK(J114),"",CHAR(10))&amp;J114&amp;IFERROR(IF(INDEX('1.2 Speakers'!$J$10:$J1181,MATCH(J114,'1.2 Speakers'!$B$10:$B1181,0),)="",""," - "&amp;INDEX('1.2 Speakers'!$J$10:$J1181,MATCH(J114,'1.2 Speakers'!$B$10:$B1181,0),)),"")&amp;IF(ISBLANK(K114),"","
")&amp;K114&amp;IFERROR(IF(INDEX('1.2 Speakers'!$J$10:$J1181,MATCH(K114,'1.2 Speakers'!$B$10:$B1181,0),)="",""," - "&amp;INDEX('1.2 Speakers'!$J$10:$J1181,MATCH(K114,'1.2 Speakers'!$B$10:$B1181,0),)),"")&amp;IF(ISBLANK(L114),"","
")&amp;L114&amp;IFERROR(IF(INDEX('1.2 Speakers'!$J$10:$J1181,MATCH(L114,'1.2 Speakers'!$B$10:$B1181,0),)="",""," - "&amp;INDEX('1.2 Speakers'!$J$10:$J1181,MATCH(L114,'1.2 Speakers'!$B$10:$B1181,0),)),"")&amp;IF(ISBLANK(M114),"","
")&amp;M114&amp;IFERROR(IF(INDEX('1.2 Speakers'!$J$10:$J1181,MATCH(M114,'1.2 Speakers'!$B$10:$B1181,0),)="",""," - "&amp;INDEX('1.2 Speakers'!$J$10:$J1181,MATCH(M114,'1.2 Speakers'!$B$10:$B1181,0),)),"")&amp;IF(ISBLANK(N114),"","
")&amp;N114&amp;IFERROR(IF(INDEX('1.2 Speakers'!$J$10:$J1181,MATCH(N114,'1.2 Speakers'!$B$10:$B1181,0),)="",""," - "&amp;INDEX('1.2 Speakers'!$J$10:$J1181,MATCH(N114,'1.2 Speakers'!$B$10:$B1181,0),)),"")</f>
        <v/>
      </c>
      <c r="P114" s="58"/>
      <c r="Q114" s="60"/>
      <c r="R114" s="61"/>
      <c r="S114" s="60"/>
      <c r="T114" s="536"/>
    </row>
    <row r="115" spans="2:20" ht="13">
      <c r="B115" s="535"/>
      <c r="C115" s="425"/>
      <c r="D115" s="57"/>
      <c r="E115" s="58"/>
      <c r="F115" s="58"/>
      <c r="G115" s="427"/>
      <c r="H115" s="427"/>
      <c r="I115" s="59"/>
      <c r="J115" s="59"/>
      <c r="K115" s="59"/>
      <c r="L115" s="59"/>
      <c r="M115" s="59"/>
      <c r="N115" s="59"/>
      <c r="O115" s="57" t="str" cm="1">
        <f t="array" ref="O115">I115&amp;IFERROR(IF(INDEX('1.2 Speakers'!$J$10:$J1182,MATCH(I115,'1.2 Speakers'!$B$10:$B1182,0),)="",""," - "&amp;INDEX('1.2 Speakers'!$J$10:$J1182,MATCH(I115,'1.2 Speakers'!$B$10:$B1182,0),)),"")&amp;IF(ISBLANK(J115),"",CHAR(10))&amp;J115&amp;IFERROR(IF(INDEX('1.2 Speakers'!$J$10:$J1182,MATCH(J115,'1.2 Speakers'!$B$10:$B1182,0),)="",""," - "&amp;INDEX('1.2 Speakers'!$J$10:$J1182,MATCH(J115,'1.2 Speakers'!$B$10:$B1182,0),)),"")&amp;IF(ISBLANK(K115),"","
")&amp;K115&amp;IFERROR(IF(INDEX('1.2 Speakers'!$J$10:$J1182,MATCH(K115,'1.2 Speakers'!$B$10:$B1182,0),)="",""," - "&amp;INDEX('1.2 Speakers'!$J$10:$J1182,MATCH(K115,'1.2 Speakers'!$B$10:$B1182,0),)),"")&amp;IF(ISBLANK(L115),"","
")&amp;L115&amp;IFERROR(IF(INDEX('1.2 Speakers'!$J$10:$J1182,MATCH(L115,'1.2 Speakers'!$B$10:$B1182,0),)="",""," - "&amp;INDEX('1.2 Speakers'!$J$10:$J1182,MATCH(L115,'1.2 Speakers'!$B$10:$B1182,0),)),"")&amp;IF(ISBLANK(M115),"","
")&amp;M115&amp;IFERROR(IF(INDEX('1.2 Speakers'!$J$10:$J1182,MATCH(M115,'1.2 Speakers'!$B$10:$B1182,0),)="",""," - "&amp;INDEX('1.2 Speakers'!$J$10:$J1182,MATCH(M115,'1.2 Speakers'!$B$10:$B1182,0),)),"")&amp;IF(ISBLANK(N115),"","
")&amp;N115&amp;IFERROR(IF(INDEX('1.2 Speakers'!$J$10:$J1182,MATCH(N115,'1.2 Speakers'!$B$10:$B1182,0),)="",""," - "&amp;INDEX('1.2 Speakers'!$J$10:$J1182,MATCH(N115,'1.2 Speakers'!$B$10:$B1182,0),)),"")</f>
        <v/>
      </c>
      <c r="P115" s="58"/>
      <c r="Q115" s="60"/>
      <c r="R115" s="61"/>
      <c r="S115" s="60"/>
      <c r="T115" s="536"/>
    </row>
    <row r="116" spans="2:20" ht="13">
      <c r="B116" s="535"/>
      <c r="C116" s="425"/>
      <c r="D116" s="57"/>
      <c r="E116" s="58"/>
      <c r="F116" s="58"/>
      <c r="G116" s="427"/>
      <c r="H116" s="427"/>
      <c r="I116" s="59"/>
      <c r="J116" s="59"/>
      <c r="K116" s="59"/>
      <c r="L116" s="59"/>
      <c r="M116" s="59"/>
      <c r="N116" s="59"/>
      <c r="O116" s="57" t="str" cm="1">
        <f t="array" ref="O116">I116&amp;IFERROR(IF(INDEX('1.2 Speakers'!$J$10:$J1183,MATCH(I116,'1.2 Speakers'!$B$10:$B1183,0),)="",""," - "&amp;INDEX('1.2 Speakers'!$J$10:$J1183,MATCH(I116,'1.2 Speakers'!$B$10:$B1183,0),)),"")&amp;IF(ISBLANK(J116),"",CHAR(10))&amp;J116&amp;IFERROR(IF(INDEX('1.2 Speakers'!$J$10:$J1183,MATCH(J116,'1.2 Speakers'!$B$10:$B1183,0),)="",""," - "&amp;INDEX('1.2 Speakers'!$J$10:$J1183,MATCH(J116,'1.2 Speakers'!$B$10:$B1183,0),)),"")&amp;IF(ISBLANK(K116),"","
")&amp;K116&amp;IFERROR(IF(INDEX('1.2 Speakers'!$J$10:$J1183,MATCH(K116,'1.2 Speakers'!$B$10:$B1183,0),)="",""," - "&amp;INDEX('1.2 Speakers'!$J$10:$J1183,MATCH(K116,'1.2 Speakers'!$B$10:$B1183,0),)),"")&amp;IF(ISBLANK(L116),"","
")&amp;L116&amp;IFERROR(IF(INDEX('1.2 Speakers'!$J$10:$J1183,MATCH(L116,'1.2 Speakers'!$B$10:$B1183,0),)="",""," - "&amp;INDEX('1.2 Speakers'!$J$10:$J1183,MATCH(L116,'1.2 Speakers'!$B$10:$B1183,0),)),"")&amp;IF(ISBLANK(M116),"","
")&amp;M116&amp;IFERROR(IF(INDEX('1.2 Speakers'!$J$10:$J1183,MATCH(M116,'1.2 Speakers'!$B$10:$B1183,0),)="",""," - "&amp;INDEX('1.2 Speakers'!$J$10:$J1183,MATCH(M116,'1.2 Speakers'!$B$10:$B1183,0),)),"")&amp;IF(ISBLANK(N116),"","
")&amp;N116&amp;IFERROR(IF(INDEX('1.2 Speakers'!$J$10:$J1183,MATCH(N116,'1.2 Speakers'!$B$10:$B1183,0),)="",""," - "&amp;INDEX('1.2 Speakers'!$J$10:$J1183,MATCH(N116,'1.2 Speakers'!$B$10:$B1183,0),)),"")</f>
        <v/>
      </c>
      <c r="P116" s="58"/>
      <c r="Q116" s="60"/>
      <c r="R116" s="61"/>
      <c r="S116" s="60"/>
      <c r="T116" s="536"/>
    </row>
    <row r="117" spans="2:20" ht="13">
      <c r="B117" s="535"/>
      <c r="C117" s="425"/>
      <c r="D117" s="57"/>
      <c r="E117" s="58"/>
      <c r="F117" s="58"/>
      <c r="G117" s="427"/>
      <c r="H117" s="427"/>
      <c r="I117" s="59"/>
      <c r="J117" s="59"/>
      <c r="K117" s="59"/>
      <c r="L117" s="59"/>
      <c r="M117" s="59"/>
      <c r="N117" s="59"/>
      <c r="O117" s="57" t="str" cm="1">
        <f t="array" ref="O117">I117&amp;IFERROR(IF(INDEX('1.2 Speakers'!$J$10:$J1184,MATCH(I117,'1.2 Speakers'!$B$10:$B1184,0),)="",""," - "&amp;INDEX('1.2 Speakers'!$J$10:$J1184,MATCH(I117,'1.2 Speakers'!$B$10:$B1184,0),)),"")&amp;IF(ISBLANK(J117),"",CHAR(10))&amp;J117&amp;IFERROR(IF(INDEX('1.2 Speakers'!$J$10:$J1184,MATCH(J117,'1.2 Speakers'!$B$10:$B1184,0),)="",""," - "&amp;INDEX('1.2 Speakers'!$J$10:$J1184,MATCH(J117,'1.2 Speakers'!$B$10:$B1184,0),)),"")&amp;IF(ISBLANK(K117),"","
")&amp;K117&amp;IFERROR(IF(INDEX('1.2 Speakers'!$J$10:$J1184,MATCH(K117,'1.2 Speakers'!$B$10:$B1184,0),)="",""," - "&amp;INDEX('1.2 Speakers'!$J$10:$J1184,MATCH(K117,'1.2 Speakers'!$B$10:$B1184,0),)),"")&amp;IF(ISBLANK(L117),"","
")&amp;L117&amp;IFERROR(IF(INDEX('1.2 Speakers'!$J$10:$J1184,MATCH(L117,'1.2 Speakers'!$B$10:$B1184,0),)="",""," - "&amp;INDEX('1.2 Speakers'!$J$10:$J1184,MATCH(L117,'1.2 Speakers'!$B$10:$B1184,0),)),"")&amp;IF(ISBLANK(M117),"","
")&amp;M117&amp;IFERROR(IF(INDEX('1.2 Speakers'!$J$10:$J1184,MATCH(M117,'1.2 Speakers'!$B$10:$B1184,0),)="",""," - "&amp;INDEX('1.2 Speakers'!$J$10:$J1184,MATCH(M117,'1.2 Speakers'!$B$10:$B1184,0),)),"")&amp;IF(ISBLANK(N117),"","
")&amp;N117&amp;IFERROR(IF(INDEX('1.2 Speakers'!$J$10:$J1184,MATCH(N117,'1.2 Speakers'!$B$10:$B1184,0),)="",""," - "&amp;INDEX('1.2 Speakers'!$J$10:$J1184,MATCH(N117,'1.2 Speakers'!$B$10:$B1184,0),)),"")</f>
        <v/>
      </c>
      <c r="P117" s="58"/>
      <c r="Q117" s="60"/>
      <c r="R117" s="61"/>
      <c r="S117" s="60"/>
      <c r="T117" s="536"/>
    </row>
    <row r="118" spans="2:20" ht="13">
      <c r="B118" s="535"/>
      <c r="C118" s="425"/>
      <c r="D118" s="57"/>
      <c r="E118" s="58"/>
      <c r="F118" s="58"/>
      <c r="G118" s="427"/>
      <c r="H118" s="427"/>
      <c r="I118" s="59"/>
      <c r="J118" s="59"/>
      <c r="K118" s="59"/>
      <c r="L118" s="59"/>
      <c r="M118" s="59"/>
      <c r="N118" s="59"/>
      <c r="O118" s="57" t="str" cm="1">
        <f t="array" ref="O118">I118&amp;IFERROR(IF(INDEX('1.2 Speakers'!$J$10:$J1185,MATCH(I118,'1.2 Speakers'!$B$10:$B1185,0),)="",""," - "&amp;INDEX('1.2 Speakers'!$J$10:$J1185,MATCH(I118,'1.2 Speakers'!$B$10:$B1185,0),)),"")&amp;IF(ISBLANK(J118),"",CHAR(10))&amp;J118&amp;IFERROR(IF(INDEX('1.2 Speakers'!$J$10:$J1185,MATCH(J118,'1.2 Speakers'!$B$10:$B1185,0),)="",""," - "&amp;INDEX('1.2 Speakers'!$J$10:$J1185,MATCH(J118,'1.2 Speakers'!$B$10:$B1185,0),)),"")&amp;IF(ISBLANK(K118),"","
")&amp;K118&amp;IFERROR(IF(INDEX('1.2 Speakers'!$J$10:$J1185,MATCH(K118,'1.2 Speakers'!$B$10:$B1185,0),)="",""," - "&amp;INDEX('1.2 Speakers'!$J$10:$J1185,MATCH(K118,'1.2 Speakers'!$B$10:$B1185,0),)),"")&amp;IF(ISBLANK(L118),"","
")&amp;L118&amp;IFERROR(IF(INDEX('1.2 Speakers'!$J$10:$J1185,MATCH(L118,'1.2 Speakers'!$B$10:$B1185,0),)="",""," - "&amp;INDEX('1.2 Speakers'!$J$10:$J1185,MATCH(L118,'1.2 Speakers'!$B$10:$B1185,0),)),"")&amp;IF(ISBLANK(M118),"","
")&amp;M118&amp;IFERROR(IF(INDEX('1.2 Speakers'!$J$10:$J1185,MATCH(M118,'1.2 Speakers'!$B$10:$B1185,0),)="",""," - "&amp;INDEX('1.2 Speakers'!$J$10:$J1185,MATCH(M118,'1.2 Speakers'!$B$10:$B1185,0),)),"")&amp;IF(ISBLANK(N118),"","
")&amp;N118&amp;IFERROR(IF(INDEX('1.2 Speakers'!$J$10:$J1185,MATCH(N118,'1.2 Speakers'!$B$10:$B1185,0),)="",""," - "&amp;INDEX('1.2 Speakers'!$J$10:$J1185,MATCH(N118,'1.2 Speakers'!$B$10:$B1185,0),)),"")</f>
        <v/>
      </c>
      <c r="P118" s="58"/>
      <c r="Q118" s="60"/>
      <c r="R118" s="61"/>
      <c r="S118" s="60"/>
      <c r="T118" s="536"/>
    </row>
    <row r="119" spans="2:20" ht="13">
      <c r="B119" s="535"/>
      <c r="C119" s="425"/>
      <c r="D119" s="57"/>
      <c r="E119" s="58"/>
      <c r="F119" s="58"/>
      <c r="G119" s="427"/>
      <c r="H119" s="427"/>
      <c r="I119" s="59"/>
      <c r="J119" s="59"/>
      <c r="K119" s="59"/>
      <c r="L119" s="59"/>
      <c r="M119" s="59"/>
      <c r="N119" s="59"/>
      <c r="O119" s="57" t="str" cm="1">
        <f t="array" ref="O119">I119&amp;IFERROR(IF(INDEX('1.2 Speakers'!$J$10:$J1186,MATCH(I119,'1.2 Speakers'!$B$10:$B1186,0),)="",""," - "&amp;INDEX('1.2 Speakers'!$J$10:$J1186,MATCH(I119,'1.2 Speakers'!$B$10:$B1186,0),)),"")&amp;IF(ISBLANK(J119),"",CHAR(10))&amp;J119&amp;IFERROR(IF(INDEX('1.2 Speakers'!$J$10:$J1186,MATCH(J119,'1.2 Speakers'!$B$10:$B1186,0),)="",""," - "&amp;INDEX('1.2 Speakers'!$J$10:$J1186,MATCH(J119,'1.2 Speakers'!$B$10:$B1186,0),)),"")&amp;IF(ISBLANK(K119),"","
")&amp;K119&amp;IFERROR(IF(INDEX('1.2 Speakers'!$J$10:$J1186,MATCH(K119,'1.2 Speakers'!$B$10:$B1186,0),)="",""," - "&amp;INDEX('1.2 Speakers'!$J$10:$J1186,MATCH(K119,'1.2 Speakers'!$B$10:$B1186,0),)),"")&amp;IF(ISBLANK(L119),"","
")&amp;L119&amp;IFERROR(IF(INDEX('1.2 Speakers'!$J$10:$J1186,MATCH(L119,'1.2 Speakers'!$B$10:$B1186,0),)="",""," - "&amp;INDEX('1.2 Speakers'!$J$10:$J1186,MATCH(L119,'1.2 Speakers'!$B$10:$B1186,0),)),"")&amp;IF(ISBLANK(M119),"","
")&amp;M119&amp;IFERROR(IF(INDEX('1.2 Speakers'!$J$10:$J1186,MATCH(M119,'1.2 Speakers'!$B$10:$B1186,0),)="",""," - "&amp;INDEX('1.2 Speakers'!$J$10:$J1186,MATCH(M119,'1.2 Speakers'!$B$10:$B1186,0),)),"")&amp;IF(ISBLANK(N119),"","
")&amp;N119&amp;IFERROR(IF(INDEX('1.2 Speakers'!$J$10:$J1186,MATCH(N119,'1.2 Speakers'!$B$10:$B1186,0),)="",""," - "&amp;INDEX('1.2 Speakers'!$J$10:$J1186,MATCH(N119,'1.2 Speakers'!$B$10:$B1186,0),)),"")</f>
        <v/>
      </c>
      <c r="P119" s="58"/>
      <c r="Q119" s="60"/>
      <c r="R119" s="61"/>
      <c r="S119" s="60"/>
      <c r="T119" s="536"/>
    </row>
    <row r="120" spans="2:20" ht="13">
      <c r="B120" s="535"/>
      <c r="C120" s="425"/>
      <c r="D120" s="57"/>
      <c r="E120" s="58"/>
      <c r="F120" s="58"/>
      <c r="G120" s="427"/>
      <c r="H120" s="427"/>
      <c r="I120" s="59"/>
      <c r="J120" s="59"/>
      <c r="K120" s="59"/>
      <c r="L120" s="59"/>
      <c r="M120" s="59"/>
      <c r="N120" s="59"/>
      <c r="O120" s="57" t="str" cm="1">
        <f t="array" ref="O120">I120&amp;IFERROR(IF(INDEX('1.2 Speakers'!$J$10:$J1187,MATCH(I120,'1.2 Speakers'!$B$10:$B1187,0),)="",""," - "&amp;INDEX('1.2 Speakers'!$J$10:$J1187,MATCH(I120,'1.2 Speakers'!$B$10:$B1187,0),)),"")&amp;IF(ISBLANK(J120),"",CHAR(10))&amp;J120&amp;IFERROR(IF(INDEX('1.2 Speakers'!$J$10:$J1187,MATCH(J120,'1.2 Speakers'!$B$10:$B1187,0),)="",""," - "&amp;INDEX('1.2 Speakers'!$J$10:$J1187,MATCH(J120,'1.2 Speakers'!$B$10:$B1187,0),)),"")&amp;IF(ISBLANK(K120),"","
")&amp;K120&amp;IFERROR(IF(INDEX('1.2 Speakers'!$J$10:$J1187,MATCH(K120,'1.2 Speakers'!$B$10:$B1187,0),)="",""," - "&amp;INDEX('1.2 Speakers'!$J$10:$J1187,MATCH(K120,'1.2 Speakers'!$B$10:$B1187,0),)),"")&amp;IF(ISBLANK(L120),"","
")&amp;L120&amp;IFERROR(IF(INDEX('1.2 Speakers'!$J$10:$J1187,MATCH(L120,'1.2 Speakers'!$B$10:$B1187,0),)="",""," - "&amp;INDEX('1.2 Speakers'!$J$10:$J1187,MATCH(L120,'1.2 Speakers'!$B$10:$B1187,0),)),"")&amp;IF(ISBLANK(M120),"","
")&amp;M120&amp;IFERROR(IF(INDEX('1.2 Speakers'!$J$10:$J1187,MATCH(M120,'1.2 Speakers'!$B$10:$B1187,0),)="",""," - "&amp;INDEX('1.2 Speakers'!$J$10:$J1187,MATCH(M120,'1.2 Speakers'!$B$10:$B1187,0),)),"")&amp;IF(ISBLANK(N120),"","
")&amp;N120&amp;IFERROR(IF(INDEX('1.2 Speakers'!$J$10:$J1187,MATCH(N120,'1.2 Speakers'!$B$10:$B1187,0),)="",""," - "&amp;INDEX('1.2 Speakers'!$J$10:$J1187,MATCH(N120,'1.2 Speakers'!$B$10:$B1187,0),)),"")</f>
        <v/>
      </c>
      <c r="P120" s="58"/>
      <c r="Q120" s="60"/>
      <c r="R120" s="61"/>
      <c r="S120" s="60"/>
      <c r="T120" s="536"/>
    </row>
    <row r="121" spans="2:20" ht="13">
      <c r="B121" s="535"/>
      <c r="C121" s="425"/>
      <c r="D121" s="57"/>
      <c r="E121" s="58"/>
      <c r="F121" s="58"/>
      <c r="G121" s="427"/>
      <c r="H121" s="427"/>
      <c r="I121" s="59"/>
      <c r="J121" s="59"/>
      <c r="K121" s="59"/>
      <c r="L121" s="59"/>
      <c r="M121" s="59"/>
      <c r="N121" s="59"/>
      <c r="O121" s="57" t="str" cm="1">
        <f t="array" ref="O121">I121&amp;IFERROR(IF(INDEX('1.2 Speakers'!$J$10:$J1188,MATCH(I121,'1.2 Speakers'!$B$10:$B1188,0),)="",""," - "&amp;INDEX('1.2 Speakers'!$J$10:$J1188,MATCH(I121,'1.2 Speakers'!$B$10:$B1188,0),)),"")&amp;IF(ISBLANK(J121),"",CHAR(10))&amp;J121&amp;IFERROR(IF(INDEX('1.2 Speakers'!$J$10:$J1188,MATCH(J121,'1.2 Speakers'!$B$10:$B1188,0),)="",""," - "&amp;INDEX('1.2 Speakers'!$J$10:$J1188,MATCH(J121,'1.2 Speakers'!$B$10:$B1188,0),)),"")&amp;IF(ISBLANK(K121),"","
")&amp;K121&amp;IFERROR(IF(INDEX('1.2 Speakers'!$J$10:$J1188,MATCH(K121,'1.2 Speakers'!$B$10:$B1188,0),)="",""," - "&amp;INDEX('1.2 Speakers'!$J$10:$J1188,MATCH(K121,'1.2 Speakers'!$B$10:$B1188,0),)),"")&amp;IF(ISBLANK(L121),"","
")&amp;L121&amp;IFERROR(IF(INDEX('1.2 Speakers'!$J$10:$J1188,MATCH(L121,'1.2 Speakers'!$B$10:$B1188,0),)="",""," - "&amp;INDEX('1.2 Speakers'!$J$10:$J1188,MATCH(L121,'1.2 Speakers'!$B$10:$B1188,0),)),"")&amp;IF(ISBLANK(M121),"","
")&amp;M121&amp;IFERROR(IF(INDEX('1.2 Speakers'!$J$10:$J1188,MATCH(M121,'1.2 Speakers'!$B$10:$B1188,0),)="",""," - "&amp;INDEX('1.2 Speakers'!$J$10:$J1188,MATCH(M121,'1.2 Speakers'!$B$10:$B1188,0),)),"")&amp;IF(ISBLANK(N121),"","
")&amp;N121&amp;IFERROR(IF(INDEX('1.2 Speakers'!$J$10:$J1188,MATCH(N121,'1.2 Speakers'!$B$10:$B1188,0),)="",""," - "&amp;INDEX('1.2 Speakers'!$J$10:$J1188,MATCH(N121,'1.2 Speakers'!$B$10:$B1188,0),)),"")</f>
        <v/>
      </c>
      <c r="P121" s="58"/>
      <c r="Q121" s="60"/>
      <c r="R121" s="61"/>
      <c r="S121" s="60"/>
      <c r="T121" s="536"/>
    </row>
    <row r="122" spans="2:20" ht="13">
      <c r="B122" s="535"/>
      <c r="C122" s="425"/>
      <c r="D122" s="57"/>
      <c r="E122" s="58"/>
      <c r="F122" s="58"/>
      <c r="G122" s="427"/>
      <c r="H122" s="427"/>
      <c r="I122" s="59"/>
      <c r="J122" s="59"/>
      <c r="K122" s="59"/>
      <c r="L122" s="59"/>
      <c r="M122" s="59"/>
      <c r="N122" s="59"/>
      <c r="O122" s="57" t="str" cm="1">
        <f t="array" ref="O122">I122&amp;IFERROR(IF(INDEX('1.2 Speakers'!$J$10:$J1189,MATCH(I122,'1.2 Speakers'!$B$10:$B1189,0),)="",""," - "&amp;INDEX('1.2 Speakers'!$J$10:$J1189,MATCH(I122,'1.2 Speakers'!$B$10:$B1189,0),)),"")&amp;IF(ISBLANK(J122),"",CHAR(10))&amp;J122&amp;IFERROR(IF(INDEX('1.2 Speakers'!$J$10:$J1189,MATCH(J122,'1.2 Speakers'!$B$10:$B1189,0),)="",""," - "&amp;INDEX('1.2 Speakers'!$J$10:$J1189,MATCH(J122,'1.2 Speakers'!$B$10:$B1189,0),)),"")&amp;IF(ISBLANK(K122),"","
")&amp;K122&amp;IFERROR(IF(INDEX('1.2 Speakers'!$J$10:$J1189,MATCH(K122,'1.2 Speakers'!$B$10:$B1189,0),)="",""," - "&amp;INDEX('1.2 Speakers'!$J$10:$J1189,MATCH(K122,'1.2 Speakers'!$B$10:$B1189,0),)),"")&amp;IF(ISBLANK(L122),"","
")&amp;L122&amp;IFERROR(IF(INDEX('1.2 Speakers'!$J$10:$J1189,MATCH(L122,'1.2 Speakers'!$B$10:$B1189,0),)="",""," - "&amp;INDEX('1.2 Speakers'!$J$10:$J1189,MATCH(L122,'1.2 Speakers'!$B$10:$B1189,0),)),"")&amp;IF(ISBLANK(M122),"","
")&amp;M122&amp;IFERROR(IF(INDEX('1.2 Speakers'!$J$10:$J1189,MATCH(M122,'1.2 Speakers'!$B$10:$B1189,0),)="",""," - "&amp;INDEX('1.2 Speakers'!$J$10:$J1189,MATCH(M122,'1.2 Speakers'!$B$10:$B1189,0),)),"")&amp;IF(ISBLANK(N122),"","
")&amp;N122&amp;IFERROR(IF(INDEX('1.2 Speakers'!$J$10:$J1189,MATCH(N122,'1.2 Speakers'!$B$10:$B1189,0),)="",""," - "&amp;INDEX('1.2 Speakers'!$J$10:$J1189,MATCH(N122,'1.2 Speakers'!$B$10:$B1189,0),)),"")</f>
        <v/>
      </c>
      <c r="P122" s="58"/>
      <c r="Q122" s="60"/>
      <c r="R122" s="61"/>
      <c r="S122" s="60"/>
      <c r="T122" s="536"/>
    </row>
    <row r="123" spans="2:20" ht="13">
      <c r="B123" s="535"/>
      <c r="C123" s="425"/>
      <c r="D123" s="57"/>
      <c r="E123" s="58"/>
      <c r="F123" s="58"/>
      <c r="G123" s="427"/>
      <c r="H123" s="427"/>
      <c r="I123" s="59"/>
      <c r="J123" s="59"/>
      <c r="K123" s="59"/>
      <c r="L123" s="59"/>
      <c r="M123" s="59"/>
      <c r="N123" s="59"/>
      <c r="O123" s="57" t="str" cm="1">
        <f t="array" ref="O123">I123&amp;IFERROR(IF(INDEX('1.2 Speakers'!$J$10:$J1190,MATCH(I123,'1.2 Speakers'!$B$10:$B1190,0),)="",""," - "&amp;INDEX('1.2 Speakers'!$J$10:$J1190,MATCH(I123,'1.2 Speakers'!$B$10:$B1190,0),)),"")&amp;IF(ISBLANK(J123),"",CHAR(10))&amp;J123&amp;IFERROR(IF(INDEX('1.2 Speakers'!$J$10:$J1190,MATCH(J123,'1.2 Speakers'!$B$10:$B1190,0),)="",""," - "&amp;INDEX('1.2 Speakers'!$J$10:$J1190,MATCH(J123,'1.2 Speakers'!$B$10:$B1190,0),)),"")&amp;IF(ISBLANK(K123),"","
")&amp;K123&amp;IFERROR(IF(INDEX('1.2 Speakers'!$J$10:$J1190,MATCH(K123,'1.2 Speakers'!$B$10:$B1190,0),)="",""," - "&amp;INDEX('1.2 Speakers'!$J$10:$J1190,MATCH(K123,'1.2 Speakers'!$B$10:$B1190,0),)),"")&amp;IF(ISBLANK(L123),"","
")&amp;L123&amp;IFERROR(IF(INDEX('1.2 Speakers'!$J$10:$J1190,MATCH(L123,'1.2 Speakers'!$B$10:$B1190,0),)="",""," - "&amp;INDEX('1.2 Speakers'!$J$10:$J1190,MATCH(L123,'1.2 Speakers'!$B$10:$B1190,0),)),"")&amp;IF(ISBLANK(M123),"","
")&amp;M123&amp;IFERROR(IF(INDEX('1.2 Speakers'!$J$10:$J1190,MATCH(M123,'1.2 Speakers'!$B$10:$B1190,0),)="",""," - "&amp;INDEX('1.2 Speakers'!$J$10:$J1190,MATCH(M123,'1.2 Speakers'!$B$10:$B1190,0),)),"")&amp;IF(ISBLANK(N123),"","
")&amp;N123&amp;IFERROR(IF(INDEX('1.2 Speakers'!$J$10:$J1190,MATCH(N123,'1.2 Speakers'!$B$10:$B1190,0),)="",""," - "&amp;INDEX('1.2 Speakers'!$J$10:$J1190,MATCH(N123,'1.2 Speakers'!$B$10:$B1190,0),)),"")</f>
        <v/>
      </c>
      <c r="P123" s="58"/>
      <c r="Q123" s="60"/>
      <c r="R123" s="61"/>
      <c r="S123" s="60"/>
      <c r="T123" s="536"/>
    </row>
    <row r="124" spans="2:20" ht="13">
      <c r="B124" s="535"/>
      <c r="C124" s="425"/>
      <c r="D124" s="57"/>
      <c r="E124" s="58"/>
      <c r="F124" s="58"/>
      <c r="G124" s="427"/>
      <c r="H124" s="427"/>
      <c r="I124" s="59"/>
      <c r="J124" s="59"/>
      <c r="K124" s="59"/>
      <c r="L124" s="59"/>
      <c r="M124" s="59"/>
      <c r="N124" s="59"/>
      <c r="O124" s="57" t="str" cm="1">
        <f t="array" ref="O124">I124&amp;IFERROR(IF(INDEX('1.2 Speakers'!$J$10:$J1191,MATCH(I124,'1.2 Speakers'!$B$10:$B1191,0),)="",""," - "&amp;INDEX('1.2 Speakers'!$J$10:$J1191,MATCH(I124,'1.2 Speakers'!$B$10:$B1191,0),)),"")&amp;IF(ISBLANK(J124),"",CHAR(10))&amp;J124&amp;IFERROR(IF(INDEX('1.2 Speakers'!$J$10:$J1191,MATCH(J124,'1.2 Speakers'!$B$10:$B1191,0),)="",""," - "&amp;INDEX('1.2 Speakers'!$J$10:$J1191,MATCH(J124,'1.2 Speakers'!$B$10:$B1191,0),)),"")&amp;IF(ISBLANK(K124),"","
")&amp;K124&amp;IFERROR(IF(INDEX('1.2 Speakers'!$J$10:$J1191,MATCH(K124,'1.2 Speakers'!$B$10:$B1191,0),)="",""," - "&amp;INDEX('1.2 Speakers'!$J$10:$J1191,MATCH(K124,'1.2 Speakers'!$B$10:$B1191,0),)),"")&amp;IF(ISBLANK(L124),"","
")&amp;L124&amp;IFERROR(IF(INDEX('1.2 Speakers'!$J$10:$J1191,MATCH(L124,'1.2 Speakers'!$B$10:$B1191,0),)="",""," - "&amp;INDEX('1.2 Speakers'!$J$10:$J1191,MATCH(L124,'1.2 Speakers'!$B$10:$B1191,0),)),"")&amp;IF(ISBLANK(M124),"","
")&amp;M124&amp;IFERROR(IF(INDEX('1.2 Speakers'!$J$10:$J1191,MATCH(M124,'1.2 Speakers'!$B$10:$B1191,0),)="",""," - "&amp;INDEX('1.2 Speakers'!$J$10:$J1191,MATCH(M124,'1.2 Speakers'!$B$10:$B1191,0),)),"")&amp;IF(ISBLANK(N124),"","
")&amp;N124&amp;IFERROR(IF(INDEX('1.2 Speakers'!$J$10:$J1191,MATCH(N124,'1.2 Speakers'!$B$10:$B1191,0),)="",""," - "&amp;INDEX('1.2 Speakers'!$J$10:$J1191,MATCH(N124,'1.2 Speakers'!$B$10:$B1191,0),)),"")</f>
        <v/>
      </c>
      <c r="P124" s="58"/>
      <c r="Q124" s="60"/>
      <c r="R124" s="61"/>
      <c r="S124" s="60"/>
      <c r="T124" s="536"/>
    </row>
    <row r="125" spans="2:20" ht="13">
      <c r="B125" s="535"/>
      <c r="C125" s="425"/>
      <c r="D125" s="57"/>
      <c r="E125" s="58"/>
      <c r="F125" s="58"/>
      <c r="G125" s="427"/>
      <c r="H125" s="427"/>
      <c r="I125" s="59"/>
      <c r="J125" s="59"/>
      <c r="K125" s="59"/>
      <c r="L125" s="59"/>
      <c r="M125" s="59"/>
      <c r="N125" s="59"/>
      <c r="O125" s="57" t="str" cm="1">
        <f t="array" ref="O125">I125&amp;IFERROR(IF(INDEX('1.2 Speakers'!$J$10:$J1192,MATCH(I125,'1.2 Speakers'!$B$10:$B1192,0),)="",""," - "&amp;INDEX('1.2 Speakers'!$J$10:$J1192,MATCH(I125,'1.2 Speakers'!$B$10:$B1192,0),)),"")&amp;IF(ISBLANK(J125),"",CHAR(10))&amp;J125&amp;IFERROR(IF(INDEX('1.2 Speakers'!$J$10:$J1192,MATCH(J125,'1.2 Speakers'!$B$10:$B1192,0),)="",""," - "&amp;INDEX('1.2 Speakers'!$J$10:$J1192,MATCH(J125,'1.2 Speakers'!$B$10:$B1192,0),)),"")&amp;IF(ISBLANK(K125),"","
")&amp;K125&amp;IFERROR(IF(INDEX('1.2 Speakers'!$J$10:$J1192,MATCH(K125,'1.2 Speakers'!$B$10:$B1192,0),)="",""," - "&amp;INDEX('1.2 Speakers'!$J$10:$J1192,MATCH(K125,'1.2 Speakers'!$B$10:$B1192,0),)),"")&amp;IF(ISBLANK(L125),"","
")&amp;L125&amp;IFERROR(IF(INDEX('1.2 Speakers'!$J$10:$J1192,MATCH(L125,'1.2 Speakers'!$B$10:$B1192,0),)="",""," - "&amp;INDEX('1.2 Speakers'!$J$10:$J1192,MATCH(L125,'1.2 Speakers'!$B$10:$B1192,0),)),"")&amp;IF(ISBLANK(M125),"","
")&amp;M125&amp;IFERROR(IF(INDEX('1.2 Speakers'!$J$10:$J1192,MATCH(M125,'1.2 Speakers'!$B$10:$B1192,0),)="",""," - "&amp;INDEX('1.2 Speakers'!$J$10:$J1192,MATCH(M125,'1.2 Speakers'!$B$10:$B1192,0),)),"")&amp;IF(ISBLANK(N125),"","
")&amp;N125&amp;IFERROR(IF(INDEX('1.2 Speakers'!$J$10:$J1192,MATCH(N125,'1.2 Speakers'!$B$10:$B1192,0),)="",""," - "&amp;INDEX('1.2 Speakers'!$J$10:$J1192,MATCH(N125,'1.2 Speakers'!$B$10:$B1192,0),)),"")</f>
        <v/>
      </c>
      <c r="P125" s="58"/>
      <c r="Q125" s="60"/>
      <c r="R125" s="61"/>
      <c r="S125" s="60"/>
      <c r="T125" s="536"/>
    </row>
    <row r="126" spans="2:20" ht="13">
      <c r="B126" s="535"/>
      <c r="C126" s="425"/>
      <c r="D126" s="57"/>
      <c r="E126" s="58"/>
      <c r="F126" s="58"/>
      <c r="G126" s="427"/>
      <c r="H126" s="427"/>
      <c r="I126" s="59"/>
      <c r="J126" s="59"/>
      <c r="K126" s="59"/>
      <c r="L126" s="59"/>
      <c r="M126" s="59"/>
      <c r="N126" s="59"/>
      <c r="O126" s="57" t="str" cm="1">
        <f t="array" ref="O126">I126&amp;IFERROR(IF(INDEX('1.2 Speakers'!$J$10:$J1193,MATCH(I126,'1.2 Speakers'!$B$10:$B1193,0),)="",""," - "&amp;INDEX('1.2 Speakers'!$J$10:$J1193,MATCH(I126,'1.2 Speakers'!$B$10:$B1193,0),)),"")&amp;IF(ISBLANK(J126),"",CHAR(10))&amp;J126&amp;IFERROR(IF(INDEX('1.2 Speakers'!$J$10:$J1193,MATCH(J126,'1.2 Speakers'!$B$10:$B1193,0),)="",""," - "&amp;INDEX('1.2 Speakers'!$J$10:$J1193,MATCH(J126,'1.2 Speakers'!$B$10:$B1193,0),)),"")&amp;IF(ISBLANK(K126),"","
")&amp;K126&amp;IFERROR(IF(INDEX('1.2 Speakers'!$J$10:$J1193,MATCH(K126,'1.2 Speakers'!$B$10:$B1193,0),)="",""," - "&amp;INDEX('1.2 Speakers'!$J$10:$J1193,MATCH(K126,'1.2 Speakers'!$B$10:$B1193,0),)),"")&amp;IF(ISBLANK(L126),"","
")&amp;L126&amp;IFERROR(IF(INDEX('1.2 Speakers'!$J$10:$J1193,MATCH(L126,'1.2 Speakers'!$B$10:$B1193,0),)="",""," - "&amp;INDEX('1.2 Speakers'!$J$10:$J1193,MATCH(L126,'1.2 Speakers'!$B$10:$B1193,0),)),"")&amp;IF(ISBLANK(M126),"","
")&amp;M126&amp;IFERROR(IF(INDEX('1.2 Speakers'!$J$10:$J1193,MATCH(M126,'1.2 Speakers'!$B$10:$B1193,0),)="",""," - "&amp;INDEX('1.2 Speakers'!$J$10:$J1193,MATCH(M126,'1.2 Speakers'!$B$10:$B1193,0),)),"")&amp;IF(ISBLANK(N126),"","
")&amp;N126&amp;IFERROR(IF(INDEX('1.2 Speakers'!$J$10:$J1193,MATCH(N126,'1.2 Speakers'!$B$10:$B1193,0),)="",""," - "&amp;INDEX('1.2 Speakers'!$J$10:$J1193,MATCH(N126,'1.2 Speakers'!$B$10:$B1193,0),)),"")</f>
        <v/>
      </c>
      <c r="P126" s="58"/>
      <c r="Q126" s="60"/>
      <c r="R126" s="61"/>
      <c r="S126" s="60"/>
      <c r="T126" s="536"/>
    </row>
    <row r="127" spans="2:20" ht="13">
      <c r="B127" s="535"/>
      <c r="C127" s="425"/>
      <c r="D127" s="57"/>
      <c r="E127" s="58"/>
      <c r="F127" s="58"/>
      <c r="G127" s="427"/>
      <c r="H127" s="427"/>
      <c r="I127" s="59"/>
      <c r="J127" s="59"/>
      <c r="K127" s="59"/>
      <c r="L127" s="59"/>
      <c r="M127" s="59"/>
      <c r="N127" s="59"/>
      <c r="O127" s="57" t="str" cm="1">
        <f t="array" ref="O127">I127&amp;IFERROR(IF(INDEX('1.2 Speakers'!$J$10:$J1194,MATCH(I127,'1.2 Speakers'!$B$10:$B1194,0),)="",""," - "&amp;INDEX('1.2 Speakers'!$J$10:$J1194,MATCH(I127,'1.2 Speakers'!$B$10:$B1194,0),)),"")&amp;IF(ISBLANK(J127),"",CHAR(10))&amp;J127&amp;IFERROR(IF(INDEX('1.2 Speakers'!$J$10:$J1194,MATCH(J127,'1.2 Speakers'!$B$10:$B1194,0),)="",""," - "&amp;INDEX('1.2 Speakers'!$J$10:$J1194,MATCH(J127,'1.2 Speakers'!$B$10:$B1194,0),)),"")&amp;IF(ISBLANK(K127),"","
")&amp;K127&amp;IFERROR(IF(INDEX('1.2 Speakers'!$J$10:$J1194,MATCH(K127,'1.2 Speakers'!$B$10:$B1194,0),)="",""," - "&amp;INDEX('1.2 Speakers'!$J$10:$J1194,MATCH(K127,'1.2 Speakers'!$B$10:$B1194,0),)),"")&amp;IF(ISBLANK(L127),"","
")&amp;L127&amp;IFERROR(IF(INDEX('1.2 Speakers'!$J$10:$J1194,MATCH(L127,'1.2 Speakers'!$B$10:$B1194,0),)="",""," - "&amp;INDEX('1.2 Speakers'!$J$10:$J1194,MATCH(L127,'1.2 Speakers'!$B$10:$B1194,0),)),"")&amp;IF(ISBLANK(M127),"","
")&amp;M127&amp;IFERROR(IF(INDEX('1.2 Speakers'!$J$10:$J1194,MATCH(M127,'1.2 Speakers'!$B$10:$B1194,0),)="",""," - "&amp;INDEX('1.2 Speakers'!$J$10:$J1194,MATCH(M127,'1.2 Speakers'!$B$10:$B1194,0),)),"")&amp;IF(ISBLANK(N127),"","
")&amp;N127&amp;IFERROR(IF(INDEX('1.2 Speakers'!$J$10:$J1194,MATCH(N127,'1.2 Speakers'!$B$10:$B1194,0),)="",""," - "&amp;INDEX('1.2 Speakers'!$J$10:$J1194,MATCH(N127,'1.2 Speakers'!$B$10:$B1194,0),)),"")</f>
        <v/>
      </c>
      <c r="P127" s="58"/>
      <c r="Q127" s="60"/>
      <c r="R127" s="61"/>
      <c r="S127" s="60"/>
      <c r="T127" s="536"/>
    </row>
    <row r="128" spans="2:20" ht="13">
      <c r="B128" s="535"/>
      <c r="C128" s="425"/>
      <c r="D128" s="57"/>
      <c r="E128" s="58"/>
      <c r="F128" s="58"/>
      <c r="G128" s="427"/>
      <c r="H128" s="427"/>
      <c r="I128" s="59"/>
      <c r="J128" s="59"/>
      <c r="K128" s="59"/>
      <c r="L128" s="59"/>
      <c r="M128" s="59"/>
      <c r="N128" s="59"/>
      <c r="O128" s="57" t="str" cm="1">
        <f t="array" ref="O128">I128&amp;IFERROR(IF(INDEX('1.2 Speakers'!$J$10:$J1195,MATCH(I128,'1.2 Speakers'!$B$10:$B1195,0),)="",""," - "&amp;INDEX('1.2 Speakers'!$J$10:$J1195,MATCH(I128,'1.2 Speakers'!$B$10:$B1195,0),)),"")&amp;IF(ISBLANK(J128),"",CHAR(10))&amp;J128&amp;IFERROR(IF(INDEX('1.2 Speakers'!$J$10:$J1195,MATCH(J128,'1.2 Speakers'!$B$10:$B1195,0),)="",""," - "&amp;INDEX('1.2 Speakers'!$J$10:$J1195,MATCH(J128,'1.2 Speakers'!$B$10:$B1195,0),)),"")&amp;IF(ISBLANK(K128),"","
")&amp;K128&amp;IFERROR(IF(INDEX('1.2 Speakers'!$J$10:$J1195,MATCH(K128,'1.2 Speakers'!$B$10:$B1195,0),)="",""," - "&amp;INDEX('1.2 Speakers'!$J$10:$J1195,MATCH(K128,'1.2 Speakers'!$B$10:$B1195,0),)),"")&amp;IF(ISBLANK(L128),"","
")&amp;L128&amp;IFERROR(IF(INDEX('1.2 Speakers'!$J$10:$J1195,MATCH(L128,'1.2 Speakers'!$B$10:$B1195,0),)="",""," - "&amp;INDEX('1.2 Speakers'!$J$10:$J1195,MATCH(L128,'1.2 Speakers'!$B$10:$B1195,0),)),"")&amp;IF(ISBLANK(M128),"","
")&amp;M128&amp;IFERROR(IF(INDEX('1.2 Speakers'!$J$10:$J1195,MATCH(M128,'1.2 Speakers'!$B$10:$B1195,0),)="",""," - "&amp;INDEX('1.2 Speakers'!$J$10:$J1195,MATCH(M128,'1.2 Speakers'!$B$10:$B1195,0),)),"")&amp;IF(ISBLANK(N128),"","
")&amp;N128&amp;IFERROR(IF(INDEX('1.2 Speakers'!$J$10:$J1195,MATCH(N128,'1.2 Speakers'!$B$10:$B1195,0),)="",""," - "&amp;INDEX('1.2 Speakers'!$J$10:$J1195,MATCH(N128,'1.2 Speakers'!$B$10:$B1195,0),)),"")</f>
        <v/>
      </c>
      <c r="P128" s="58"/>
      <c r="Q128" s="60"/>
      <c r="R128" s="61"/>
      <c r="S128" s="60"/>
      <c r="T128" s="536"/>
    </row>
    <row r="129" spans="2:20" ht="13">
      <c r="B129" s="535"/>
      <c r="C129" s="425"/>
      <c r="D129" s="57"/>
      <c r="E129" s="58"/>
      <c r="F129" s="58"/>
      <c r="G129" s="427"/>
      <c r="H129" s="427"/>
      <c r="I129" s="59"/>
      <c r="J129" s="59"/>
      <c r="K129" s="59"/>
      <c r="L129" s="59"/>
      <c r="M129" s="59"/>
      <c r="N129" s="59"/>
      <c r="O129" s="57" t="str" cm="1">
        <f t="array" ref="O129">I129&amp;IFERROR(IF(INDEX('1.2 Speakers'!$J$10:$J1196,MATCH(I129,'1.2 Speakers'!$B$10:$B1196,0),)="",""," - "&amp;INDEX('1.2 Speakers'!$J$10:$J1196,MATCH(I129,'1.2 Speakers'!$B$10:$B1196,0),)),"")&amp;IF(ISBLANK(J129),"",CHAR(10))&amp;J129&amp;IFERROR(IF(INDEX('1.2 Speakers'!$J$10:$J1196,MATCH(J129,'1.2 Speakers'!$B$10:$B1196,0),)="",""," - "&amp;INDEX('1.2 Speakers'!$J$10:$J1196,MATCH(J129,'1.2 Speakers'!$B$10:$B1196,0),)),"")&amp;IF(ISBLANK(K129),"","
")&amp;K129&amp;IFERROR(IF(INDEX('1.2 Speakers'!$J$10:$J1196,MATCH(K129,'1.2 Speakers'!$B$10:$B1196,0),)="",""," - "&amp;INDEX('1.2 Speakers'!$J$10:$J1196,MATCH(K129,'1.2 Speakers'!$B$10:$B1196,0),)),"")&amp;IF(ISBLANK(L129),"","
")&amp;L129&amp;IFERROR(IF(INDEX('1.2 Speakers'!$J$10:$J1196,MATCH(L129,'1.2 Speakers'!$B$10:$B1196,0),)="",""," - "&amp;INDEX('1.2 Speakers'!$J$10:$J1196,MATCH(L129,'1.2 Speakers'!$B$10:$B1196,0),)),"")&amp;IF(ISBLANK(M129),"","
")&amp;M129&amp;IFERROR(IF(INDEX('1.2 Speakers'!$J$10:$J1196,MATCH(M129,'1.2 Speakers'!$B$10:$B1196,0),)="",""," - "&amp;INDEX('1.2 Speakers'!$J$10:$J1196,MATCH(M129,'1.2 Speakers'!$B$10:$B1196,0),)),"")&amp;IF(ISBLANK(N129),"","
")&amp;N129&amp;IFERROR(IF(INDEX('1.2 Speakers'!$J$10:$J1196,MATCH(N129,'1.2 Speakers'!$B$10:$B1196,0),)="",""," - "&amp;INDEX('1.2 Speakers'!$J$10:$J1196,MATCH(N129,'1.2 Speakers'!$B$10:$B1196,0),)),"")</f>
        <v/>
      </c>
      <c r="P129" s="58"/>
      <c r="Q129" s="60"/>
      <c r="R129" s="61"/>
      <c r="S129" s="60"/>
      <c r="T129" s="536"/>
    </row>
    <row r="130" spans="2:20" ht="13">
      <c r="B130" s="535"/>
      <c r="C130" s="425"/>
      <c r="D130" s="57"/>
      <c r="E130" s="58"/>
      <c r="F130" s="58"/>
      <c r="G130" s="427"/>
      <c r="H130" s="427"/>
      <c r="I130" s="59"/>
      <c r="J130" s="59"/>
      <c r="K130" s="59"/>
      <c r="L130" s="59"/>
      <c r="M130" s="59"/>
      <c r="N130" s="59"/>
      <c r="O130" s="57" t="str" cm="1">
        <f t="array" ref="O130">I130&amp;IFERROR(IF(INDEX('1.2 Speakers'!$J$10:$J1197,MATCH(I130,'1.2 Speakers'!$B$10:$B1197,0),)="",""," - "&amp;INDEX('1.2 Speakers'!$J$10:$J1197,MATCH(I130,'1.2 Speakers'!$B$10:$B1197,0),)),"")&amp;IF(ISBLANK(J130),"",CHAR(10))&amp;J130&amp;IFERROR(IF(INDEX('1.2 Speakers'!$J$10:$J1197,MATCH(J130,'1.2 Speakers'!$B$10:$B1197,0),)="",""," - "&amp;INDEX('1.2 Speakers'!$J$10:$J1197,MATCH(J130,'1.2 Speakers'!$B$10:$B1197,0),)),"")&amp;IF(ISBLANK(K130),"","
")&amp;K130&amp;IFERROR(IF(INDEX('1.2 Speakers'!$J$10:$J1197,MATCH(K130,'1.2 Speakers'!$B$10:$B1197,0),)="",""," - "&amp;INDEX('1.2 Speakers'!$J$10:$J1197,MATCH(K130,'1.2 Speakers'!$B$10:$B1197,0),)),"")&amp;IF(ISBLANK(L130),"","
")&amp;L130&amp;IFERROR(IF(INDEX('1.2 Speakers'!$J$10:$J1197,MATCH(L130,'1.2 Speakers'!$B$10:$B1197,0),)="",""," - "&amp;INDEX('1.2 Speakers'!$J$10:$J1197,MATCH(L130,'1.2 Speakers'!$B$10:$B1197,0),)),"")&amp;IF(ISBLANK(M130),"","
")&amp;M130&amp;IFERROR(IF(INDEX('1.2 Speakers'!$J$10:$J1197,MATCH(M130,'1.2 Speakers'!$B$10:$B1197,0),)="",""," - "&amp;INDEX('1.2 Speakers'!$J$10:$J1197,MATCH(M130,'1.2 Speakers'!$B$10:$B1197,0),)),"")&amp;IF(ISBLANK(N130),"","
")&amp;N130&amp;IFERROR(IF(INDEX('1.2 Speakers'!$J$10:$J1197,MATCH(N130,'1.2 Speakers'!$B$10:$B1197,0),)="",""," - "&amp;INDEX('1.2 Speakers'!$J$10:$J1197,MATCH(N130,'1.2 Speakers'!$B$10:$B1197,0),)),"")</f>
        <v/>
      </c>
      <c r="P130" s="58"/>
      <c r="Q130" s="60"/>
      <c r="R130" s="61"/>
      <c r="S130" s="60"/>
      <c r="T130" s="536"/>
    </row>
    <row r="131" spans="2:20" ht="13">
      <c r="B131" s="535"/>
      <c r="C131" s="425"/>
      <c r="D131" s="57"/>
      <c r="E131" s="58"/>
      <c r="F131" s="58"/>
      <c r="G131" s="427"/>
      <c r="H131" s="427"/>
      <c r="I131" s="59"/>
      <c r="J131" s="59"/>
      <c r="K131" s="59"/>
      <c r="L131" s="59"/>
      <c r="M131" s="59"/>
      <c r="N131" s="59"/>
      <c r="O131" s="57" t="str" cm="1">
        <f t="array" ref="O131">I131&amp;IFERROR(IF(INDEX('1.2 Speakers'!$J$10:$J1198,MATCH(I131,'1.2 Speakers'!$B$10:$B1198,0),)="",""," - "&amp;INDEX('1.2 Speakers'!$J$10:$J1198,MATCH(I131,'1.2 Speakers'!$B$10:$B1198,0),)),"")&amp;IF(ISBLANK(J131),"",CHAR(10))&amp;J131&amp;IFERROR(IF(INDEX('1.2 Speakers'!$J$10:$J1198,MATCH(J131,'1.2 Speakers'!$B$10:$B1198,0),)="",""," - "&amp;INDEX('1.2 Speakers'!$J$10:$J1198,MATCH(J131,'1.2 Speakers'!$B$10:$B1198,0),)),"")&amp;IF(ISBLANK(K131),"","
")&amp;K131&amp;IFERROR(IF(INDEX('1.2 Speakers'!$J$10:$J1198,MATCH(K131,'1.2 Speakers'!$B$10:$B1198,0),)="",""," - "&amp;INDEX('1.2 Speakers'!$J$10:$J1198,MATCH(K131,'1.2 Speakers'!$B$10:$B1198,0),)),"")&amp;IF(ISBLANK(L131),"","
")&amp;L131&amp;IFERROR(IF(INDEX('1.2 Speakers'!$J$10:$J1198,MATCH(L131,'1.2 Speakers'!$B$10:$B1198,0),)="",""," - "&amp;INDEX('1.2 Speakers'!$J$10:$J1198,MATCH(L131,'1.2 Speakers'!$B$10:$B1198,0),)),"")&amp;IF(ISBLANK(M131),"","
")&amp;M131&amp;IFERROR(IF(INDEX('1.2 Speakers'!$J$10:$J1198,MATCH(M131,'1.2 Speakers'!$B$10:$B1198,0),)="",""," - "&amp;INDEX('1.2 Speakers'!$J$10:$J1198,MATCH(M131,'1.2 Speakers'!$B$10:$B1198,0),)),"")&amp;IF(ISBLANK(N131),"","
")&amp;N131&amp;IFERROR(IF(INDEX('1.2 Speakers'!$J$10:$J1198,MATCH(N131,'1.2 Speakers'!$B$10:$B1198,0),)="",""," - "&amp;INDEX('1.2 Speakers'!$J$10:$J1198,MATCH(N131,'1.2 Speakers'!$B$10:$B1198,0),)),"")</f>
        <v/>
      </c>
      <c r="P131" s="58"/>
      <c r="Q131" s="60"/>
      <c r="R131" s="61"/>
      <c r="S131" s="60"/>
      <c r="T131" s="536"/>
    </row>
    <row r="132" spans="2:20" ht="13">
      <c r="B132" s="535"/>
      <c r="C132" s="425"/>
      <c r="D132" s="57"/>
      <c r="E132" s="58"/>
      <c r="F132" s="58"/>
      <c r="G132" s="427"/>
      <c r="H132" s="427"/>
      <c r="I132" s="59"/>
      <c r="J132" s="59"/>
      <c r="K132" s="59"/>
      <c r="L132" s="59"/>
      <c r="M132" s="59"/>
      <c r="N132" s="59"/>
      <c r="O132" s="57" t="str" cm="1">
        <f t="array" ref="O132">I132&amp;IFERROR(IF(INDEX('1.2 Speakers'!$J$10:$J1199,MATCH(I132,'1.2 Speakers'!$B$10:$B1199,0),)="",""," - "&amp;INDEX('1.2 Speakers'!$J$10:$J1199,MATCH(I132,'1.2 Speakers'!$B$10:$B1199,0),)),"")&amp;IF(ISBLANK(J132),"",CHAR(10))&amp;J132&amp;IFERROR(IF(INDEX('1.2 Speakers'!$J$10:$J1199,MATCH(J132,'1.2 Speakers'!$B$10:$B1199,0),)="",""," - "&amp;INDEX('1.2 Speakers'!$J$10:$J1199,MATCH(J132,'1.2 Speakers'!$B$10:$B1199,0),)),"")&amp;IF(ISBLANK(K132),"","
")&amp;K132&amp;IFERROR(IF(INDEX('1.2 Speakers'!$J$10:$J1199,MATCH(K132,'1.2 Speakers'!$B$10:$B1199,0),)="",""," - "&amp;INDEX('1.2 Speakers'!$J$10:$J1199,MATCH(K132,'1.2 Speakers'!$B$10:$B1199,0),)),"")&amp;IF(ISBLANK(L132),"","
")&amp;L132&amp;IFERROR(IF(INDEX('1.2 Speakers'!$J$10:$J1199,MATCH(L132,'1.2 Speakers'!$B$10:$B1199,0),)="",""," - "&amp;INDEX('1.2 Speakers'!$J$10:$J1199,MATCH(L132,'1.2 Speakers'!$B$10:$B1199,0),)),"")&amp;IF(ISBLANK(M132),"","
")&amp;M132&amp;IFERROR(IF(INDEX('1.2 Speakers'!$J$10:$J1199,MATCH(M132,'1.2 Speakers'!$B$10:$B1199,0),)="",""," - "&amp;INDEX('1.2 Speakers'!$J$10:$J1199,MATCH(M132,'1.2 Speakers'!$B$10:$B1199,0),)),"")&amp;IF(ISBLANK(N132),"","
")&amp;N132&amp;IFERROR(IF(INDEX('1.2 Speakers'!$J$10:$J1199,MATCH(N132,'1.2 Speakers'!$B$10:$B1199,0),)="",""," - "&amp;INDEX('1.2 Speakers'!$J$10:$J1199,MATCH(N132,'1.2 Speakers'!$B$10:$B1199,0),)),"")</f>
        <v/>
      </c>
      <c r="P132" s="58"/>
      <c r="Q132" s="60"/>
      <c r="R132" s="61"/>
      <c r="S132" s="60"/>
      <c r="T132" s="536"/>
    </row>
    <row r="133" spans="2:20" ht="13">
      <c r="B133" s="535"/>
      <c r="C133" s="425"/>
      <c r="D133" s="57"/>
      <c r="E133" s="58"/>
      <c r="F133" s="58"/>
      <c r="G133" s="427"/>
      <c r="H133" s="427"/>
      <c r="I133" s="59"/>
      <c r="J133" s="59"/>
      <c r="K133" s="59"/>
      <c r="L133" s="59"/>
      <c r="M133" s="59"/>
      <c r="N133" s="59"/>
      <c r="O133" s="57" t="str" cm="1">
        <f t="array" ref="O133">I133&amp;IFERROR(IF(INDEX('1.2 Speakers'!$J$10:$J1200,MATCH(I133,'1.2 Speakers'!$B$10:$B1200,0),)="",""," - "&amp;INDEX('1.2 Speakers'!$J$10:$J1200,MATCH(I133,'1.2 Speakers'!$B$10:$B1200,0),)),"")&amp;IF(ISBLANK(J133),"",CHAR(10))&amp;J133&amp;IFERROR(IF(INDEX('1.2 Speakers'!$J$10:$J1200,MATCH(J133,'1.2 Speakers'!$B$10:$B1200,0),)="",""," - "&amp;INDEX('1.2 Speakers'!$J$10:$J1200,MATCH(J133,'1.2 Speakers'!$B$10:$B1200,0),)),"")&amp;IF(ISBLANK(K133),"","
")&amp;K133&amp;IFERROR(IF(INDEX('1.2 Speakers'!$J$10:$J1200,MATCH(K133,'1.2 Speakers'!$B$10:$B1200,0),)="",""," - "&amp;INDEX('1.2 Speakers'!$J$10:$J1200,MATCH(K133,'1.2 Speakers'!$B$10:$B1200,0),)),"")&amp;IF(ISBLANK(L133),"","
")&amp;L133&amp;IFERROR(IF(INDEX('1.2 Speakers'!$J$10:$J1200,MATCH(L133,'1.2 Speakers'!$B$10:$B1200,0),)="",""," - "&amp;INDEX('1.2 Speakers'!$J$10:$J1200,MATCH(L133,'1.2 Speakers'!$B$10:$B1200,0),)),"")&amp;IF(ISBLANK(M133),"","
")&amp;M133&amp;IFERROR(IF(INDEX('1.2 Speakers'!$J$10:$J1200,MATCH(M133,'1.2 Speakers'!$B$10:$B1200,0),)="",""," - "&amp;INDEX('1.2 Speakers'!$J$10:$J1200,MATCH(M133,'1.2 Speakers'!$B$10:$B1200,0),)),"")&amp;IF(ISBLANK(N133),"","
")&amp;N133&amp;IFERROR(IF(INDEX('1.2 Speakers'!$J$10:$J1200,MATCH(N133,'1.2 Speakers'!$B$10:$B1200,0),)="",""," - "&amp;INDEX('1.2 Speakers'!$J$10:$J1200,MATCH(N133,'1.2 Speakers'!$B$10:$B1200,0),)),"")</f>
        <v/>
      </c>
      <c r="P133" s="58"/>
      <c r="Q133" s="60"/>
      <c r="R133" s="61"/>
      <c r="S133" s="60"/>
      <c r="T133" s="536"/>
    </row>
    <row r="134" spans="2:20" ht="13">
      <c r="B134" s="535"/>
      <c r="C134" s="425"/>
      <c r="D134" s="57"/>
      <c r="E134" s="58"/>
      <c r="F134" s="58"/>
      <c r="G134" s="427"/>
      <c r="H134" s="427"/>
      <c r="I134" s="59"/>
      <c r="J134" s="59"/>
      <c r="K134" s="59"/>
      <c r="L134" s="59"/>
      <c r="M134" s="59"/>
      <c r="N134" s="59"/>
      <c r="O134" s="57" t="str" cm="1">
        <f t="array" ref="O134">I134&amp;IFERROR(IF(INDEX('1.2 Speakers'!$J$10:$J1201,MATCH(I134,'1.2 Speakers'!$B$10:$B1201,0),)="",""," - "&amp;INDEX('1.2 Speakers'!$J$10:$J1201,MATCH(I134,'1.2 Speakers'!$B$10:$B1201,0),)),"")&amp;IF(ISBLANK(J134),"",CHAR(10))&amp;J134&amp;IFERROR(IF(INDEX('1.2 Speakers'!$J$10:$J1201,MATCH(J134,'1.2 Speakers'!$B$10:$B1201,0),)="",""," - "&amp;INDEX('1.2 Speakers'!$J$10:$J1201,MATCH(J134,'1.2 Speakers'!$B$10:$B1201,0),)),"")&amp;IF(ISBLANK(K134),"","
")&amp;K134&amp;IFERROR(IF(INDEX('1.2 Speakers'!$J$10:$J1201,MATCH(K134,'1.2 Speakers'!$B$10:$B1201,0),)="",""," - "&amp;INDEX('1.2 Speakers'!$J$10:$J1201,MATCH(K134,'1.2 Speakers'!$B$10:$B1201,0),)),"")&amp;IF(ISBLANK(L134),"","
")&amp;L134&amp;IFERROR(IF(INDEX('1.2 Speakers'!$J$10:$J1201,MATCH(L134,'1.2 Speakers'!$B$10:$B1201,0),)="",""," - "&amp;INDEX('1.2 Speakers'!$J$10:$J1201,MATCH(L134,'1.2 Speakers'!$B$10:$B1201,0),)),"")&amp;IF(ISBLANK(M134),"","
")&amp;M134&amp;IFERROR(IF(INDEX('1.2 Speakers'!$J$10:$J1201,MATCH(M134,'1.2 Speakers'!$B$10:$B1201,0),)="",""," - "&amp;INDEX('1.2 Speakers'!$J$10:$J1201,MATCH(M134,'1.2 Speakers'!$B$10:$B1201,0),)),"")&amp;IF(ISBLANK(N134),"","
")&amp;N134&amp;IFERROR(IF(INDEX('1.2 Speakers'!$J$10:$J1201,MATCH(N134,'1.2 Speakers'!$B$10:$B1201,0),)="",""," - "&amp;INDEX('1.2 Speakers'!$J$10:$J1201,MATCH(N134,'1.2 Speakers'!$B$10:$B1201,0),)),"")</f>
        <v/>
      </c>
      <c r="P134" s="58"/>
      <c r="Q134" s="60"/>
      <c r="R134" s="61"/>
      <c r="S134" s="60"/>
      <c r="T134" s="536"/>
    </row>
    <row r="135" spans="2:20" ht="13">
      <c r="B135" s="535"/>
      <c r="C135" s="425"/>
      <c r="D135" s="57"/>
      <c r="E135" s="58"/>
      <c r="F135" s="58"/>
      <c r="G135" s="427"/>
      <c r="H135" s="427"/>
      <c r="I135" s="59"/>
      <c r="J135" s="59"/>
      <c r="K135" s="59"/>
      <c r="L135" s="59"/>
      <c r="M135" s="59"/>
      <c r="N135" s="59"/>
      <c r="O135" s="57" t="str" cm="1">
        <f t="array" ref="O135">I135&amp;IFERROR(IF(INDEX('1.2 Speakers'!$J$10:$J1202,MATCH(I135,'1.2 Speakers'!$B$10:$B1202,0),)="",""," - "&amp;INDEX('1.2 Speakers'!$J$10:$J1202,MATCH(I135,'1.2 Speakers'!$B$10:$B1202,0),)),"")&amp;IF(ISBLANK(J135),"",CHAR(10))&amp;J135&amp;IFERROR(IF(INDEX('1.2 Speakers'!$J$10:$J1202,MATCH(J135,'1.2 Speakers'!$B$10:$B1202,0),)="",""," - "&amp;INDEX('1.2 Speakers'!$J$10:$J1202,MATCH(J135,'1.2 Speakers'!$B$10:$B1202,0),)),"")&amp;IF(ISBLANK(K135),"","
")&amp;K135&amp;IFERROR(IF(INDEX('1.2 Speakers'!$J$10:$J1202,MATCH(K135,'1.2 Speakers'!$B$10:$B1202,0),)="",""," - "&amp;INDEX('1.2 Speakers'!$J$10:$J1202,MATCH(K135,'1.2 Speakers'!$B$10:$B1202,0),)),"")&amp;IF(ISBLANK(L135),"","
")&amp;L135&amp;IFERROR(IF(INDEX('1.2 Speakers'!$J$10:$J1202,MATCH(L135,'1.2 Speakers'!$B$10:$B1202,0),)="",""," - "&amp;INDEX('1.2 Speakers'!$J$10:$J1202,MATCH(L135,'1.2 Speakers'!$B$10:$B1202,0),)),"")&amp;IF(ISBLANK(M135),"","
")&amp;M135&amp;IFERROR(IF(INDEX('1.2 Speakers'!$J$10:$J1202,MATCH(M135,'1.2 Speakers'!$B$10:$B1202,0),)="",""," - "&amp;INDEX('1.2 Speakers'!$J$10:$J1202,MATCH(M135,'1.2 Speakers'!$B$10:$B1202,0),)),"")&amp;IF(ISBLANK(N135),"","
")&amp;N135&amp;IFERROR(IF(INDEX('1.2 Speakers'!$J$10:$J1202,MATCH(N135,'1.2 Speakers'!$B$10:$B1202,0),)="",""," - "&amp;INDEX('1.2 Speakers'!$J$10:$J1202,MATCH(N135,'1.2 Speakers'!$B$10:$B1202,0),)),"")</f>
        <v/>
      </c>
      <c r="P135" s="58"/>
      <c r="Q135" s="60"/>
      <c r="R135" s="61"/>
      <c r="S135" s="60"/>
      <c r="T135" s="536"/>
    </row>
    <row r="136" spans="2:20" ht="13">
      <c r="B136" s="535"/>
      <c r="C136" s="425"/>
      <c r="D136" s="57"/>
      <c r="E136" s="58"/>
      <c r="F136" s="58"/>
      <c r="G136" s="427"/>
      <c r="H136" s="427"/>
      <c r="I136" s="59"/>
      <c r="J136" s="59"/>
      <c r="K136" s="59"/>
      <c r="L136" s="59"/>
      <c r="M136" s="59"/>
      <c r="N136" s="59"/>
      <c r="O136" s="57" t="str" cm="1">
        <f t="array" ref="O136">I136&amp;IFERROR(IF(INDEX('1.2 Speakers'!$J$10:$J1203,MATCH(I136,'1.2 Speakers'!$B$10:$B1203,0),)="",""," - "&amp;INDEX('1.2 Speakers'!$J$10:$J1203,MATCH(I136,'1.2 Speakers'!$B$10:$B1203,0),)),"")&amp;IF(ISBLANK(J136),"",CHAR(10))&amp;J136&amp;IFERROR(IF(INDEX('1.2 Speakers'!$J$10:$J1203,MATCH(J136,'1.2 Speakers'!$B$10:$B1203,0),)="",""," - "&amp;INDEX('1.2 Speakers'!$J$10:$J1203,MATCH(J136,'1.2 Speakers'!$B$10:$B1203,0),)),"")&amp;IF(ISBLANK(K136),"","
")&amp;K136&amp;IFERROR(IF(INDEX('1.2 Speakers'!$J$10:$J1203,MATCH(K136,'1.2 Speakers'!$B$10:$B1203,0),)="",""," - "&amp;INDEX('1.2 Speakers'!$J$10:$J1203,MATCH(K136,'1.2 Speakers'!$B$10:$B1203,0),)),"")&amp;IF(ISBLANK(L136),"","
")&amp;L136&amp;IFERROR(IF(INDEX('1.2 Speakers'!$J$10:$J1203,MATCH(L136,'1.2 Speakers'!$B$10:$B1203,0),)="",""," - "&amp;INDEX('1.2 Speakers'!$J$10:$J1203,MATCH(L136,'1.2 Speakers'!$B$10:$B1203,0),)),"")&amp;IF(ISBLANK(M136),"","
")&amp;M136&amp;IFERROR(IF(INDEX('1.2 Speakers'!$J$10:$J1203,MATCH(M136,'1.2 Speakers'!$B$10:$B1203,0),)="",""," - "&amp;INDEX('1.2 Speakers'!$J$10:$J1203,MATCH(M136,'1.2 Speakers'!$B$10:$B1203,0),)),"")&amp;IF(ISBLANK(N136),"","
")&amp;N136&amp;IFERROR(IF(INDEX('1.2 Speakers'!$J$10:$J1203,MATCH(N136,'1.2 Speakers'!$B$10:$B1203,0),)="",""," - "&amp;INDEX('1.2 Speakers'!$J$10:$J1203,MATCH(N136,'1.2 Speakers'!$B$10:$B1203,0),)),"")</f>
        <v/>
      </c>
      <c r="P136" s="58"/>
      <c r="Q136" s="60"/>
      <c r="R136" s="61"/>
      <c r="S136" s="60"/>
      <c r="T136" s="536"/>
    </row>
    <row r="137" spans="2:20" ht="13">
      <c r="B137" s="535"/>
      <c r="C137" s="425"/>
      <c r="D137" s="57"/>
      <c r="E137" s="58"/>
      <c r="F137" s="58"/>
      <c r="G137" s="427"/>
      <c r="H137" s="427"/>
      <c r="I137" s="59"/>
      <c r="J137" s="59"/>
      <c r="K137" s="59"/>
      <c r="L137" s="59"/>
      <c r="M137" s="59"/>
      <c r="N137" s="59"/>
      <c r="O137" s="57" t="str" cm="1">
        <f t="array" ref="O137">I137&amp;IFERROR(IF(INDEX('1.2 Speakers'!$J$10:$J1204,MATCH(I137,'1.2 Speakers'!$B$10:$B1204,0),)="",""," - "&amp;INDEX('1.2 Speakers'!$J$10:$J1204,MATCH(I137,'1.2 Speakers'!$B$10:$B1204,0),)),"")&amp;IF(ISBLANK(J137),"",CHAR(10))&amp;J137&amp;IFERROR(IF(INDEX('1.2 Speakers'!$J$10:$J1204,MATCH(J137,'1.2 Speakers'!$B$10:$B1204,0),)="",""," - "&amp;INDEX('1.2 Speakers'!$J$10:$J1204,MATCH(J137,'1.2 Speakers'!$B$10:$B1204,0),)),"")&amp;IF(ISBLANK(K137),"","
")&amp;K137&amp;IFERROR(IF(INDEX('1.2 Speakers'!$J$10:$J1204,MATCH(K137,'1.2 Speakers'!$B$10:$B1204,0),)="",""," - "&amp;INDEX('1.2 Speakers'!$J$10:$J1204,MATCH(K137,'1.2 Speakers'!$B$10:$B1204,0),)),"")&amp;IF(ISBLANK(L137),"","
")&amp;L137&amp;IFERROR(IF(INDEX('1.2 Speakers'!$J$10:$J1204,MATCH(L137,'1.2 Speakers'!$B$10:$B1204,0),)="",""," - "&amp;INDEX('1.2 Speakers'!$J$10:$J1204,MATCH(L137,'1.2 Speakers'!$B$10:$B1204,0),)),"")&amp;IF(ISBLANK(M137),"","
")&amp;M137&amp;IFERROR(IF(INDEX('1.2 Speakers'!$J$10:$J1204,MATCH(M137,'1.2 Speakers'!$B$10:$B1204,0),)="",""," - "&amp;INDEX('1.2 Speakers'!$J$10:$J1204,MATCH(M137,'1.2 Speakers'!$B$10:$B1204,0),)),"")&amp;IF(ISBLANK(N137),"","
")&amp;N137&amp;IFERROR(IF(INDEX('1.2 Speakers'!$J$10:$J1204,MATCH(N137,'1.2 Speakers'!$B$10:$B1204,0),)="",""," - "&amp;INDEX('1.2 Speakers'!$J$10:$J1204,MATCH(N137,'1.2 Speakers'!$B$10:$B1204,0),)),"")</f>
        <v/>
      </c>
      <c r="P137" s="58"/>
      <c r="Q137" s="60"/>
      <c r="R137" s="61"/>
      <c r="S137" s="60"/>
      <c r="T137" s="536"/>
    </row>
    <row r="138" spans="2:20" ht="13">
      <c r="B138" s="535"/>
      <c r="C138" s="425"/>
      <c r="D138" s="57"/>
      <c r="E138" s="58"/>
      <c r="F138" s="58"/>
      <c r="G138" s="427"/>
      <c r="H138" s="427"/>
      <c r="I138" s="59"/>
      <c r="J138" s="59"/>
      <c r="K138" s="59"/>
      <c r="L138" s="59"/>
      <c r="M138" s="59"/>
      <c r="N138" s="59"/>
      <c r="O138" s="57" t="str" cm="1">
        <f t="array" ref="O138">I138&amp;IFERROR(IF(INDEX('1.2 Speakers'!$J$10:$J1205,MATCH(I138,'1.2 Speakers'!$B$10:$B1205,0),)="",""," - "&amp;INDEX('1.2 Speakers'!$J$10:$J1205,MATCH(I138,'1.2 Speakers'!$B$10:$B1205,0),)),"")&amp;IF(ISBLANK(J138),"",CHAR(10))&amp;J138&amp;IFERROR(IF(INDEX('1.2 Speakers'!$J$10:$J1205,MATCH(J138,'1.2 Speakers'!$B$10:$B1205,0),)="",""," - "&amp;INDEX('1.2 Speakers'!$J$10:$J1205,MATCH(J138,'1.2 Speakers'!$B$10:$B1205,0),)),"")&amp;IF(ISBLANK(K138),"","
")&amp;K138&amp;IFERROR(IF(INDEX('1.2 Speakers'!$J$10:$J1205,MATCH(K138,'1.2 Speakers'!$B$10:$B1205,0),)="",""," - "&amp;INDEX('1.2 Speakers'!$J$10:$J1205,MATCH(K138,'1.2 Speakers'!$B$10:$B1205,0),)),"")&amp;IF(ISBLANK(L138),"","
")&amp;L138&amp;IFERROR(IF(INDEX('1.2 Speakers'!$J$10:$J1205,MATCH(L138,'1.2 Speakers'!$B$10:$B1205,0),)="",""," - "&amp;INDEX('1.2 Speakers'!$J$10:$J1205,MATCH(L138,'1.2 Speakers'!$B$10:$B1205,0),)),"")&amp;IF(ISBLANK(M138),"","
")&amp;M138&amp;IFERROR(IF(INDEX('1.2 Speakers'!$J$10:$J1205,MATCH(M138,'1.2 Speakers'!$B$10:$B1205,0),)="",""," - "&amp;INDEX('1.2 Speakers'!$J$10:$J1205,MATCH(M138,'1.2 Speakers'!$B$10:$B1205,0),)),"")&amp;IF(ISBLANK(N138),"","
")&amp;N138&amp;IFERROR(IF(INDEX('1.2 Speakers'!$J$10:$J1205,MATCH(N138,'1.2 Speakers'!$B$10:$B1205,0),)="",""," - "&amp;INDEX('1.2 Speakers'!$J$10:$J1205,MATCH(N138,'1.2 Speakers'!$B$10:$B1205,0),)),"")</f>
        <v/>
      </c>
      <c r="P138" s="58"/>
      <c r="Q138" s="60"/>
      <c r="R138" s="61"/>
      <c r="S138" s="60"/>
      <c r="T138" s="536"/>
    </row>
    <row r="139" spans="2:20" ht="13">
      <c r="B139" s="535"/>
      <c r="C139" s="425"/>
      <c r="D139" s="57"/>
      <c r="E139" s="58"/>
      <c r="F139" s="58"/>
      <c r="G139" s="427"/>
      <c r="H139" s="427"/>
      <c r="I139" s="59"/>
      <c r="J139" s="59"/>
      <c r="K139" s="59"/>
      <c r="L139" s="59"/>
      <c r="M139" s="59"/>
      <c r="N139" s="59"/>
      <c r="O139" s="57" t="str" cm="1">
        <f t="array" ref="O139">I139&amp;IFERROR(IF(INDEX('1.2 Speakers'!$J$10:$J1206,MATCH(I139,'1.2 Speakers'!$B$10:$B1206,0),)="",""," - "&amp;INDEX('1.2 Speakers'!$J$10:$J1206,MATCH(I139,'1.2 Speakers'!$B$10:$B1206,0),)),"")&amp;IF(ISBLANK(J139),"",CHAR(10))&amp;J139&amp;IFERROR(IF(INDEX('1.2 Speakers'!$J$10:$J1206,MATCH(J139,'1.2 Speakers'!$B$10:$B1206,0),)="",""," - "&amp;INDEX('1.2 Speakers'!$J$10:$J1206,MATCH(J139,'1.2 Speakers'!$B$10:$B1206,0),)),"")&amp;IF(ISBLANK(K139),"","
")&amp;K139&amp;IFERROR(IF(INDEX('1.2 Speakers'!$J$10:$J1206,MATCH(K139,'1.2 Speakers'!$B$10:$B1206,0),)="",""," - "&amp;INDEX('1.2 Speakers'!$J$10:$J1206,MATCH(K139,'1.2 Speakers'!$B$10:$B1206,0),)),"")&amp;IF(ISBLANK(L139),"","
")&amp;L139&amp;IFERROR(IF(INDEX('1.2 Speakers'!$J$10:$J1206,MATCH(L139,'1.2 Speakers'!$B$10:$B1206,0),)="",""," - "&amp;INDEX('1.2 Speakers'!$J$10:$J1206,MATCH(L139,'1.2 Speakers'!$B$10:$B1206,0),)),"")&amp;IF(ISBLANK(M139),"","
")&amp;M139&amp;IFERROR(IF(INDEX('1.2 Speakers'!$J$10:$J1206,MATCH(M139,'1.2 Speakers'!$B$10:$B1206,0),)="",""," - "&amp;INDEX('1.2 Speakers'!$J$10:$J1206,MATCH(M139,'1.2 Speakers'!$B$10:$B1206,0),)),"")&amp;IF(ISBLANK(N139),"","
")&amp;N139&amp;IFERROR(IF(INDEX('1.2 Speakers'!$J$10:$J1206,MATCH(N139,'1.2 Speakers'!$B$10:$B1206,0),)="",""," - "&amp;INDEX('1.2 Speakers'!$J$10:$J1206,MATCH(N139,'1.2 Speakers'!$B$10:$B1206,0),)),"")</f>
        <v/>
      </c>
      <c r="P139" s="58"/>
      <c r="Q139" s="60"/>
      <c r="R139" s="61"/>
      <c r="S139" s="60"/>
      <c r="T139" s="536"/>
    </row>
    <row r="140" spans="2:20" ht="13">
      <c r="B140" s="535"/>
      <c r="C140" s="425"/>
      <c r="D140" s="57"/>
      <c r="E140" s="58"/>
      <c r="F140" s="58"/>
      <c r="G140" s="427"/>
      <c r="H140" s="427"/>
      <c r="I140" s="59"/>
      <c r="J140" s="59"/>
      <c r="K140" s="59"/>
      <c r="L140" s="59"/>
      <c r="M140" s="59"/>
      <c r="N140" s="59"/>
      <c r="O140" s="57" t="str" cm="1">
        <f t="array" ref="O140">I140&amp;IFERROR(IF(INDEX('1.2 Speakers'!$J$10:$J1207,MATCH(I140,'1.2 Speakers'!$B$10:$B1207,0),)="",""," - "&amp;INDEX('1.2 Speakers'!$J$10:$J1207,MATCH(I140,'1.2 Speakers'!$B$10:$B1207,0),)),"")&amp;IF(ISBLANK(J140),"",CHAR(10))&amp;J140&amp;IFERROR(IF(INDEX('1.2 Speakers'!$J$10:$J1207,MATCH(J140,'1.2 Speakers'!$B$10:$B1207,0),)="",""," - "&amp;INDEX('1.2 Speakers'!$J$10:$J1207,MATCH(J140,'1.2 Speakers'!$B$10:$B1207,0),)),"")&amp;IF(ISBLANK(K140),"","
")&amp;K140&amp;IFERROR(IF(INDEX('1.2 Speakers'!$J$10:$J1207,MATCH(K140,'1.2 Speakers'!$B$10:$B1207,0),)="",""," - "&amp;INDEX('1.2 Speakers'!$J$10:$J1207,MATCH(K140,'1.2 Speakers'!$B$10:$B1207,0),)),"")&amp;IF(ISBLANK(L140),"","
")&amp;L140&amp;IFERROR(IF(INDEX('1.2 Speakers'!$J$10:$J1207,MATCH(L140,'1.2 Speakers'!$B$10:$B1207,0),)="",""," - "&amp;INDEX('1.2 Speakers'!$J$10:$J1207,MATCH(L140,'1.2 Speakers'!$B$10:$B1207,0),)),"")&amp;IF(ISBLANK(M140),"","
")&amp;M140&amp;IFERROR(IF(INDEX('1.2 Speakers'!$J$10:$J1207,MATCH(M140,'1.2 Speakers'!$B$10:$B1207,0),)="",""," - "&amp;INDEX('1.2 Speakers'!$J$10:$J1207,MATCH(M140,'1.2 Speakers'!$B$10:$B1207,0),)),"")&amp;IF(ISBLANK(N140),"","
")&amp;N140&amp;IFERROR(IF(INDEX('1.2 Speakers'!$J$10:$J1207,MATCH(N140,'1.2 Speakers'!$B$10:$B1207,0),)="",""," - "&amp;INDEX('1.2 Speakers'!$J$10:$J1207,MATCH(N140,'1.2 Speakers'!$B$10:$B1207,0),)),"")</f>
        <v/>
      </c>
      <c r="P140" s="58"/>
      <c r="Q140" s="60"/>
      <c r="R140" s="61"/>
      <c r="S140" s="60"/>
      <c r="T140" s="536"/>
    </row>
    <row r="141" spans="2:20" ht="13">
      <c r="B141" s="535"/>
      <c r="C141" s="425"/>
      <c r="D141" s="57"/>
      <c r="E141" s="58"/>
      <c r="F141" s="58"/>
      <c r="G141" s="427"/>
      <c r="H141" s="427"/>
      <c r="I141" s="59"/>
      <c r="J141" s="59"/>
      <c r="K141" s="59"/>
      <c r="L141" s="59"/>
      <c r="M141" s="59"/>
      <c r="N141" s="59"/>
      <c r="O141" s="57" t="str" cm="1">
        <f t="array" ref="O141">I141&amp;IFERROR(IF(INDEX('1.2 Speakers'!$J$10:$J1208,MATCH(I141,'1.2 Speakers'!$B$10:$B1208,0),)="",""," - "&amp;INDEX('1.2 Speakers'!$J$10:$J1208,MATCH(I141,'1.2 Speakers'!$B$10:$B1208,0),)),"")&amp;IF(ISBLANK(J141),"",CHAR(10))&amp;J141&amp;IFERROR(IF(INDEX('1.2 Speakers'!$J$10:$J1208,MATCH(J141,'1.2 Speakers'!$B$10:$B1208,0),)="",""," - "&amp;INDEX('1.2 Speakers'!$J$10:$J1208,MATCH(J141,'1.2 Speakers'!$B$10:$B1208,0),)),"")&amp;IF(ISBLANK(K141),"","
")&amp;K141&amp;IFERROR(IF(INDEX('1.2 Speakers'!$J$10:$J1208,MATCH(K141,'1.2 Speakers'!$B$10:$B1208,0),)="",""," - "&amp;INDEX('1.2 Speakers'!$J$10:$J1208,MATCH(K141,'1.2 Speakers'!$B$10:$B1208,0),)),"")&amp;IF(ISBLANK(L141),"","
")&amp;L141&amp;IFERROR(IF(INDEX('1.2 Speakers'!$J$10:$J1208,MATCH(L141,'1.2 Speakers'!$B$10:$B1208,0),)="",""," - "&amp;INDEX('1.2 Speakers'!$J$10:$J1208,MATCH(L141,'1.2 Speakers'!$B$10:$B1208,0),)),"")&amp;IF(ISBLANK(M141),"","
")&amp;M141&amp;IFERROR(IF(INDEX('1.2 Speakers'!$J$10:$J1208,MATCH(M141,'1.2 Speakers'!$B$10:$B1208,0),)="",""," - "&amp;INDEX('1.2 Speakers'!$J$10:$J1208,MATCH(M141,'1.2 Speakers'!$B$10:$B1208,0),)),"")&amp;IF(ISBLANK(N141),"","
")&amp;N141&amp;IFERROR(IF(INDEX('1.2 Speakers'!$J$10:$J1208,MATCH(N141,'1.2 Speakers'!$B$10:$B1208,0),)="",""," - "&amp;INDEX('1.2 Speakers'!$J$10:$J1208,MATCH(N141,'1.2 Speakers'!$B$10:$B1208,0),)),"")</f>
        <v/>
      </c>
      <c r="P141" s="58"/>
      <c r="Q141" s="60"/>
      <c r="R141" s="61"/>
      <c r="S141" s="60"/>
      <c r="T141" s="536"/>
    </row>
    <row r="142" spans="2:20" ht="13">
      <c r="B142" s="535"/>
      <c r="C142" s="425"/>
      <c r="D142" s="57"/>
      <c r="E142" s="58"/>
      <c r="F142" s="58"/>
      <c r="G142" s="427"/>
      <c r="H142" s="427"/>
      <c r="I142" s="59"/>
      <c r="J142" s="59"/>
      <c r="K142" s="59"/>
      <c r="L142" s="59"/>
      <c r="M142" s="59"/>
      <c r="N142" s="59"/>
      <c r="O142" s="57" t="str" cm="1">
        <f t="array" ref="O142">I142&amp;IFERROR(IF(INDEX('1.2 Speakers'!$J$10:$J1209,MATCH(I142,'1.2 Speakers'!$B$10:$B1209,0),)="",""," - "&amp;INDEX('1.2 Speakers'!$J$10:$J1209,MATCH(I142,'1.2 Speakers'!$B$10:$B1209,0),)),"")&amp;IF(ISBLANK(J142),"",CHAR(10))&amp;J142&amp;IFERROR(IF(INDEX('1.2 Speakers'!$J$10:$J1209,MATCH(J142,'1.2 Speakers'!$B$10:$B1209,0),)="",""," - "&amp;INDEX('1.2 Speakers'!$J$10:$J1209,MATCH(J142,'1.2 Speakers'!$B$10:$B1209,0),)),"")&amp;IF(ISBLANK(K142),"","
")&amp;K142&amp;IFERROR(IF(INDEX('1.2 Speakers'!$J$10:$J1209,MATCH(K142,'1.2 Speakers'!$B$10:$B1209,0),)="",""," - "&amp;INDEX('1.2 Speakers'!$J$10:$J1209,MATCH(K142,'1.2 Speakers'!$B$10:$B1209,0),)),"")&amp;IF(ISBLANK(L142),"","
")&amp;L142&amp;IFERROR(IF(INDEX('1.2 Speakers'!$J$10:$J1209,MATCH(L142,'1.2 Speakers'!$B$10:$B1209,0),)="",""," - "&amp;INDEX('1.2 Speakers'!$J$10:$J1209,MATCH(L142,'1.2 Speakers'!$B$10:$B1209,0),)),"")&amp;IF(ISBLANK(M142),"","
")&amp;M142&amp;IFERROR(IF(INDEX('1.2 Speakers'!$J$10:$J1209,MATCH(M142,'1.2 Speakers'!$B$10:$B1209,0),)="",""," - "&amp;INDEX('1.2 Speakers'!$J$10:$J1209,MATCH(M142,'1.2 Speakers'!$B$10:$B1209,0),)),"")&amp;IF(ISBLANK(N142),"","
")&amp;N142&amp;IFERROR(IF(INDEX('1.2 Speakers'!$J$10:$J1209,MATCH(N142,'1.2 Speakers'!$B$10:$B1209,0),)="",""," - "&amp;INDEX('1.2 Speakers'!$J$10:$J1209,MATCH(N142,'1.2 Speakers'!$B$10:$B1209,0),)),"")</f>
        <v/>
      </c>
      <c r="P142" s="58"/>
      <c r="Q142" s="60"/>
      <c r="R142" s="61"/>
      <c r="S142" s="60"/>
      <c r="T142" s="536"/>
    </row>
    <row r="143" spans="2:20" ht="13">
      <c r="B143" s="535"/>
      <c r="C143" s="425"/>
      <c r="D143" s="57"/>
      <c r="E143" s="58"/>
      <c r="F143" s="58"/>
      <c r="G143" s="427"/>
      <c r="H143" s="427"/>
      <c r="I143" s="59"/>
      <c r="J143" s="59"/>
      <c r="K143" s="59"/>
      <c r="L143" s="59"/>
      <c r="M143" s="59"/>
      <c r="N143" s="59"/>
      <c r="O143" s="57" t="str" cm="1">
        <f t="array" ref="O143">I143&amp;IFERROR(IF(INDEX('1.2 Speakers'!$J$10:$J1210,MATCH(I143,'1.2 Speakers'!$B$10:$B1210,0),)="",""," - "&amp;INDEX('1.2 Speakers'!$J$10:$J1210,MATCH(I143,'1.2 Speakers'!$B$10:$B1210,0),)),"")&amp;IF(ISBLANK(J143),"",CHAR(10))&amp;J143&amp;IFERROR(IF(INDEX('1.2 Speakers'!$J$10:$J1210,MATCH(J143,'1.2 Speakers'!$B$10:$B1210,0),)="",""," - "&amp;INDEX('1.2 Speakers'!$J$10:$J1210,MATCH(J143,'1.2 Speakers'!$B$10:$B1210,0),)),"")&amp;IF(ISBLANK(K143),"","
")&amp;K143&amp;IFERROR(IF(INDEX('1.2 Speakers'!$J$10:$J1210,MATCH(K143,'1.2 Speakers'!$B$10:$B1210,0),)="",""," - "&amp;INDEX('1.2 Speakers'!$J$10:$J1210,MATCH(K143,'1.2 Speakers'!$B$10:$B1210,0),)),"")&amp;IF(ISBLANK(L143),"","
")&amp;L143&amp;IFERROR(IF(INDEX('1.2 Speakers'!$J$10:$J1210,MATCH(L143,'1.2 Speakers'!$B$10:$B1210,0),)="",""," - "&amp;INDEX('1.2 Speakers'!$J$10:$J1210,MATCH(L143,'1.2 Speakers'!$B$10:$B1210,0),)),"")&amp;IF(ISBLANK(M143),"","
")&amp;M143&amp;IFERROR(IF(INDEX('1.2 Speakers'!$J$10:$J1210,MATCH(M143,'1.2 Speakers'!$B$10:$B1210,0),)="",""," - "&amp;INDEX('1.2 Speakers'!$J$10:$J1210,MATCH(M143,'1.2 Speakers'!$B$10:$B1210,0),)),"")&amp;IF(ISBLANK(N143),"","
")&amp;N143&amp;IFERROR(IF(INDEX('1.2 Speakers'!$J$10:$J1210,MATCH(N143,'1.2 Speakers'!$B$10:$B1210,0),)="",""," - "&amp;INDEX('1.2 Speakers'!$J$10:$J1210,MATCH(N143,'1.2 Speakers'!$B$10:$B1210,0),)),"")</f>
        <v/>
      </c>
      <c r="P143" s="58"/>
      <c r="Q143" s="60"/>
      <c r="R143" s="61"/>
      <c r="S143" s="60"/>
      <c r="T143" s="536"/>
    </row>
    <row r="144" spans="2:20" ht="13">
      <c r="B144" s="535"/>
      <c r="C144" s="425"/>
      <c r="D144" s="57"/>
      <c r="E144" s="58"/>
      <c r="F144" s="58"/>
      <c r="G144" s="427"/>
      <c r="H144" s="427"/>
      <c r="I144" s="59"/>
      <c r="J144" s="59"/>
      <c r="K144" s="59"/>
      <c r="L144" s="59"/>
      <c r="M144" s="59"/>
      <c r="N144" s="59"/>
      <c r="O144" s="57" t="str" cm="1">
        <f t="array" ref="O144">I144&amp;IFERROR(IF(INDEX('1.2 Speakers'!$J$10:$J1211,MATCH(I144,'1.2 Speakers'!$B$10:$B1211,0),)="",""," - "&amp;INDEX('1.2 Speakers'!$J$10:$J1211,MATCH(I144,'1.2 Speakers'!$B$10:$B1211,0),)),"")&amp;IF(ISBLANK(J144),"",CHAR(10))&amp;J144&amp;IFERROR(IF(INDEX('1.2 Speakers'!$J$10:$J1211,MATCH(J144,'1.2 Speakers'!$B$10:$B1211,0),)="",""," - "&amp;INDEX('1.2 Speakers'!$J$10:$J1211,MATCH(J144,'1.2 Speakers'!$B$10:$B1211,0),)),"")&amp;IF(ISBLANK(K144),"","
")&amp;K144&amp;IFERROR(IF(INDEX('1.2 Speakers'!$J$10:$J1211,MATCH(K144,'1.2 Speakers'!$B$10:$B1211,0),)="",""," - "&amp;INDEX('1.2 Speakers'!$J$10:$J1211,MATCH(K144,'1.2 Speakers'!$B$10:$B1211,0),)),"")&amp;IF(ISBLANK(L144),"","
")&amp;L144&amp;IFERROR(IF(INDEX('1.2 Speakers'!$J$10:$J1211,MATCH(L144,'1.2 Speakers'!$B$10:$B1211,0),)="",""," - "&amp;INDEX('1.2 Speakers'!$J$10:$J1211,MATCH(L144,'1.2 Speakers'!$B$10:$B1211,0),)),"")&amp;IF(ISBLANK(M144),"","
")&amp;M144&amp;IFERROR(IF(INDEX('1.2 Speakers'!$J$10:$J1211,MATCH(M144,'1.2 Speakers'!$B$10:$B1211,0),)="",""," - "&amp;INDEX('1.2 Speakers'!$J$10:$J1211,MATCH(M144,'1.2 Speakers'!$B$10:$B1211,0),)),"")&amp;IF(ISBLANK(N144),"","
")&amp;N144&amp;IFERROR(IF(INDEX('1.2 Speakers'!$J$10:$J1211,MATCH(N144,'1.2 Speakers'!$B$10:$B1211,0),)="",""," - "&amp;INDEX('1.2 Speakers'!$J$10:$J1211,MATCH(N144,'1.2 Speakers'!$B$10:$B1211,0),)),"")</f>
        <v/>
      </c>
      <c r="P144" s="58"/>
      <c r="Q144" s="60"/>
      <c r="R144" s="61"/>
      <c r="S144" s="60"/>
      <c r="T144" s="536"/>
    </row>
    <row r="145" spans="2:20" ht="13">
      <c r="B145" s="535"/>
      <c r="C145" s="425"/>
      <c r="D145" s="57"/>
      <c r="E145" s="58"/>
      <c r="F145" s="58"/>
      <c r="G145" s="427"/>
      <c r="H145" s="427"/>
      <c r="I145" s="59"/>
      <c r="J145" s="59"/>
      <c r="K145" s="59"/>
      <c r="L145" s="59"/>
      <c r="M145" s="59"/>
      <c r="N145" s="59"/>
      <c r="O145" s="57" t="str" cm="1">
        <f t="array" ref="O145">I145&amp;IFERROR(IF(INDEX('1.2 Speakers'!$J$10:$J1212,MATCH(I145,'1.2 Speakers'!$B$10:$B1212,0),)="",""," - "&amp;INDEX('1.2 Speakers'!$J$10:$J1212,MATCH(I145,'1.2 Speakers'!$B$10:$B1212,0),)),"")&amp;IF(ISBLANK(J145),"",CHAR(10))&amp;J145&amp;IFERROR(IF(INDEX('1.2 Speakers'!$J$10:$J1212,MATCH(J145,'1.2 Speakers'!$B$10:$B1212,0),)="",""," - "&amp;INDEX('1.2 Speakers'!$J$10:$J1212,MATCH(J145,'1.2 Speakers'!$B$10:$B1212,0),)),"")&amp;IF(ISBLANK(K145),"","
")&amp;K145&amp;IFERROR(IF(INDEX('1.2 Speakers'!$J$10:$J1212,MATCH(K145,'1.2 Speakers'!$B$10:$B1212,0),)="",""," - "&amp;INDEX('1.2 Speakers'!$J$10:$J1212,MATCH(K145,'1.2 Speakers'!$B$10:$B1212,0),)),"")&amp;IF(ISBLANK(L145),"","
")&amp;L145&amp;IFERROR(IF(INDEX('1.2 Speakers'!$J$10:$J1212,MATCH(L145,'1.2 Speakers'!$B$10:$B1212,0),)="",""," - "&amp;INDEX('1.2 Speakers'!$J$10:$J1212,MATCH(L145,'1.2 Speakers'!$B$10:$B1212,0),)),"")&amp;IF(ISBLANK(M145),"","
")&amp;M145&amp;IFERROR(IF(INDEX('1.2 Speakers'!$J$10:$J1212,MATCH(M145,'1.2 Speakers'!$B$10:$B1212,0),)="",""," - "&amp;INDEX('1.2 Speakers'!$J$10:$J1212,MATCH(M145,'1.2 Speakers'!$B$10:$B1212,0),)),"")&amp;IF(ISBLANK(N145),"","
")&amp;N145&amp;IFERROR(IF(INDEX('1.2 Speakers'!$J$10:$J1212,MATCH(N145,'1.2 Speakers'!$B$10:$B1212,0),)="",""," - "&amp;INDEX('1.2 Speakers'!$J$10:$J1212,MATCH(N145,'1.2 Speakers'!$B$10:$B1212,0),)),"")</f>
        <v/>
      </c>
      <c r="P145" s="58"/>
      <c r="Q145" s="60"/>
      <c r="R145" s="61"/>
      <c r="S145" s="60"/>
      <c r="T145" s="536"/>
    </row>
    <row r="146" spans="2:20" ht="13">
      <c r="B146" s="535"/>
      <c r="C146" s="425"/>
      <c r="D146" s="57"/>
      <c r="E146" s="58"/>
      <c r="F146" s="58"/>
      <c r="G146" s="427"/>
      <c r="H146" s="427"/>
      <c r="I146" s="59"/>
      <c r="J146" s="59"/>
      <c r="K146" s="59"/>
      <c r="L146" s="59"/>
      <c r="M146" s="59"/>
      <c r="N146" s="59"/>
      <c r="O146" s="57" t="str" cm="1">
        <f t="array" ref="O146">I146&amp;IFERROR(IF(INDEX('1.2 Speakers'!$J$10:$J1213,MATCH(I146,'1.2 Speakers'!$B$10:$B1213,0),)="",""," - "&amp;INDEX('1.2 Speakers'!$J$10:$J1213,MATCH(I146,'1.2 Speakers'!$B$10:$B1213,0),)),"")&amp;IF(ISBLANK(J146),"",CHAR(10))&amp;J146&amp;IFERROR(IF(INDEX('1.2 Speakers'!$J$10:$J1213,MATCH(J146,'1.2 Speakers'!$B$10:$B1213,0),)="",""," - "&amp;INDEX('1.2 Speakers'!$J$10:$J1213,MATCH(J146,'1.2 Speakers'!$B$10:$B1213,0),)),"")&amp;IF(ISBLANK(K146),"","
")&amp;K146&amp;IFERROR(IF(INDEX('1.2 Speakers'!$J$10:$J1213,MATCH(K146,'1.2 Speakers'!$B$10:$B1213,0),)="",""," - "&amp;INDEX('1.2 Speakers'!$J$10:$J1213,MATCH(K146,'1.2 Speakers'!$B$10:$B1213,0),)),"")&amp;IF(ISBLANK(L146),"","
")&amp;L146&amp;IFERROR(IF(INDEX('1.2 Speakers'!$J$10:$J1213,MATCH(L146,'1.2 Speakers'!$B$10:$B1213,0),)="",""," - "&amp;INDEX('1.2 Speakers'!$J$10:$J1213,MATCH(L146,'1.2 Speakers'!$B$10:$B1213,0),)),"")&amp;IF(ISBLANK(M146),"","
")&amp;M146&amp;IFERROR(IF(INDEX('1.2 Speakers'!$J$10:$J1213,MATCH(M146,'1.2 Speakers'!$B$10:$B1213,0),)="",""," - "&amp;INDEX('1.2 Speakers'!$J$10:$J1213,MATCH(M146,'1.2 Speakers'!$B$10:$B1213,0),)),"")&amp;IF(ISBLANK(N146),"","
")&amp;N146&amp;IFERROR(IF(INDEX('1.2 Speakers'!$J$10:$J1213,MATCH(N146,'1.2 Speakers'!$B$10:$B1213,0),)="",""," - "&amp;INDEX('1.2 Speakers'!$J$10:$J1213,MATCH(N146,'1.2 Speakers'!$B$10:$B1213,0),)),"")</f>
        <v/>
      </c>
      <c r="P146" s="58"/>
      <c r="Q146" s="60"/>
      <c r="R146" s="61"/>
      <c r="S146" s="60"/>
      <c r="T146" s="536"/>
    </row>
    <row r="147" spans="2:20" ht="13">
      <c r="B147" s="535"/>
      <c r="C147" s="425"/>
      <c r="D147" s="57"/>
      <c r="E147" s="58"/>
      <c r="F147" s="58"/>
      <c r="G147" s="427"/>
      <c r="H147" s="427"/>
      <c r="I147" s="59"/>
      <c r="J147" s="59"/>
      <c r="K147" s="59"/>
      <c r="L147" s="59"/>
      <c r="M147" s="59"/>
      <c r="N147" s="59"/>
      <c r="O147" s="57" t="str" cm="1">
        <f t="array" ref="O147">I147&amp;IFERROR(IF(INDEX('1.2 Speakers'!$J$10:$J1214,MATCH(I147,'1.2 Speakers'!$B$10:$B1214,0),)="",""," - "&amp;INDEX('1.2 Speakers'!$J$10:$J1214,MATCH(I147,'1.2 Speakers'!$B$10:$B1214,0),)),"")&amp;IF(ISBLANK(J147),"",CHAR(10))&amp;J147&amp;IFERROR(IF(INDEX('1.2 Speakers'!$J$10:$J1214,MATCH(J147,'1.2 Speakers'!$B$10:$B1214,0),)="",""," - "&amp;INDEX('1.2 Speakers'!$J$10:$J1214,MATCH(J147,'1.2 Speakers'!$B$10:$B1214,0),)),"")&amp;IF(ISBLANK(K147),"","
")&amp;K147&amp;IFERROR(IF(INDEX('1.2 Speakers'!$J$10:$J1214,MATCH(K147,'1.2 Speakers'!$B$10:$B1214,0),)="",""," - "&amp;INDEX('1.2 Speakers'!$J$10:$J1214,MATCH(K147,'1.2 Speakers'!$B$10:$B1214,0),)),"")&amp;IF(ISBLANK(L147),"","
")&amp;L147&amp;IFERROR(IF(INDEX('1.2 Speakers'!$J$10:$J1214,MATCH(L147,'1.2 Speakers'!$B$10:$B1214,0),)="",""," - "&amp;INDEX('1.2 Speakers'!$J$10:$J1214,MATCH(L147,'1.2 Speakers'!$B$10:$B1214,0),)),"")&amp;IF(ISBLANK(M147),"","
")&amp;M147&amp;IFERROR(IF(INDEX('1.2 Speakers'!$J$10:$J1214,MATCH(M147,'1.2 Speakers'!$B$10:$B1214,0),)="",""," - "&amp;INDEX('1.2 Speakers'!$J$10:$J1214,MATCH(M147,'1.2 Speakers'!$B$10:$B1214,0),)),"")&amp;IF(ISBLANK(N147),"","
")&amp;N147&amp;IFERROR(IF(INDEX('1.2 Speakers'!$J$10:$J1214,MATCH(N147,'1.2 Speakers'!$B$10:$B1214,0),)="",""," - "&amp;INDEX('1.2 Speakers'!$J$10:$J1214,MATCH(N147,'1.2 Speakers'!$B$10:$B1214,0),)),"")</f>
        <v/>
      </c>
      <c r="P147" s="58"/>
      <c r="Q147" s="60"/>
      <c r="R147" s="61"/>
      <c r="S147" s="60"/>
      <c r="T147" s="536"/>
    </row>
    <row r="148" spans="2:20" ht="13">
      <c r="B148" s="535"/>
      <c r="C148" s="425"/>
      <c r="D148" s="57"/>
      <c r="E148" s="58"/>
      <c r="F148" s="58"/>
      <c r="G148" s="427"/>
      <c r="H148" s="427"/>
      <c r="I148" s="59"/>
      <c r="J148" s="59"/>
      <c r="K148" s="59"/>
      <c r="L148" s="59"/>
      <c r="M148" s="59"/>
      <c r="N148" s="59"/>
      <c r="O148" s="57" t="str" cm="1">
        <f t="array" ref="O148">I148&amp;IFERROR(IF(INDEX('1.2 Speakers'!$J$10:$J1215,MATCH(I148,'1.2 Speakers'!$B$10:$B1215,0),)="",""," - "&amp;INDEX('1.2 Speakers'!$J$10:$J1215,MATCH(I148,'1.2 Speakers'!$B$10:$B1215,0),)),"")&amp;IF(ISBLANK(J148),"",CHAR(10))&amp;J148&amp;IFERROR(IF(INDEX('1.2 Speakers'!$J$10:$J1215,MATCH(J148,'1.2 Speakers'!$B$10:$B1215,0),)="",""," - "&amp;INDEX('1.2 Speakers'!$J$10:$J1215,MATCH(J148,'1.2 Speakers'!$B$10:$B1215,0),)),"")&amp;IF(ISBLANK(K148),"","
")&amp;K148&amp;IFERROR(IF(INDEX('1.2 Speakers'!$J$10:$J1215,MATCH(K148,'1.2 Speakers'!$B$10:$B1215,0),)="",""," - "&amp;INDEX('1.2 Speakers'!$J$10:$J1215,MATCH(K148,'1.2 Speakers'!$B$10:$B1215,0),)),"")&amp;IF(ISBLANK(L148),"","
")&amp;L148&amp;IFERROR(IF(INDEX('1.2 Speakers'!$J$10:$J1215,MATCH(L148,'1.2 Speakers'!$B$10:$B1215,0),)="",""," - "&amp;INDEX('1.2 Speakers'!$J$10:$J1215,MATCH(L148,'1.2 Speakers'!$B$10:$B1215,0),)),"")&amp;IF(ISBLANK(M148),"","
")&amp;M148&amp;IFERROR(IF(INDEX('1.2 Speakers'!$J$10:$J1215,MATCH(M148,'1.2 Speakers'!$B$10:$B1215,0),)="",""," - "&amp;INDEX('1.2 Speakers'!$J$10:$J1215,MATCH(M148,'1.2 Speakers'!$B$10:$B1215,0),)),"")&amp;IF(ISBLANK(N148),"","
")&amp;N148&amp;IFERROR(IF(INDEX('1.2 Speakers'!$J$10:$J1215,MATCH(N148,'1.2 Speakers'!$B$10:$B1215,0),)="",""," - "&amp;INDEX('1.2 Speakers'!$J$10:$J1215,MATCH(N148,'1.2 Speakers'!$B$10:$B1215,0),)),"")</f>
        <v/>
      </c>
      <c r="P148" s="58"/>
      <c r="Q148" s="60"/>
      <c r="R148" s="61"/>
      <c r="S148" s="60"/>
      <c r="T148" s="536"/>
    </row>
    <row r="149" spans="2:20" ht="13">
      <c r="B149" s="535"/>
      <c r="C149" s="425"/>
      <c r="D149" s="57"/>
      <c r="E149" s="58"/>
      <c r="F149" s="58"/>
      <c r="G149" s="427"/>
      <c r="H149" s="427"/>
      <c r="I149" s="59"/>
      <c r="J149" s="59"/>
      <c r="K149" s="59"/>
      <c r="L149" s="59"/>
      <c r="M149" s="59"/>
      <c r="N149" s="59"/>
      <c r="O149" s="57" t="str" cm="1">
        <f t="array" ref="O149">I149&amp;IFERROR(IF(INDEX('1.2 Speakers'!$J$10:$J1216,MATCH(I149,'1.2 Speakers'!$B$10:$B1216,0),)="",""," - "&amp;INDEX('1.2 Speakers'!$J$10:$J1216,MATCH(I149,'1.2 Speakers'!$B$10:$B1216,0),)),"")&amp;IF(ISBLANK(J149),"",CHAR(10))&amp;J149&amp;IFERROR(IF(INDEX('1.2 Speakers'!$J$10:$J1216,MATCH(J149,'1.2 Speakers'!$B$10:$B1216,0),)="",""," - "&amp;INDEX('1.2 Speakers'!$J$10:$J1216,MATCH(J149,'1.2 Speakers'!$B$10:$B1216,0),)),"")&amp;IF(ISBLANK(K149),"","
")&amp;K149&amp;IFERROR(IF(INDEX('1.2 Speakers'!$J$10:$J1216,MATCH(K149,'1.2 Speakers'!$B$10:$B1216,0),)="",""," - "&amp;INDEX('1.2 Speakers'!$J$10:$J1216,MATCH(K149,'1.2 Speakers'!$B$10:$B1216,0),)),"")&amp;IF(ISBLANK(L149),"","
")&amp;L149&amp;IFERROR(IF(INDEX('1.2 Speakers'!$J$10:$J1216,MATCH(L149,'1.2 Speakers'!$B$10:$B1216,0),)="",""," - "&amp;INDEX('1.2 Speakers'!$J$10:$J1216,MATCH(L149,'1.2 Speakers'!$B$10:$B1216,0),)),"")&amp;IF(ISBLANK(M149),"","
")&amp;M149&amp;IFERROR(IF(INDEX('1.2 Speakers'!$J$10:$J1216,MATCH(M149,'1.2 Speakers'!$B$10:$B1216,0),)="",""," - "&amp;INDEX('1.2 Speakers'!$J$10:$J1216,MATCH(M149,'1.2 Speakers'!$B$10:$B1216,0),)),"")&amp;IF(ISBLANK(N149),"","
")&amp;N149&amp;IFERROR(IF(INDEX('1.2 Speakers'!$J$10:$J1216,MATCH(N149,'1.2 Speakers'!$B$10:$B1216,0),)="",""," - "&amp;INDEX('1.2 Speakers'!$J$10:$J1216,MATCH(N149,'1.2 Speakers'!$B$10:$B1216,0),)),"")</f>
        <v/>
      </c>
      <c r="P149" s="58"/>
      <c r="Q149" s="60"/>
      <c r="R149" s="61"/>
      <c r="S149" s="60"/>
      <c r="T149" s="536"/>
    </row>
    <row r="150" spans="2:20" ht="13">
      <c r="B150" s="535"/>
      <c r="C150" s="425"/>
      <c r="D150" s="57"/>
      <c r="E150" s="58"/>
      <c r="F150" s="58"/>
      <c r="G150" s="427"/>
      <c r="H150" s="427"/>
      <c r="I150" s="59"/>
      <c r="J150" s="59"/>
      <c r="K150" s="59"/>
      <c r="L150" s="59"/>
      <c r="M150" s="59"/>
      <c r="N150" s="59"/>
      <c r="O150" s="57" t="str" cm="1">
        <f t="array" ref="O150">I150&amp;IFERROR(IF(INDEX('1.2 Speakers'!$J$10:$J1217,MATCH(I150,'1.2 Speakers'!$B$10:$B1217,0),)="",""," - "&amp;INDEX('1.2 Speakers'!$J$10:$J1217,MATCH(I150,'1.2 Speakers'!$B$10:$B1217,0),)),"")&amp;IF(ISBLANK(J150),"",CHAR(10))&amp;J150&amp;IFERROR(IF(INDEX('1.2 Speakers'!$J$10:$J1217,MATCH(J150,'1.2 Speakers'!$B$10:$B1217,0),)="",""," - "&amp;INDEX('1.2 Speakers'!$J$10:$J1217,MATCH(J150,'1.2 Speakers'!$B$10:$B1217,0),)),"")&amp;IF(ISBLANK(K150),"","
")&amp;K150&amp;IFERROR(IF(INDEX('1.2 Speakers'!$J$10:$J1217,MATCH(K150,'1.2 Speakers'!$B$10:$B1217,0),)="",""," - "&amp;INDEX('1.2 Speakers'!$J$10:$J1217,MATCH(K150,'1.2 Speakers'!$B$10:$B1217,0),)),"")&amp;IF(ISBLANK(L150),"","
")&amp;L150&amp;IFERROR(IF(INDEX('1.2 Speakers'!$J$10:$J1217,MATCH(L150,'1.2 Speakers'!$B$10:$B1217,0),)="",""," - "&amp;INDEX('1.2 Speakers'!$J$10:$J1217,MATCH(L150,'1.2 Speakers'!$B$10:$B1217,0),)),"")&amp;IF(ISBLANK(M150),"","
")&amp;M150&amp;IFERROR(IF(INDEX('1.2 Speakers'!$J$10:$J1217,MATCH(M150,'1.2 Speakers'!$B$10:$B1217,0),)="",""," - "&amp;INDEX('1.2 Speakers'!$J$10:$J1217,MATCH(M150,'1.2 Speakers'!$B$10:$B1217,0),)),"")&amp;IF(ISBLANK(N150),"","
")&amp;N150&amp;IFERROR(IF(INDEX('1.2 Speakers'!$J$10:$J1217,MATCH(N150,'1.2 Speakers'!$B$10:$B1217,0),)="",""," - "&amp;INDEX('1.2 Speakers'!$J$10:$J1217,MATCH(N150,'1.2 Speakers'!$B$10:$B1217,0),)),"")</f>
        <v/>
      </c>
      <c r="P150" s="58"/>
      <c r="Q150" s="60"/>
      <c r="R150" s="61"/>
      <c r="S150" s="60"/>
      <c r="T150" s="536"/>
    </row>
    <row r="151" spans="2:20" ht="13">
      <c r="B151" s="535"/>
      <c r="C151" s="425"/>
      <c r="D151" s="57"/>
      <c r="E151" s="58"/>
      <c r="F151" s="58"/>
      <c r="G151" s="427"/>
      <c r="H151" s="427"/>
      <c r="I151" s="59"/>
      <c r="J151" s="59"/>
      <c r="K151" s="59"/>
      <c r="L151" s="59"/>
      <c r="M151" s="59"/>
      <c r="N151" s="59"/>
      <c r="O151" s="57" t="str" cm="1">
        <f t="array" ref="O151">I151&amp;IFERROR(IF(INDEX('1.2 Speakers'!$J$10:$J1218,MATCH(I151,'1.2 Speakers'!$B$10:$B1218,0),)="",""," - "&amp;INDEX('1.2 Speakers'!$J$10:$J1218,MATCH(I151,'1.2 Speakers'!$B$10:$B1218,0),)),"")&amp;IF(ISBLANK(J151),"",CHAR(10))&amp;J151&amp;IFERROR(IF(INDEX('1.2 Speakers'!$J$10:$J1218,MATCH(J151,'1.2 Speakers'!$B$10:$B1218,0),)="",""," - "&amp;INDEX('1.2 Speakers'!$J$10:$J1218,MATCH(J151,'1.2 Speakers'!$B$10:$B1218,0),)),"")&amp;IF(ISBLANK(K151),"","
")&amp;K151&amp;IFERROR(IF(INDEX('1.2 Speakers'!$J$10:$J1218,MATCH(K151,'1.2 Speakers'!$B$10:$B1218,0),)="",""," - "&amp;INDEX('1.2 Speakers'!$J$10:$J1218,MATCH(K151,'1.2 Speakers'!$B$10:$B1218,0),)),"")&amp;IF(ISBLANK(L151),"","
")&amp;L151&amp;IFERROR(IF(INDEX('1.2 Speakers'!$J$10:$J1218,MATCH(L151,'1.2 Speakers'!$B$10:$B1218,0),)="",""," - "&amp;INDEX('1.2 Speakers'!$J$10:$J1218,MATCH(L151,'1.2 Speakers'!$B$10:$B1218,0),)),"")&amp;IF(ISBLANK(M151),"","
")&amp;M151&amp;IFERROR(IF(INDEX('1.2 Speakers'!$J$10:$J1218,MATCH(M151,'1.2 Speakers'!$B$10:$B1218,0),)="",""," - "&amp;INDEX('1.2 Speakers'!$J$10:$J1218,MATCH(M151,'1.2 Speakers'!$B$10:$B1218,0),)),"")&amp;IF(ISBLANK(N151),"","
")&amp;N151&amp;IFERROR(IF(INDEX('1.2 Speakers'!$J$10:$J1218,MATCH(N151,'1.2 Speakers'!$B$10:$B1218,0),)="",""," - "&amp;INDEX('1.2 Speakers'!$J$10:$J1218,MATCH(N151,'1.2 Speakers'!$B$10:$B1218,0),)),"")</f>
        <v/>
      </c>
      <c r="P151" s="58"/>
      <c r="Q151" s="60"/>
      <c r="R151" s="61"/>
      <c r="S151" s="60"/>
      <c r="T151" s="536"/>
    </row>
    <row r="152" spans="2:20" ht="13">
      <c r="B152" s="535"/>
      <c r="C152" s="425"/>
      <c r="D152" s="57"/>
      <c r="E152" s="58"/>
      <c r="F152" s="58"/>
      <c r="G152" s="427"/>
      <c r="H152" s="427"/>
      <c r="I152" s="59"/>
      <c r="J152" s="59"/>
      <c r="K152" s="59"/>
      <c r="L152" s="59"/>
      <c r="M152" s="59"/>
      <c r="N152" s="59"/>
      <c r="O152" s="57" t="str" cm="1">
        <f t="array" ref="O152">I152&amp;IFERROR(IF(INDEX('1.2 Speakers'!$J$10:$J1219,MATCH(I152,'1.2 Speakers'!$B$10:$B1219,0),)="",""," - "&amp;INDEX('1.2 Speakers'!$J$10:$J1219,MATCH(I152,'1.2 Speakers'!$B$10:$B1219,0),)),"")&amp;IF(ISBLANK(J152),"",CHAR(10))&amp;J152&amp;IFERROR(IF(INDEX('1.2 Speakers'!$J$10:$J1219,MATCH(J152,'1.2 Speakers'!$B$10:$B1219,0),)="",""," - "&amp;INDEX('1.2 Speakers'!$J$10:$J1219,MATCH(J152,'1.2 Speakers'!$B$10:$B1219,0),)),"")&amp;IF(ISBLANK(K152),"","
")&amp;K152&amp;IFERROR(IF(INDEX('1.2 Speakers'!$J$10:$J1219,MATCH(K152,'1.2 Speakers'!$B$10:$B1219,0),)="",""," - "&amp;INDEX('1.2 Speakers'!$J$10:$J1219,MATCH(K152,'1.2 Speakers'!$B$10:$B1219,0),)),"")&amp;IF(ISBLANK(L152),"","
")&amp;L152&amp;IFERROR(IF(INDEX('1.2 Speakers'!$J$10:$J1219,MATCH(L152,'1.2 Speakers'!$B$10:$B1219,0),)="",""," - "&amp;INDEX('1.2 Speakers'!$J$10:$J1219,MATCH(L152,'1.2 Speakers'!$B$10:$B1219,0),)),"")&amp;IF(ISBLANK(M152),"","
")&amp;M152&amp;IFERROR(IF(INDEX('1.2 Speakers'!$J$10:$J1219,MATCH(M152,'1.2 Speakers'!$B$10:$B1219,0),)="",""," - "&amp;INDEX('1.2 Speakers'!$J$10:$J1219,MATCH(M152,'1.2 Speakers'!$B$10:$B1219,0),)),"")&amp;IF(ISBLANK(N152),"","
")&amp;N152&amp;IFERROR(IF(INDEX('1.2 Speakers'!$J$10:$J1219,MATCH(N152,'1.2 Speakers'!$B$10:$B1219,0),)="",""," - "&amp;INDEX('1.2 Speakers'!$J$10:$J1219,MATCH(N152,'1.2 Speakers'!$B$10:$B1219,0),)),"")</f>
        <v/>
      </c>
      <c r="P152" s="58"/>
      <c r="Q152" s="60"/>
      <c r="R152" s="61"/>
      <c r="S152" s="60"/>
      <c r="T152" s="536"/>
    </row>
    <row r="153" spans="2:20" ht="13">
      <c r="B153" s="535"/>
      <c r="C153" s="425"/>
      <c r="D153" s="57"/>
      <c r="E153" s="58"/>
      <c r="F153" s="58"/>
      <c r="G153" s="427"/>
      <c r="H153" s="427"/>
      <c r="I153" s="59"/>
      <c r="J153" s="59"/>
      <c r="K153" s="59"/>
      <c r="L153" s="59"/>
      <c r="M153" s="59"/>
      <c r="N153" s="59"/>
      <c r="O153" s="57" t="str" cm="1">
        <f t="array" ref="O153">I153&amp;IFERROR(IF(INDEX('1.2 Speakers'!$J$10:$J1220,MATCH(I153,'1.2 Speakers'!$B$10:$B1220,0),)="",""," - "&amp;INDEX('1.2 Speakers'!$J$10:$J1220,MATCH(I153,'1.2 Speakers'!$B$10:$B1220,0),)),"")&amp;IF(ISBLANK(J153),"",CHAR(10))&amp;J153&amp;IFERROR(IF(INDEX('1.2 Speakers'!$J$10:$J1220,MATCH(J153,'1.2 Speakers'!$B$10:$B1220,0),)="",""," - "&amp;INDEX('1.2 Speakers'!$J$10:$J1220,MATCH(J153,'1.2 Speakers'!$B$10:$B1220,0),)),"")&amp;IF(ISBLANK(K153),"","
")&amp;K153&amp;IFERROR(IF(INDEX('1.2 Speakers'!$J$10:$J1220,MATCH(K153,'1.2 Speakers'!$B$10:$B1220,0),)="",""," - "&amp;INDEX('1.2 Speakers'!$J$10:$J1220,MATCH(K153,'1.2 Speakers'!$B$10:$B1220,0),)),"")&amp;IF(ISBLANK(L153),"","
")&amp;L153&amp;IFERROR(IF(INDEX('1.2 Speakers'!$J$10:$J1220,MATCH(L153,'1.2 Speakers'!$B$10:$B1220,0),)="",""," - "&amp;INDEX('1.2 Speakers'!$J$10:$J1220,MATCH(L153,'1.2 Speakers'!$B$10:$B1220,0),)),"")&amp;IF(ISBLANK(M153),"","
")&amp;M153&amp;IFERROR(IF(INDEX('1.2 Speakers'!$J$10:$J1220,MATCH(M153,'1.2 Speakers'!$B$10:$B1220,0),)="",""," - "&amp;INDEX('1.2 Speakers'!$J$10:$J1220,MATCH(M153,'1.2 Speakers'!$B$10:$B1220,0),)),"")&amp;IF(ISBLANK(N153),"","
")&amp;N153&amp;IFERROR(IF(INDEX('1.2 Speakers'!$J$10:$J1220,MATCH(N153,'1.2 Speakers'!$B$10:$B1220,0),)="",""," - "&amp;INDEX('1.2 Speakers'!$J$10:$J1220,MATCH(N153,'1.2 Speakers'!$B$10:$B1220,0),)),"")</f>
        <v/>
      </c>
      <c r="P153" s="58"/>
      <c r="Q153" s="60"/>
      <c r="R153" s="61"/>
      <c r="S153" s="60"/>
      <c r="T153" s="536"/>
    </row>
    <row r="154" spans="2:20" ht="13">
      <c r="B154" s="535"/>
      <c r="C154" s="425"/>
      <c r="D154" s="57"/>
      <c r="E154" s="58"/>
      <c r="F154" s="58"/>
      <c r="G154" s="427"/>
      <c r="H154" s="427"/>
      <c r="I154" s="59"/>
      <c r="J154" s="59"/>
      <c r="K154" s="59"/>
      <c r="L154" s="59"/>
      <c r="M154" s="59"/>
      <c r="N154" s="59"/>
      <c r="O154" s="57" t="str" cm="1">
        <f t="array" ref="O154">I154&amp;IFERROR(IF(INDEX('1.2 Speakers'!$J$10:$J1221,MATCH(I154,'1.2 Speakers'!$B$10:$B1221,0),)="",""," - "&amp;INDEX('1.2 Speakers'!$J$10:$J1221,MATCH(I154,'1.2 Speakers'!$B$10:$B1221,0),)),"")&amp;IF(ISBLANK(J154),"",CHAR(10))&amp;J154&amp;IFERROR(IF(INDEX('1.2 Speakers'!$J$10:$J1221,MATCH(J154,'1.2 Speakers'!$B$10:$B1221,0),)="",""," - "&amp;INDEX('1.2 Speakers'!$J$10:$J1221,MATCH(J154,'1.2 Speakers'!$B$10:$B1221,0),)),"")&amp;IF(ISBLANK(K154),"","
")&amp;K154&amp;IFERROR(IF(INDEX('1.2 Speakers'!$J$10:$J1221,MATCH(K154,'1.2 Speakers'!$B$10:$B1221,0),)="",""," - "&amp;INDEX('1.2 Speakers'!$J$10:$J1221,MATCH(K154,'1.2 Speakers'!$B$10:$B1221,0),)),"")&amp;IF(ISBLANK(L154),"","
")&amp;L154&amp;IFERROR(IF(INDEX('1.2 Speakers'!$J$10:$J1221,MATCH(L154,'1.2 Speakers'!$B$10:$B1221,0),)="",""," - "&amp;INDEX('1.2 Speakers'!$J$10:$J1221,MATCH(L154,'1.2 Speakers'!$B$10:$B1221,0),)),"")&amp;IF(ISBLANK(M154),"","
")&amp;M154&amp;IFERROR(IF(INDEX('1.2 Speakers'!$J$10:$J1221,MATCH(M154,'1.2 Speakers'!$B$10:$B1221,0),)="",""," - "&amp;INDEX('1.2 Speakers'!$J$10:$J1221,MATCH(M154,'1.2 Speakers'!$B$10:$B1221,0),)),"")&amp;IF(ISBLANK(N154),"","
")&amp;N154&amp;IFERROR(IF(INDEX('1.2 Speakers'!$J$10:$J1221,MATCH(N154,'1.2 Speakers'!$B$10:$B1221,0),)="",""," - "&amp;INDEX('1.2 Speakers'!$J$10:$J1221,MATCH(N154,'1.2 Speakers'!$B$10:$B1221,0),)),"")</f>
        <v/>
      </c>
      <c r="P154" s="58"/>
      <c r="Q154" s="60"/>
      <c r="R154" s="61"/>
      <c r="S154" s="60"/>
      <c r="T154" s="536"/>
    </row>
    <row r="155" spans="2:20" ht="13">
      <c r="B155" s="535"/>
      <c r="C155" s="425"/>
      <c r="D155" s="57"/>
      <c r="E155" s="58"/>
      <c r="F155" s="58"/>
      <c r="G155" s="427"/>
      <c r="H155" s="427"/>
      <c r="I155" s="59"/>
      <c r="J155" s="59"/>
      <c r="K155" s="59"/>
      <c r="L155" s="59"/>
      <c r="M155" s="59"/>
      <c r="N155" s="59"/>
      <c r="O155" s="57" t="str" cm="1">
        <f t="array" ref="O155">I155&amp;IFERROR(IF(INDEX('1.2 Speakers'!$J$10:$J1222,MATCH(I155,'1.2 Speakers'!$B$10:$B1222,0),)="",""," - "&amp;INDEX('1.2 Speakers'!$J$10:$J1222,MATCH(I155,'1.2 Speakers'!$B$10:$B1222,0),)),"")&amp;IF(ISBLANK(J155),"",CHAR(10))&amp;J155&amp;IFERROR(IF(INDEX('1.2 Speakers'!$J$10:$J1222,MATCH(J155,'1.2 Speakers'!$B$10:$B1222,0),)="",""," - "&amp;INDEX('1.2 Speakers'!$J$10:$J1222,MATCH(J155,'1.2 Speakers'!$B$10:$B1222,0),)),"")&amp;IF(ISBLANK(K155),"","
")&amp;K155&amp;IFERROR(IF(INDEX('1.2 Speakers'!$J$10:$J1222,MATCH(K155,'1.2 Speakers'!$B$10:$B1222,0),)="",""," - "&amp;INDEX('1.2 Speakers'!$J$10:$J1222,MATCH(K155,'1.2 Speakers'!$B$10:$B1222,0),)),"")&amp;IF(ISBLANK(L155),"","
")&amp;L155&amp;IFERROR(IF(INDEX('1.2 Speakers'!$J$10:$J1222,MATCH(L155,'1.2 Speakers'!$B$10:$B1222,0),)="",""," - "&amp;INDEX('1.2 Speakers'!$J$10:$J1222,MATCH(L155,'1.2 Speakers'!$B$10:$B1222,0),)),"")&amp;IF(ISBLANK(M155),"","
")&amp;M155&amp;IFERROR(IF(INDEX('1.2 Speakers'!$J$10:$J1222,MATCH(M155,'1.2 Speakers'!$B$10:$B1222,0),)="",""," - "&amp;INDEX('1.2 Speakers'!$J$10:$J1222,MATCH(M155,'1.2 Speakers'!$B$10:$B1222,0),)),"")&amp;IF(ISBLANK(N155),"","
")&amp;N155&amp;IFERROR(IF(INDEX('1.2 Speakers'!$J$10:$J1222,MATCH(N155,'1.2 Speakers'!$B$10:$B1222,0),)="",""," - "&amp;INDEX('1.2 Speakers'!$J$10:$J1222,MATCH(N155,'1.2 Speakers'!$B$10:$B1222,0),)),"")</f>
        <v/>
      </c>
      <c r="P155" s="58"/>
      <c r="Q155" s="60"/>
      <c r="R155" s="61"/>
      <c r="S155" s="60"/>
      <c r="T155" s="536"/>
    </row>
    <row r="156" spans="2:20" ht="13">
      <c r="B156" s="535"/>
      <c r="C156" s="425"/>
      <c r="D156" s="57"/>
      <c r="E156" s="58"/>
      <c r="F156" s="58"/>
      <c r="G156" s="427"/>
      <c r="H156" s="427"/>
      <c r="I156" s="59"/>
      <c r="J156" s="59"/>
      <c r="K156" s="59"/>
      <c r="L156" s="59"/>
      <c r="M156" s="59"/>
      <c r="N156" s="59"/>
      <c r="O156" s="57" t="str" cm="1">
        <f t="array" ref="O156">I156&amp;IFERROR(IF(INDEX('1.2 Speakers'!$J$10:$J1223,MATCH(I156,'1.2 Speakers'!$B$10:$B1223,0),)="",""," - "&amp;INDEX('1.2 Speakers'!$J$10:$J1223,MATCH(I156,'1.2 Speakers'!$B$10:$B1223,0),)),"")&amp;IF(ISBLANK(J156),"",CHAR(10))&amp;J156&amp;IFERROR(IF(INDEX('1.2 Speakers'!$J$10:$J1223,MATCH(J156,'1.2 Speakers'!$B$10:$B1223,0),)="",""," - "&amp;INDEX('1.2 Speakers'!$J$10:$J1223,MATCH(J156,'1.2 Speakers'!$B$10:$B1223,0),)),"")&amp;IF(ISBLANK(K156),"","
")&amp;K156&amp;IFERROR(IF(INDEX('1.2 Speakers'!$J$10:$J1223,MATCH(K156,'1.2 Speakers'!$B$10:$B1223,0),)="",""," - "&amp;INDEX('1.2 Speakers'!$J$10:$J1223,MATCH(K156,'1.2 Speakers'!$B$10:$B1223,0),)),"")&amp;IF(ISBLANK(L156),"","
")&amp;L156&amp;IFERROR(IF(INDEX('1.2 Speakers'!$J$10:$J1223,MATCH(L156,'1.2 Speakers'!$B$10:$B1223,0),)="",""," - "&amp;INDEX('1.2 Speakers'!$J$10:$J1223,MATCH(L156,'1.2 Speakers'!$B$10:$B1223,0),)),"")&amp;IF(ISBLANK(M156),"","
")&amp;M156&amp;IFERROR(IF(INDEX('1.2 Speakers'!$J$10:$J1223,MATCH(M156,'1.2 Speakers'!$B$10:$B1223,0),)="",""," - "&amp;INDEX('1.2 Speakers'!$J$10:$J1223,MATCH(M156,'1.2 Speakers'!$B$10:$B1223,0),)),"")&amp;IF(ISBLANK(N156),"","
")&amp;N156&amp;IFERROR(IF(INDEX('1.2 Speakers'!$J$10:$J1223,MATCH(N156,'1.2 Speakers'!$B$10:$B1223,0),)="",""," - "&amp;INDEX('1.2 Speakers'!$J$10:$J1223,MATCH(N156,'1.2 Speakers'!$B$10:$B1223,0),)),"")</f>
        <v/>
      </c>
      <c r="P156" s="58"/>
      <c r="Q156" s="60"/>
      <c r="R156" s="61"/>
      <c r="S156" s="60"/>
      <c r="T156" s="536"/>
    </row>
    <row r="157" spans="2:20" ht="13">
      <c r="B157" s="535"/>
      <c r="C157" s="425"/>
      <c r="D157" s="57"/>
      <c r="E157" s="58"/>
      <c r="F157" s="58"/>
      <c r="G157" s="427"/>
      <c r="H157" s="427"/>
      <c r="I157" s="59"/>
      <c r="J157" s="59"/>
      <c r="K157" s="59"/>
      <c r="L157" s="59"/>
      <c r="M157" s="59"/>
      <c r="N157" s="59"/>
      <c r="O157" s="57" t="str" cm="1">
        <f t="array" ref="O157">I157&amp;IFERROR(IF(INDEX('1.2 Speakers'!$J$10:$J1224,MATCH(I157,'1.2 Speakers'!$B$10:$B1224,0),)="",""," - "&amp;INDEX('1.2 Speakers'!$J$10:$J1224,MATCH(I157,'1.2 Speakers'!$B$10:$B1224,0),)),"")&amp;IF(ISBLANK(J157),"",CHAR(10))&amp;J157&amp;IFERROR(IF(INDEX('1.2 Speakers'!$J$10:$J1224,MATCH(J157,'1.2 Speakers'!$B$10:$B1224,0),)="",""," - "&amp;INDEX('1.2 Speakers'!$J$10:$J1224,MATCH(J157,'1.2 Speakers'!$B$10:$B1224,0),)),"")&amp;IF(ISBLANK(K157),"","
")&amp;K157&amp;IFERROR(IF(INDEX('1.2 Speakers'!$J$10:$J1224,MATCH(K157,'1.2 Speakers'!$B$10:$B1224,0),)="",""," - "&amp;INDEX('1.2 Speakers'!$J$10:$J1224,MATCH(K157,'1.2 Speakers'!$B$10:$B1224,0),)),"")&amp;IF(ISBLANK(L157),"","
")&amp;L157&amp;IFERROR(IF(INDEX('1.2 Speakers'!$J$10:$J1224,MATCH(L157,'1.2 Speakers'!$B$10:$B1224,0),)="",""," - "&amp;INDEX('1.2 Speakers'!$J$10:$J1224,MATCH(L157,'1.2 Speakers'!$B$10:$B1224,0),)),"")&amp;IF(ISBLANK(M157),"","
")&amp;M157&amp;IFERROR(IF(INDEX('1.2 Speakers'!$J$10:$J1224,MATCH(M157,'1.2 Speakers'!$B$10:$B1224,0),)="",""," - "&amp;INDEX('1.2 Speakers'!$J$10:$J1224,MATCH(M157,'1.2 Speakers'!$B$10:$B1224,0),)),"")&amp;IF(ISBLANK(N157),"","
")&amp;N157&amp;IFERROR(IF(INDEX('1.2 Speakers'!$J$10:$J1224,MATCH(N157,'1.2 Speakers'!$B$10:$B1224,0),)="",""," - "&amp;INDEX('1.2 Speakers'!$J$10:$J1224,MATCH(N157,'1.2 Speakers'!$B$10:$B1224,0),)),"")</f>
        <v/>
      </c>
      <c r="P157" s="58"/>
      <c r="Q157" s="60"/>
      <c r="R157" s="61"/>
      <c r="S157" s="60"/>
      <c r="T157" s="536"/>
    </row>
    <row r="158" spans="2:20" ht="13">
      <c r="B158" s="535"/>
      <c r="C158" s="425"/>
      <c r="D158" s="57"/>
      <c r="E158" s="58"/>
      <c r="F158" s="58"/>
      <c r="G158" s="427"/>
      <c r="H158" s="427"/>
      <c r="I158" s="59"/>
      <c r="J158" s="59"/>
      <c r="K158" s="59"/>
      <c r="L158" s="59"/>
      <c r="M158" s="59"/>
      <c r="N158" s="59"/>
      <c r="O158" s="57" t="str" cm="1">
        <f t="array" ref="O158">I158&amp;IFERROR(IF(INDEX('1.2 Speakers'!$J$10:$J1225,MATCH(I158,'1.2 Speakers'!$B$10:$B1225,0),)="",""," - "&amp;INDEX('1.2 Speakers'!$J$10:$J1225,MATCH(I158,'1.2 Speakers'!$B$10:$B1225,0),)),"")&amp;IF(ISBLANK(J158),"",CHAR(10))&amp;J158&amp;IFERROR(IF(INDEX('1.2 Speakers'!$J$10:$J1225,MATCH(J158,'1.2 Speakers'!$B$10:$B1225,0),)="",""," - "&amp;INDEX('1.2 Speakers'!$J$10:$J1225,MATCH(J158,'1.2 Speakers'!$B$10:$B1225,0),)),"")&amp;IF(ISBLANK(K158),"","
")&amp;K158&amp;IFERROR(IF(INDEX('1.2 Speakers'!$J$10:$J1225,MATCH(K158,'1.2 Speakers'!$B$10:$B1225,0),)="",""," - "&amp;INDEX('1.2 Speakers'!$J$10:$J1225,MATCH(K158,'1.2 Speakers'!$B$10:$B1225,0),)),"")&amp;IF(ISBLANK(L158),"","
")&amp;L158&amp;IFERROR(IF(INDEX('1.2 Speakers'!$J$10:$J1225,MATCH(L158,'1.2 Speakers'!$B$10:$B1225,0),)="",""," - "&amp;INDEX('1.2 Speakers'!$J$10:$J1225,MATCH(L158,'1.2 Speakers'!$B$10:$B1225,0),)),"")&amp;IF(ISBLANK(M158),"","
")&amp;M158&amp;IFERROR(IF(INDEX('1.2 Speakers'!$J$10:$J1225,MATCH(M158,'1.2 Speakers'!$B$10:$B1225,0),)="",""," - "&amp;INDEX('1.2 Speakers'!$J$10:$J1225,MATCH(M158,'1.2 Speakers'!$B$10:$B1225,0),)),"")&amp;IF(ISBLANK(N158),"","
")&amp;N158&amp;IFERROR(IF(INDEX('1.2 Speakers'!$J$10:$J1225,MATCH(N158,'1.2 Speakers'!$B$10:$B1225,0),)="",""," - "&amp;INDEX('1.2 Speakers'!$J$10:$J1225,MATCH(N158,'1.2 Speakers'!$B$10:$B1225,0),)),"")</f>
        <v/>
      </c>
      <c r="P158" s="58"/>
      <c r="Q158" s="60"/>
      <c r="R158" s="61"/>
      <c r="S158" s="60"/>
      <c r="T158" s="536"/>
    </row>
    <row r="159" spans="2:20" ht="13">
      <c r="B159" s="535"/>
      <c r="C159" s="425"/>
      <c r="D159" s="57"/>
      <c r="E159" s="58"/>
      <c r="F159" s="58"/>
      <c r="G159" s="427"/>
      <c r="H159" s="427"/>
      <c r="I159" s="59"/>
      <c r="J159" s="59"/>
      <c r="K159" s="59"/>
      <c r="L159" s="59"/>
      <c r="M159" s="59"/>
      <c r="N159" s="59"/>
      <c r="O159" s="57" t="str" cm="1">
        <f t="array" ref="O159">I159&amp;IFERROR(IF(INDEX('1.2 Speakers'!$J$10:$J1226,MATCH(I159,'1.2 Speakers'!$B$10:$B1226,0),)="",""," - "&amp;INDEX('1.2 Speakers'!$J$10:$J1226,MATCH(I159,'1.2 Speakers'!$B$10:$B1226,0),)),"")&amp;IF(ISBLANK(J159),"",CHAR(10))&amp;J159&amp;IFERROR(IF(INDEX('1.2 Speakers'!$J$10:$J1226,MATCH(J159,'1.2 Speakers'!$B$10:$B1226,0),)="",""," - "&amp;INDEX('1.2 Speakers'!$J$10:$J1226,MATCH(J159,'1.2 Speakers'!$B$10:$B1226,0),)),"")&amp;IF(ISBLANK(K159),"","
")&amp;K159&amp;IFERROR(IF(INDEX('1.2 Speakers'!$J$10:$J1226,MATCH(K159,'1.2 Speakers'!$B$10:$B1226,0),)="",""," - "&amp;INDEX('1.2 Speakers'!$J$10:$J1226,MATCH(K159,'1.2 Speakers'!$B$10:$B1226,0),)),"")&amp;IF(ISBLANK(L159),"","
")&amp;L159&amp;IFERROR(IF(INDEX('1.2 Speakers'!$J$10:$J1226,MATCH(L159,'1.2 Speakers'!$B$10:$B1226,0),)="",""," - "&amp;INDEX('1.2 Speakers'!$J$10:$J1226,MATCH(L159,'1.2 Speakers'!$B$10:$B1226,0),)),"")&amp;IF(ISBLANK(M159),"","
")&amp;M159&amp;IFERROR(IF(INDEX('1.2 Speakers'!$J$10:$J1226,MATCH(M159,'1.2 Speakers'!$B$10:$B1226,0),)="",""," - "&amp;INDEX('1.2 Speakers'!$J$10:$J1226,MATCH(M159,'1.2 Speakers'!$B$10:$B1226,0),)),"")&amp;IF(ISBLANK(N159),"","
")&amp;N159&amp;IFERROR(IF(INDEX('1.2 Speakers'!$J$10:$J1226,MATCH(N159,'1.2 Speakers'!$B$10:$B1226,0),)="",""," - "&amp;INDEX('1.2 Speakers'!$J$10:$J1226,MATCH(N159,'1.2 Speakers'!$B$10:$B1226,0),)),"")</f>
        <v/>
      </c>
      <c r="P159" s="58"/>
      <c r="Q159" s="60"/>
      <c r="R159" s="61"/>
      <c r="S159" s="60"/>
      <c r="T159" s="536"/>
    </row>
    <row r="160" spans="2:20" ht="13">
      <c r="B160" s="535"/>
      <c r="C160" s="425"/>
      <c r="D160" s="57"/>
      <c r="E160" s="58"/>
      <c r="F160" s="58"/>
      <c r="G160" s="427"/>
      <c r="H160" s="427"/>
      <c r="I160" s="59"/>
      <c r="J160" s="59"/>
      <c r="K160" s="59"/>
      <c r="L160" s="59"/>
      <c r="M160" s="59"/>
      <c r="N160" s="59"/>
      <c r="O160" s="57" t="str" cm="1">
        <f t="array" ref="O160">I160&amp;IFERROR(IF(INDEX('1.2 Speakers'!$J$10:$J1227,MATCH(I160,'1.2 Speakers'!$B$10:$B1227,0),)="",""," - "&amp;INDEX('1.2 Speakers'!$J$10:$J1227,MATCH(I160,'1.2 Speakers'!$B$10:$B1227,0),)),"")&amp;IF(ISBLANK(J160),"",CHAR(10))&amp;J160&amp;IFERROR(IF(INDEX('1.2 Speakers'!$J$10:$J1227,MATCH(J160,'1.2 Speakers'!$B$10:$B1227,0),)="",""," - "&amp;INDEX('1.2 Speakers'!$J$10:$J1227,MATCH(J160,'1.2 Speakers'!$B$10:$B1227,0),)),"")&amp;IF(ISBLANK(K160),"","
")&amp;K160&amp;IFERROR(IF(INDEX('1.2 Speakers'!$J$10:$J1227,MATCH(K160,'1.2 Speakers'!$B$10:$B1227,0),)="",""," - "&amp;INDEX('1.2 Speakers'!$J$10:$J1227,MATCH(K160,'1.2 Speakers'!$B$10:$B1227,0),)),"")&amp;IF(ISBLANK(L160),"","
")&amp;L160&amp;IFERROR(IF(INDEX('1.2 Speakers'!$J$10:$J1227,MATCH(L160,'1.2 Speakers'!$B$10:$B1227,0),)="",""," - "&amp;INDEX('1.2 Speakers'!$J$10:$J1227,MATCH(L160,'1.2 Speakers'!$B$10:$B1227,0),)),"")&amp;IF(ISBLANK(M160),"","
")&amp;M160&amp;IFERROR(IF(INDEX('1.2 Speakers'!$J$10:$J1227,MATCH(M160,'1.2 Speakers'!$B$10:$B1227,0),)="",""," - "&amp;INDEX('1.2 Speakers'!$J$10:$J1227,MATCH(M160,'1.2 Speakers'!$B$10:$B1227,0),)),"")&amp;IF(ISBLANK(N160),"","
")&amp;N160&amp;IFERROR(IF(INDEX('1.2 Speakers'!$J$10:$J1227,MATCH(N160,'1.2 Speakers'!$B$10:$B1227,0),)="",""," - "&amp;INDEX('1.2 Speakers'!$J$10:$J1227,MATCH(N160,'1.2 Speakers'!$B$10:$B1227,0),)),"")</f>
        <v/>
      </c>
      <c r="P160" s="58"/>
      <c r="Q160" s="60"/>
      <c r="R160" s="61"/>
      <c r="S160" s="60"/>
      <c r="T160" s="536"/>
    </row>
    <row r="161" spans="2:20" ht="13">
      <c r="B161" s="535"/>
      <c r="C161" s="425"/>
      <c r="D161" s="57"/>
      <c r="E161" s="58"/>
      <c r="F161" s="58"/>
      <c r="G161" s="427"/>
      <c r="H161" s="427"/>
      <c r="I161" s="59"/>
      <c r="J161" s="59"/>
      <c r="K161" s="59"/>
      <c r="L161" s="59"/>
      <c r="M161" s="59"/>
      <c r="N161" s="59"/>
      <c r="O161" s="57" t="str" cm="1">
        <f t="array" ref="O161">I161&amp;IFERROR(IF(INDEX('1.2 Speakers'!$J$10:$J1228,MATCH(I161,'1.2 Speakers'!$B$10:$B1228,0),)="",""," - "&amp;INDEX('1.2 Speakers'!$J$10:$J1228,MATCH(I161,'1.2 Speakers'!$B$10:$B1228,0),)),"")&amp;IF(ISBLANK(J161),"",CHAR(10))&amp;J161&amp;IFERROR(IF(INDEX('1.2 Speakers'!$J$10:$J1228,MATCH(J161,'1.2 Speakers'!$B$10:$B1228,0),)="",""," - "&amp;INDEX('1.2 Speakers'!$J$10:$J1228,MATCH(J161,'1.2 Speakers'!$B$10:$B1228,0),)),"")&amp;IF(ISBLANK(K161),"","
")&amp;K161&amp;IFERROR(IF(INDEX('1.2 Speakers'!$J$10:$J1228,MATCH(K161,'1.2 Speakers'!$B$10:$B1228,0),)="",""," - "&amp;INDEX('1.2 Speakers'!$J$10:$J1228,MATCH(K161,'1.2 Speakers'!$B$10:$B1228,0),)),"")&amp;IF(ISBLANK(L161),"","
")&amp;L161&amp;IFERROR(IF(INDEX('1.2 Speakers'!$J$10:$J1228,MATCH(L161,'1.2 Speakers'!$B$10:$B1228,0),)="",""," - "&amp;INDEX('1.2 Speakers'!$J$10:$J1228,MATCH(L161,'1.2 Speakers'!$B$10:$B1228,0),)),"")&amp;IF(ISBLANK(M161),"","
")&amp;M161&amp;IFERROR(IF(INDEX('1.2 Speakers'!$J$10:$J1228,MATCH(M161,'1.2 Speakers'!$B$10:$B1228,0),)="",""," - "&amp;INDEX('1.2 Speakers'!$J$10:$J1228,MATCH(M161,'1.2 Speakers'!$B$10:$B1228,0),)),"")&amp;IF(ISBLANK(N161),"","
")&amp;N161&amp;IFERROR(IF(INDEX('1.2 Speakers'!$J$10:$J1228,MATCH(N161,'1.2 Speakers'!$B$10:$B1228,0),)="",""," - "&amp;INDEX('1.2 Speakers'!$J$10:$J1228,MATCH(N161,'1.2 Speakers'!$B$10:$B1228,0),)),"")</f>
        <v/>
      </c>
      <c r="P161" s="58"/>
      <c r="Q161" s="60"/>
      <c r="R161" s="61"/>
      <c r="S161" s="60"/>
      <c r="T161" s="536"/>
    </row>
    <row r="162" spans="2:20" ht="13">
      <c r="B162" s="535"/>
      <c r="C162" s="425"/>
      <c r="D162" s="57"/>
      <c r="E162" s="58"/>
      <c r="F162" s="58"/>
      <c r="G162" s="427"/>
      <c r="H162" s="427"/>
      <c r="I162" s="59"/>
      <c r="J162" s="59"/>
      <c r="K162" s="59"/>
      <c r="L162" s="59"/>
      <c r="M162" s="59"/>
      <c r="N162" s="59"/>
      <c r="O162" s="57" t="str" cm="1">
        <f t="array" ref="O162">I162&amp;IFERROR(IF(INDEX('1.2 Speakers'!$J$10:$J1229,MATCH(I162,'1.2 Speakers'!$B$10:$B1229,0),)="",""," - "&amp;INDEX('1.2 Speakers'!$J$10:$J1229,MATCH(I162,'1.2 Speakers'!$B$10:$B1229,0),)),"")&amp;IF(ISBLANK(J162),"",CHAR(10))&amp;J162&amp;IFERROR(IF(INDEX('1.2 Speakers'!$J$10:$J1229,MATCH(J162,'1.2 Speakers'!$B$10:$B1229,0),)="",""," - "&amp;INDEX('1.2 Speakers'!$J$10:$J1229,MATCH(J162,'1.2 Speakers'!$B$10:$B1229,0),)),"")&amp;IF(ISBLANK(K162),"","
")&amp;K162&amp;IFERROR(IF(INDEX('1.2 Speakers'!$J$10:$J1229,MATCH(K162,'1.2 Speakers'!$B$10:$B1229,0),)="",""," - "&amp;INDEX('1.2 Speakers'!$J$10:$J1229,MATCH(K162,'1.2 Speakers'!$B$10:$B1229,0),)),"")&amp;IF(ISBLANK(L162),"","
")&amp;L162&amp;IFERROR(IF(INDEX('1.2 Speakers'!$J$10:$J1229,MATCH(L162,'1.2 Speakers'!$B$10:$B1229,0),)="",""," - "&amp;INDEX('1.2 Speakers'!$J$10:$J1229,MATCH(L162,'1.2 Speakers'!$B$10:$B1229,0),)),"")&amp;IF(ISBLANK(M162),"","
")&amp;M162&amp;IFERROR(IF(INDEX('1.2 Speakers'!$J$10:$J1229,MATCH(M162,'1.2 Speakers'!$B$10:$B1229,0),)="",""," - "&amp;INDEX('1.2 Speakers'!$J$10:$J1229,MATCH(M162,'1.2 Speakers'!$B$10:$B1229,0),)),"")&amp;IF(ISBLANK(N162),"","
")&amp;N162&amp;IFERROR(IF(INDEX('1.2 Speakers'!$J$10:$J1229,MATCH(N162,'1.2 Speakers'!$B$10:$B1229,0),)="",""," - "&amp;INDEX('1.2 Speakers'!$J$10:$J1229,MATCH(N162,'1.2 Speakers'!$B$10:$B1229,0),)),"")</f>
        <v/>
      </c>
      <c r="P162" s="58"/>
      <c r="Q162" s="60"/>
      <c r="R162" s="61"/>
      <c r="S162" s="60"/>
      <c r="T162" s="536"/>
    </row>
    <row r="163" spans="2:20" ht="13">
      <c r="B163" s="535"/>
      <c r="C163" s="425"/>
      <c r="D163" s="57"/>
      <c r="E163" s="58"/>
      <c r="F163" s="58"/>
      <c r="G163" s="427"/>
      <c r="H163" s="427"/>
      <c r="I163" s="59"/>
      <c r="J163" s="59"/>
      <c r="K163" s="59"/>
      <c r="L163" s="59"/>
      <c r="M163" s="59"/>
      <c r="N163" s="59"/>
      <c r="O163" s="57" t="str" cm="1">
        <f t="array" ref="O163">I163&amp;IFERROR(IF(INDEX('1.2 Speakers'!$J$10:$J1230,MATCH(I163,'1.2 Speakers'!$B$10:$B1230,0),)="",""," - "&amp;INDEX('1.2 Speakers'!$J$10:$J1230,MATCH(I163,'1.2 Speakers'!$B$10:$B1230,0),)),"")&amp;IF(ISBLANK(J163),"",CHAR(10))&amp;J163&amp;IFERROR(IF(INDEX('1.2 Speakers'!$J$10:$J1230,MATCH(J163,'1.2 Speakers'!$B$10:$B1230,0),)="",""," - "&amp;INDEX('1.2 Speakers'!$J$10:$J1230,MATCH(J163,'1.2 Speakers'!$B$10:$B1230,0),)),"")&amp;IF(ISBLANK(K163),"","
")&amp;K163&amp;IFERROR(IF(INDEX('1.2 Speakers'!$J$10:$J1230,MATCH(K163,'1.2 Speakers'!$B$10:$B1230,0),)="",""," - "&amp;INDEX('1.2 Speakers'!$J$10:$J1230,MATCH(K163,'1.2 Speakers'!$B$10:$B1230,0),)),"")&amp;IF(ISBLANK(L163),"","
")&amp;L163&amp;IFERROR(IF(INDEX('1.2 Speakers'!$J$10:$J1230,MATCH(L163,'1.2 Speakers'!$B$10:$B1230,0),)="",""," - "&amp;INDEX('1.2 Speakers'!$J$10:$J1230,MATCH(L163,'1.2 Speakers'!$B$10:$B1230,0),)),"")&amp;IF(ISBLANK(M163),"","
")&amp;M163&amp;IFERROR(IF(INDEX('1.2 Speakers'!$J$10:$J1230,MATCH(M163,'1.2 Speakers'!$B$10:$B1230,0),)="",""," - "&amp;INDEX('1.2 Speakers'!$J$10:$J1230,MATCH(M163,'1.2 Speakers'!$B$10:$B1230,0),)),"")&amp;IF(ISBLANK(N163),"","
")&amp;N163&amp;IFERROR(IF(INDEX('1.2 Speakers'!$J$10:$J1230,MATCH(N163,'1.2 Speakers'!$B$10:$B1230,0),)="",""," - "&amp;INDEX('1.2 Speakers'!$J$10:$J1230,MATCH(N163,'1.2 Speakers'!$B$10:$B1230,0),)),"")</f>
        <v/>
      </c>
      <c r="P163" s="58"/>
      <c r="Q163" s="60"/>
      <c r="R163" s="61"/>
      <c r="S163" s="60"/>
      <c r="T163" s="536"/>
    </row>
    <row r="164" spans="2:20" ht="13">
      <c r="B164" s="535"/>
      <c r="C164" s="425"/>
      <c r="D164" s="57"/>
      <c r="E164" s="58"/>
      <c r="F164" s="58"/>
      <c r="G164" s="427"/>
      <c r="H164" s="427"/>
      <c r="I164" s="59"/>
      <c r="J164" s="59"/>
      <c r="K164" s="59"/>
      <c r="L164" s="59"/>
      <c r="M164" s="59"/>
      <c r="N164" s="59"/>
      <c r="O164" s="57" t="str" cm="1">
        <f t="array" ref="O164">I164&amp;IFERROR(IF(INDEX('1.2 Speakers'!$J$10:$J1231,MATCH(I164,'1.2 Speakers'!$B$10:$B1231,0),)="",""," - "&amp;INDEX('1.2 Speakers'!$J$10:$J1231,MATCH(I164,'1.2 Speakers'!$B$10:$B1231,0),)),"")&amp;IF(ISBLANK(J164),"",CHAR(10))&amp;J164&amp;IFERROR(IF(INDEX('1.2 Speakers'!$J$10:$J1231,MATCH(J164,'1.2 Speakers'!$B$10:$B1231,0),)="",""," - "&amp;INDEX('1.2 Speakers'!$J$10:$J1231,MATCH(J164,'1.2 Speakers'!$B$10:$B1231,0),)),"")&amp;IF(ISBLANK(K164),"","
")&amp;K164&amp;IFERROR(IF(INDEX('1.2 Speakers'!$J$10:$J1231,MATCH(K164,'1.2 Speakers'!$B$10:$B1231,0),)="",""," - "&amp;INDEX('1.2 Speakers'!$J$10:$J1231,MATCH(K164,'1.2 Speakers'!$B$10:$B1231,0),)),"")&amp;IF(ISBLANK(L164),"","
")&amp;L164&amp;IFERROR(IF(INDEX('1.2 Speakers'!$J$10:$J1231,MATCH(L164,'1.2 Speakers'!$B$10:$B1231,0),)="",""," - "&amp;INDEX('1.2 Speakers'!$J$10:$J1231,MATCH(L164,'1.2 Speakers'!$B$10:$B1231,0),)),"")&amp;IF(ISBLANK(M164),"","
")&amp;M164&amp;IFERROR(IF(INDEX('1.2 Speakers'!$J$10:$J1231,MATCH(M164,'1.2 Speakers'!$B$10:$B1231,0),)="",""," - "&amp;INDEX('1.2 Speakers'!$J$10:$J1231,MATCH(M164,'1.2 Speakers'!$B$10:$B1231,0),)),"")&amp;IF(ISBLANK(N164),"","
")&amp;N164&amp;IFERROR(IF(INDEX('1.2 Speakers'!$J$10:$J1231,MATCH(N164,'1.2 Speakers'!$B$10:$B1231,0),)="",""," - "&amp;INDEX('1.2 Speakers'!$J$10:$J1231,MATCH(N164,'1.2 Speakers'!$B$10:$B1231,0),)),"")</f>
        <v/>
      </c>
      <c r="P164" s="58"/>
      <c r="Q164" s="60"/>
      <c r="R164" s="61"/>
      <c r="S164" s="60"/>
      <c r="T164" s="536"/>
    </row>
    <row r="165" spans="2:20" ht="13">
      <c r="B165" s="535"/>
      <c r="C165" s="425"/>
      <c r="D165" s="57"/>
      <c r="E165" s="58"/>
      <c r="F165" s="58"/>
      <c r="G165" s="427"/>
      <c r="H165" s="427"/>
      <c r="I165" s="59"/>
      <c r="J165" s="59"/>
      <c r="K165" s="59"/>
      <c r="L165" s="59"/>
      <c r="M165" s="59"/>
      <c r="N165" s="59"/>
      <c r="O165" s="57" t="str" cm="1">
        <f t="array" ref="O165">I165&amp;IFERROR(IF(INDEX('1.2 Speakers'!$J$10:$J1232,MATCH(I165,'1.2 Speakers'!$B$10:$B1232,0),)="",""," - "&amp;INDEX('1.2 Speakers'!$J$10:$J1232,MATCH(I165,'1.2 Speakers'!$B$10:$B1232,0),)),"")&amp;IF(ISBLANK(J165),"",CHAR(10))&amp;J165&amp;IFERROR(IF(INDEX('1.2 Speakers'!$J$10:$J1232,MATCH(J165,'1.2 Speakers'!$B$10:$B1232,0),)="",""," - "&amp;INDEX('1.2 Speakers'!$J$10:$J1232,MATCH(J165,'1.2 Speakers'!$B$10:$B1232,0),)),"")&amp;IF(ISBLANK(K165),"","
")&amp;K165&amp;IFERROR(IF(INDEX('1.2 Speakers'!$J$10:$J1232,MATCH(K165,'1.2 Speakers'!$B$10:$B1232,0),)="",""," - "&amp;INDEX('1.2 Speakers'!$J$10:$J1232,MATCH(K165,'1.2 Speakers'!$B$10:$B1232,0),)),"")&amp;IF(ISBLANK(L165),"","
")&amp;L165&amp;IFERROR(IF(INDEX('1.2 Speakers'!$J$10:$J1232,MATCH(L165,'1.2 Speakers'!$B$10:$B1232,0),)="",""," - "&amp;INDEX('1.2 Speakers'!$J$10:$J1232,MATCH(L165,'1.2 Speakers'!$B$10:$B1232,0),)),"")&amp;IF(ISBLANK(M165),"","
")&amp;M165&amp;IFERROR(IF(INDEX('1.2 Speakers'!$J$10:$J1232,MATCH(M165,'1.2 Speakers'!$B$10:$B1232,0),)="",""," - "&amp;INDEX('1.2 Speakers'!$J$10:$J1232,MATCH(M165,'1.2 Speakers'!$B$10:$B1232,0),)),"")&amp;IF(ISBLANK(N165),"","
")&amp;N165&amp;IFERROR(IF(INDEX('1.2 Speakers'!$J$10:$J1232,MATCH(N165,'1.2 Speakers'!$B$10:$B1232,0),)="",""," - "&amp;INDEX('1.2 Speakers'!$J$10:$J1232,MATCH(N165,'1.2 Speakers'!$B$10:$B1232,0),)),"")</f>
        <v/>
      </c>
      <c r="P165" s="58"/>
      <c r="Q165" s="60"/>
      <c r="R165" s="61"/>
      <c r="S165" s="60"/>
      <c r="T165" s="536"/>
    </row>
    <row r="166" spans="2:20" ht="13">
      <c r="B166" s="535"/>
      <c r="C166" s="425"/>
      <c r="D166" s="57"/>
      <c r="E166" s="58"/>
      <c r="F166" s="58"/>
      <c r="G166" s="427"/>
      <c r="H166" s="427"/>
      <c r="I166" s="59"/>
      <c r="J166" s="59"/>
      <c r="K166" s="59"/>
      <c r="L166" s="59"/>
      <c r="M166" s="59"/>
      <c r="N166" s="59"/>
      <c r="O166" s="57" t="str" cm="1">
        <f t="array" ref="O166">I166&amp;IFERROR(IF(INDEX('1.2 Speakers'!$J$10:$J1233,MATCH(I166,'1.2 Speakers'!$B$10:$B1233,0),)="",""," - "&amp;INDEX('1.2 Speakers'!$J$10:$J1233,MATCH(I166,'1.2 Speakers'!$B$10:$B1233,0),)),"")&amp;IF(ISBLANK(J166),"",CHAR(10))&amp;J166&amp;IFERROR(IF(INDEX('1.2 Speakers'!$J$10:$J1233,MATCH(J166,'1.2 Speakers'!$B$10:$B1233,0),)="",""," - "&amp;INDEX('1.2 Speakers'!$J$10:$J1233,MATCH(J166,'1.2 Speakers'!$B$10:$B1233,0),)),"")&amp;IF(ISBLANK(K166),"","
")&amp;K166&amp;IFERROR(IF(INDEX('1.2 Speakers'!$J$10:$J1233,MATCH(K166,'1.2 Speakers'!$B$10:$B1233,0),)="",""," - "&amp;INDEX('1.2 Speakers'!$J$10:$J1233,MATCH(K166,'1.2 Speakers'!$B$10:$B1233,0),)),"")&amp;IF(ISBLANK(L166),"","
")&amp;L166&amp;IFERROR(IF(INDEX('1.2 Speakers'!$J$10:$J1233,MATCH(L166,'1.2 Speakers'!$B$10:$B1233,0),)="",""," - "&amp;INDEX('1.2 Speakers'!$J$10:$J1233,MATCH(L166,'1.2 Speakers'!$B$10:$B1233,0),)),"")&amp;IF(ISBLANK(M166),"","
")&amp;M166&amp;IFERROR(IF(INDEX('1.2 Speakers'!$J$10:$J1233,MATCH(M166,'1.2 Speakers'!$B$10:$B1233,0),)="",""," - "&amp;INDEX('1.2 Speakers'!$J$10:$J1233,MATCH(M166,'1.2 Speakers'!$B$10:$B1233,0),)),"")&amp;IF(ISBLANK(N166),"","
")&amp;N166&amp;IFERROR(IF(INDEX('1.2 Speakers'!$J$10:$J1233,MATCH(N166,'1.2 Speakers'!$B$10:$B1233,0),)="",""," - "&amp;INDEX('1.2 Speakers'!$J$10:$J1233,MATCH(N166,'1.2 Speakers'!$B$10:$B1233,0),)),"")</f>
        <v/>
      </c>
      <c r="P166" s="58"/>
      <c r="Q166" s="60"/>
      <c r="R166" s="61"/>
      <c r="S166" s="60"/>
      <c r="T166" s="536"/>
    </row>
    <row r="167" spans="2:20" ht="13">
      <c r="B167" s="535"/>
      <c r="C167" s="425"/>
      <c r="D167" s="57"/>
      <c r="E167" s="58"/>
      <c r="F167" s="58"/>
      <c r="G167" s="427"/>
      <c r="H167" s="427"/>
      <c r="I167" s="59"/>
      <c r="J167" s="59"/>
      <c r="K167" s="59"/>
      <c r="L167" s="59"/>
      <c r="M167" s="59"/>
      <c r="N167" s="59"/>
      <c r="O167" s="57" t="str" cm="1">
        <f t="array" ref="O167">I167&amp;IFERROR(IF(INDEX('1.2 Speakers'!$J$10:$J1234,MATCH(I167,'1.2 Speakers'!$B$10:$B1234,0),)="",""," - "&amp;INDEX('1.2 Speakers'!$J$10:$J1234,MATCH(I167,'1.2 Speakers'!$B$10:$B1234,0),)),"")&amp;IF(ISBLANK(J167),"",CHAR(10))&amp;J167&amp;IFERROR(IF(INDEX('1.2 Speakers'!$J$10:$J1234,MATCH(J167,'1.2 Speakers'!$B$10:$B1234,0),)="",""," - "&amp;INDEX('1.2 Speakers'!$J$10:$J1234,MATCH(J167,'1.2 Speakers'!$B$10:$B1234,0),)),"")&amp;IF(ISBLANK(K167),"","
")&amp;K167&amp;IFERROR(IF(INDEX('1.2 Speakers'!$J$10:$J1234,MATCH(K167,'1.2 Speakers'!$B$10:$B1234,0),)="",""," - "&amp;INDEX('1.2 Speakers'!$J$10:$J1234,MATCH(K167,'1.2 Speakers'!$B$10:$B1234,0),)),"")&amp;IF(ISBLANK(L167),"","
")&amp;L167&amp;IFERROR(IF(INDEX('1.2 Speakers'!$J$10:$J1234,MATCH(L167,'1.2 Speakers'!$B$10:$B1234,0),)="",""," - "&amp;INDEX('1.2 Speakers'!$J$10:$J1234,MATCH(L167,'1.2 Speakers'!$B$10:$B1234,0),)),"")&amp;IF(ISBLANK(M167),"","
")&amp;M167&amp;IFERROR(IF(INDEX('1.2 Speakers'!$J$10:$J1234,MATCH(M167,'1.2 Speakers'!$B$10:$B1234,0),)="",""," - "&amp;INDEX('1.2 Speakers'!$J$10:$J1234,MATCH(M167,'1.2 Speakers'!$B$10:$B1234,0),)),"")&amp;IF(ISBLANK(N167),"","
")&amp;N167&amp;IFERROR(IF(INDEX('1.2 Speakers'!$J$10:$J1234,MATCH(N167,'1.2 Speakers'!$B$10:$B1234,0),)="",""," - "&amp;INDEX('1.2 Speakers'!$J$10:$J1234,MATCH(N167,'1.2 Speakers'!$B$10:$B1234,0),)),"")</f>
        <v/>
      </c>
      <c r="P167" s="58"/>
      <c r="Q167" s="60"/>
      <c r="R167" s="61"/>
      <c r="S167" s="60"/>
      <c r="T167" s="536"/>
    </row>
    <row r="168" spans="2:20" ht="13">
      <c r="B168" s="535"/>
      <c r="C168" s="425"/>
      <c r="D168" s="57"/>
      <c r="E168" s="58"/>
      <c r="F168" s="58"/>
      <c r="G168" s="427"/>
      <c r="H168" s="427"/>
      <c r="I168" s="59"/>
      <c r="J168" s="59"/>
      <c r="K168" s="59"/>
      <c r="L168" s="59"/>
      <c r="M168" s="59"/>
      <c r="N168" s="59"/>
      <c r="O168" s="57" t="str" cm="1">
        <f t="array" ref="O168">I168&amp;IFERROR(IF(INDEX('1.2 Speakers'!$J$10:$J1235,MATCH(I168,'1.2 Speakers'!$B$10:$B1235,0),)="",""," - "&amp;INDEX('1.2 Speakers'!$J$10:$J1235,MATCH(I168,'1.2 Speakers'!$B$10:$B1235,0),)),"")&amp;IF(ISBLANK(J168),"",CHAR(10))&amp;J168&amp;IFERROR(IF(INDEX('1.2 Speakers'!$J$10:$J1235,MATCH(J168,'1.2 Speakers'!$B$10:$B1235,0),)="",""," - "&amp;INDEX('1.2 Speakers'!$J$10:$J1235,MATCH(J168,'1.2 Speakers'!$B$10:$B1235,0),)),"")&amp;IF(ISBLANK(K168),"","
")&amp;K168&amp;IFERROR(IF(INDEX('1.2 Speakers'!$J$10:$J1235,MATCH(K168,'1.2 Speakers'!$B$10:$B1235,0),)="",""," - "&amp;INDEX('1.2 Speakers'!$J$10:$J1235,MATCH(K168,'1.2 Speakers'!$B$10:$B1235,0),)),"")&amp;IF(ISBLANK(L168),"","
")&amp;L168&amp;IFERROR(IF(INDEX('1.2 Speakers'!$J$10:$J1235,MATCH(L168,'1.2 Speakers'!$B$10:$B1235,0),)="",""," - "&amp;INDEX('1.2 Speakers'!$J$10:$J1235,MATCH(L168,'1.2 Speakers'!$B$10:$B1235,0),)),"")&amp;IF(ISBLANK(M168),"","
")&amp;M168&amp;IFERROR(IF(INDEX('1.2 Speakers'!$J$10:$J1235,MATCH(M168,'1.2 Speakers'!$B$10:$B1235,0),)="",""," - "&amp;INDEX('1.2 Speakers'!$J$10:$J1235,MATCH(M168,'1.2 Speakers'!$B$10:$B1235,0),)),"")&amp;IF(ISBLANK(N168),"","
")&amp;N168&amp;IFERROR(IF(INDEX('1.2 Speakers'!$J$10:$J1235,MATCH(N168,'1.2 Speakers'!$B$10:$B1235,0),)="",""," - "&amp;INDEX('1.2 Speakers'!$J$10:$J1235,MATCH(N168,'1.2 Speakers'!$B$10:$B1235,0),)),"")</f>
        <v/>
      </c>
      <c r="P168" s="58"/>
      <c r="Q168" s="60"/>
      <c r="R168" s="61"/>
      <c r="S168" s="60"/>
      <c r="T168" s="536"/>
    </row>
    <row r="169" spans="2:20" ht="13">
      <c r="B169" s="535"/>
      <c r="C169" s="425"/>
      <c r="D169" s="57"/>
      <c r="E169" s="58"/>
      <c r="F169" s="58"/>
      <c r="G169" s="427"/>
      <c r="H169" s="427"/>
      <c r="I169" s="59"/>
      <c r="J169" s="59"/>
      <c r="K169" s="59"/>
      <c r="L169" s="59"/>
      <c r="M169" s="59"/>
      <c r="N169" s="59"/>
      <c r="O169" s="57" t="str" cm="1">
        <f t="array" ref="O169">I169&amp;IFERROR(IF(INDEX('1.2 Speakers'!$J$10:$J1236,MATCH(I169,'1.2 Speakers'!$B$10:$B1236,0),)="",""," - "&amp;INDEX('1.2 Speakers'!$J$10:$J1236,MATCH(I169,'1.2 Speakers'!$B$10:$B1236,0),)),"")&amp;IF(ISBLANK(J169),"",CHAR(10))&amp;J169&amp;IFERROR(IF(INDEX('1.2 Speakers'!$J$10:$J1236,MATCH(J169,'1.2 Speakers'!$B$10:$B1236,0),)="",""," - "&amp;INDEX('1.2 Speakers'!$J$10:$J1236,MATCH(J169,'1.2 Speakers'!$B$10:$B1236,0),)),"")&amp;IF(ISBLANK(K169),"","
")&amp;K169&amp;IFERROR(IF(INDEX('1.2 Speakers'!$J$10:$J1236,MATCH(K169,'1.2 Speakers'!$B$10:$B1236,0),)="",""," - "&amp;INDEX('1.2 Speakers'!$J$10:$J1236,MATCH(K169,'1.2 Speakers'!$B$10:$B1236,0),)),"")&amp;IF(ISBLANK(L169),"","
")&amp;L169&amp;IFERROR(IF(INDEX('1.2 Speakers'!$J$10:$J1236,MATCH(L169,'1.2 Speakers'!$B$10:$B1236,0),)="",""," - "&amp;INDEX('1.2 Speakers'!$J$10:$J1236,MATCH(L169,'1.2 Speakers'!$B$10:$B1236,0),)),"")&amp;IF(ISBLANK(M169),"","
")&amp;M169&amp;IFERROR(IF(INDEX('1.2 Speakers'!$J$10:$J1236,MATCH(M169,'1.2 Speakers'!$B$10:$B1236,0),)="",""," - "&amp;INDEX('1.2 Speakers'!$J$10:$J1236,MATCH(M169,'1.2 Speakers'!$B$10:$B1236,0),)),"")&amp;IF(ISBLANK(N169),"","
")&amp;N169&amp;IFERROR(IF(INDEX('1.2 Speakers'!$J$10:$J1236,MATCH(N169,'1.2 Speakers'!$B$10:$B1236,0),)="",""," - "&amp;INDEX('1.2 Speakers'!$J$10:$J1236,MATCH(N169,'1.2 Speakers'!$B$10:$B1236,0),)),"")</f>
        <v/>
      </c>
      <c r="P169" s="58"/>
      <c r="Q169" s="60"/>
      <c r="R169" s="61"/>
      <c r="S169" s="60"/>
      <c r="T169" s="536"/>
    </row>
    <row r="170" spans="2:20" ht="13">
      <c r="B170" s="535"/>
      <c r="C170" s="425"/>
      <c r="D170" s="57"/>
      <c r="E170" s="58"/>
      <c r="F170" s="58"/>
      <c r="G170" s="427"/>
      <c r="H170" s="427"/>
      <c r="I170" s="59"/>
      <c r="J170" s="59"/>
      <c r="K170" s="59"/>
      <c r="L170" s="59"/>
      <c r="M170" s="59"/>
      <c r="N170" s="59"/>
      <c r="O170" s="57" t="str" cm="1">
        <f t="array" ref="O170">I170&amp;IFERROR(IF(INDEX('1.2 Speakers'!$J$10:$J1237,MATCH(I170,'1.2 Speakers'!$B$10:$B1237,0),)="",""," - "&amp;INDEX('1.2 Speakers'!$J$10:$J1237,MATCH(I170,'1.2 Speakers'!$B$10:$B1237,0),)),"")&amp;IF(ISBLANK(J170),"",CHAR(10))&amp;J170&amp;IFERROR(IF(INDEX('1.2 Speakers'!$J$10:$J1237,MATCH(J170,'1.2 Speakers'!$B$10:$B1237,0),)="",""," - "&amp;INDEX('1.2 Speakers'!$J$10:$J1237,MATCH(J170,'1.2 Speakers'!$B$10:$B1237,0),)),"")&amp;IF(ISBLANK(K170),"","
")&amp;K170&amp;IFERROR(IF(INDEX('1.2 Speakers'!$J$10:$J1237,MATCH(K170,'1.2 Speakers'!$B$10:$B1237,0),)="",""," - "&amp;INDEX('1.2 Speakers'!$J$10:$J1237,MATCH(K170,'1.2 Speakers'!$B$10:$B1237,0),)),"")&amp;IF(ISBLANK(L170),"","
")&amp;L170&amp;IFERROR(IF(INDEX('1.2 Speakers'!$J$10:$J1237,MATCH(L170,'1.2 Speakers'!$B$10:$B1237,0),)="",""," - "&amp;INDEX('1.2 Speakers'!$J$10:$J1237,MATCH(L170,'1.2 Speakers'!$B$10:$B1237,0),)),"")&amp;IF(ISBLANK(M170),"","
")&amp;M170&amp;IFERROR(IF(INDEX('1.2 Speakers'!$J$10:$J1237,MATCH(M170,'1.2 Speakers'!$B$10:$B1237,0),)="",""," - "&amp;INDEX('1.2 Speakers'!$J$10:$J1237,MATCH(M170,'1.2 Speakers'!$B$10:$B1237,0),)),"")&amp;IF(ISBLANK(N170),"","
")&amp;N170&amp;IFERROR(IF(INDEX('1.2 Speakers'!$J$10:$J1237,MATCH(N170,'1.2 Speakers'!$B$10:$B1237,0),)="",""," - "&amp;INDEX('1.2 Speakers'!$J$10:$J1237,MATCH(N170,'1.2 Speakers'!$B$10:$B1237,0),)),"")</f>
        <v/>
      </c>
      <c r="P170" s="58"/>
      <c r="Q170" s="60"/>
      <c r="R170" s="61"/>
      <c r="S170" s="60"/>
      <c r="T170" s="536"/>
    </row>
    <row r="171" spans="2:20" ht="13">
      <c r="B171" s="535"/>
      <c r="C171" s="425"/>
      <c r="D171" s="57"/>
      <c r="E171" s="58"/>
      <c r="F171" s="58"/>
      <c r="G171" s="427"/>
      <c r="H171" s="427"/>
      <c r="I171" s="59"/>
      <c r="J171" s="59"/>
      <c r="K171" s="59"/>
      <c r="L171" s="59"/>
      <c r="M171" s="59"/>
      <c r="N171" s="59"/>
      <c r="O171" s="57" t="str" cm="1">
        <f t="array" ref="O171">I171&amp;IFERROR(IF(INDEX('1.2 Speakers'!$J$10:$J1238,MATCH(I171,'1.2 Speakers'!$B$10:$B1238,0),)="",""," - "&amp;INDEX('1.2 Speakers'!$J$10:$J1238,MATCH(I171,'1.2 Speakers'!$B$10:$B1238,0),)),"")&amp;IF(ISBLANK(J171),"",CHAR(10))&amp;J171&amp;IFERROR(IF(INDEX('1.2 Speakers'!$J$10:$J1238,MATCH(J171,'1.2 Speakers'!$B$10:$B1238,0),)="",""," - "&amp;INDEX('1.2 Speakers'!$J$10:$J1238,MATCH(J171,'1.2 Speakers'!$B$10:$B1238,0),)),"")&amp;IF(ISBLANK(K171),"","
")&amp;K171&amp;IFERROR(IF(INDEX('1.2 Speakers'!$J$10:$J1238,MATCH(K171,'1.2 Speakers'!$B$10:$B1238,0),)="",""," - "&amp;INDEX('1.2 Speakers'!$J$10:$J1238,MATCH(K171,'1.2 Speakers'!$B$10:$B1238,0),)),"")&amp;IF(ISBLANK(L171),"","
")&amp;L171&amp;IFERROR(IF(INDEX('1.2 Speakers'!$J$10:$J1238,MATCH(L171,'1.2 Speakers'!$B$10:$B1238,0),)="",""," - "&amp;INDEX('1.2 Speakers'!$J$10:$J1238,MATCH(L171,'1.2 Speakers'!$B$10:$B1238,0),)),"")&amp;IF(ISBLANK(M171),"","
")&amp;M171&amp;IFERROR(IF(INDEX('1.2 Speakers'!$J$10:$J1238,MATCH(M171,'1.2 Speakers'!$B$10:$B1238,0),)="",""," - "&amp;INDEX('1.2 Speakers'!$J$10:$J1238,MATCH(M171,'1.2 Speakers'!$B$10:$B1238,0),)),"")&amp;IF(ISBLANK(N171),"","
")&amp;N171&amp;IFERROR(IF(INDEX('1.2 Speakers'!$J$10:$J1238,MATCH(N171,'1.2 Speakers'!$B$10:$B1238,0),)="",""," - "&amp;INDEX('1.2 Speakers'!$J$10:$J1238,MATCH(N171,'1.2 Speakers'!$B$10:$B1238,0),)),"")</f>
        <v/>
      </c>
      <c r="P171" s="58"/>
      <c r="Q171" s="60"/>
      <c r="R171" s="61"/>
      <c r="S171" s="60"/>
      <c r="T171" s="536"/>
    </row>
    <row r="172" spans="2:20" ht="13">
      <c r="B172" s="535"/>
      <c r="C172" s="425"/>
      <c r="D172" s="57"/>
      <c r="E172" s="58"/>
      <c r="F172" s="58"/>
      <c r="G172" s="427"/>
      <c r="H172" s="427"/>
      <c r="I172" s="59"/>
      <c r="J172" s="59"/>
      <c r="K172" s="59"/>
      <c r="L172" s="59"/>
      <c r="M172" s="59"/>
      <c r="N172" s="59"/>
      <c r="O172" s="57" t="str" cm="1">
        <f t="array" ref="O172">I172&amp;IFERROR(IF(INDEX('1.2 Speakers'!$J$10:$J1239,MATCH(I172,'1.2 Speakers'!$B$10:$B1239,0),)="",""," - "&amp;INDEX('1.2 Speakers'!$J$10:$J1239,MATCH(I172,'1.2 Speakers'!$B$10:$B1239,0),)),"")&amp;IF(ISBLANK(J172),"",CHAR(10))&amp;J172&amp;IFERROR(IF(INDEX('1.2 Speakers'!$J$10:$J1239,MATCH(J172,'1.2 Speakers'!$B$10:$B1239,0),)="",""," - "&amp;INDEX('1.2 Speakers'!$J$10:$J1239,MATCH(J172,'1.2 Speakers'!$B$10:$B1239,0),)),"")&amp;IF(ISBLANK(K172),"","
")&amp;K172&amp;IFERROR(IF(INDEX('1.2 Speakers'!$J$10:$J1239,MATCH(K172,'1.2 Speakers'!$B$10:$B1239,0),)="",""," - "&amp;INDEX('1.2 Speakers'!$J$10:$J1239,MATCH(K172,'1.2 Speakers'!$B$10:$B1239,0),)),"")&amp;IF(ISBLANK(L172),"","
")&amp;L172&amp;IFERROR(IF(INDEX('1.2 Speakers'!$J$10:$J1239,MATCH(L172,'1.2 Speakers'!$B$10:$B1239,0),)="",""," - "&amp;INDEX('1.2 Speakers'!$J$10:$J1239,MATCH(L172,'1.2 Speakers'!$B$10:$B1239,0),)),"")&amp;IF(ISBLANK(M172),"","
")&amp;M172&amp;IFERROR(IF(INDEX('1.2 Speakers'!$J$10:$J1239,MATCH(M172,'1.2 Speakers'!$B$10:$B1239,0),)="",""," - "&amp;INDEX('1.2 Speakers'!$J$10:$J1239,MATCH(M172,'1.2 Speakers'!$B$10:$B1239,0),)),"")&amp;IF(ISBLANK(N172),"","
")&amp;N172&amp;IFERROR(IF(INDEX('1.2 Speakers'!$J$10:$J1239,MATCH(N172,'1.2 Speakers'!$B$10:$B1239,0),)="",""," - "&amp;INDEX('1.2 Speakers'!$J$10:$J1239,MATCH(N172,'1.2 Speakers'!$B$10:$B1239,0),)),"")</f>
        <v/>
      </c>
      <c r="P172" s="58"/>
      <c r="Q172" s="60"/>
      <c r="R172" s="61"/>
      <c r="S172" s="60"/>
      <c r="T172" s="536"/>
    </row>
    <row r="173" spans="2:20" ht="13">
      <c r="B173" s="535"/>
      <c r="C173" s="425"/>
      <c r="D173" s="57"/>
      <c r="E173" s="58"/>
      <c r="F173" s="58"/>
      <c r="G173" s="427"/>
      <c r="H173" s="427"/>
      <c r="I173" s="59"/>
      <c r="J173" s="59"/>
      <c r="K173" s="59"/>
      <c r="L173" s="59"/>
      <c r="M173" s="59"/>
      <c r="N173" s="59"/>
      <c r="O173" s="57" t="str" cm="1">
        <f t="array" ref="O173">I173&amp;IFERROR(IF(INDEX('1.2 Speakers'!$J$10:$J1240,MATCH(I173,'1.2 Speakers'!$B$10:$B1240,0),)="",""," - "&amp;INDEX('1.2 Speakers'!$J$10:$J1240,MATCH(I173,'1.2 Speakers'!$B$10:$B1240,0),)),"")&amp;IF(ISBLANK(J173),"",CHAR(10))&amp;J173&amp;IFERROR(IF(INDEX('1.2 Speakers'!$J$10:$J1240,MATCH(J173,'1.2 Speakers'!$B$10:$B1240,0),)="",""," - "&amp;INDEX('1.2 Speakers'!$J$10:$J1240,MATCH(J173,'1.2 Speakers'!$B$10:$B1240,0),)),"")&amp;IF(ISBLANK(K173),"","
")&amp;K173&amp;IFERROR(IF(INDEX('1.2 Speakers'!$J$10:$J1240,MATCH(K173,'1.2 Speakers'!$B$10:$B1240,0),)="",""," - "&amp;INDEX('1.2 Speakers'!$J$10:$J1240,MATCH(K173,'1.2 Speakers'!$B$10:$B1240,0),)),"")&amp;IF(ISBLANK(L173),"","
")&amp;L173&amp;IFERROR(IF(INDEX('1.2 Speakers'!$J$10:$J1240,MATCH(L173,'1.2 Speakers'!$B$10:$B1240,0),)="",""," - "&amp;INDEX('1.2 Speakers'!$J$10:$J1240,MATCH(L173,'1.2 Speakers'!$B$10:$B1240,0),)),"")&amp;IF(ISBLANK(M173),"","
")&amp;M173&amp;IFERROR(IF(INDEX('1.2 Speakers'!$J$10:$J1240,MATCH(M173,'1.2 Speakers'!$B$10:$B1240,0),)="",""," - "&amp;INDEX('1.2 Speakers'!$J$10:$J1240,MATCH(M173,'1.2 Speakers'!$B$10:$B1240,0),)),"")&amp;IF(ISBLANK(N173),"","
")&amp;N173&amp;IFERROR(IF(INDEX('1.2 Speakers'!$J$10:$J1240,MATCH(N173,'1.2 Speakers'!$B$10:$B1240,0),)="",""," - "&amp;INDEX('1.2 Speakers'!$J$10:$J1240,MATCH(N173,'1.2 Speakers'!$B$10:$B1240,0),)),"")</f>
        <v/>
      </c>
      <c r="P173" s="58"/>
      <c r="Q173" s="60"/>
      <c r="R173" s="61"/>
      <c r="S173" s="60"/>
      <c r="T173" s="536"/>
    </row>
    <row r="174" spans="2:20" ht="13">
      <c r="B174" s="535"/>
      <c r="C174" s="425"/>
      <c r="D174" s="57"/>
      <c r="E174" s="58"/>
      <c r="F174" s="58"/>
      <c r="G174" s="427"/>
      <c r="H174" s="427"/>
      <c r="I174" s="59"/>
      <c r="J174" s="59"/>
      <c r="K174" s="59"/>
      <c r="L174" s="59"/>
      <c r="M174" s="59"/>
      <c r="N174" s="59"/>
      <c r="O174" s="57" t="str" cm="1">
        <f t="array" ref="O174">I174&amp;IFERROR(IF(INDEX('1.2 Speakers'!$J$10:$J1241,MATCH(I174,'1.2 Speakers'!$B$10:$B1241,0),)="",""," - "&amp;INDEX('1.2 Speakers'!$J$10:$J1241,MATCH(I174,'1.2 Speakers'!$B$10:$B1241,0),)),"")&amp;IF(ISBLANK(J174),"",CHAR(10))&amp;J174&amp;IFERROR(IF(INDEX('1.2 Speakers'!$J$10:$J1241,MATCH(J174,'1.2 Speakers'!$B$10:$B1241,0),)="",""," - "&amp;INDEX('1.2 Speakers'!$J$10:$J1241,MATCH(J174,'1.2 Speakers'!$B$10:$B1241,0),)),"")&amp;IF(ISBLANK(K174),"","
")&amp;K174&amp;IFERROR(IF(INDEX('1.2 Speakers'!$J$10:$J1241,MATCH(K174,'1.2 Speakers'!$B$10:$B1241,0),)="",""," - "&amp;INDEX('1.2 Speakers'!$J$10:$J1241,MATCH(K174,'1.2 Speakers'!$B$10:$B1241,0),)),"")&amp;IF(ISBLANK(L174),"","
")&amp;L174&amp;IFERROR(IF(INDEX('1.2 Speakers'!$J$10:$J1241,MATCH(L174,'1.2 Speakers'!$B$10:$B1241,0),)="",""," - "&amp;INDEX('1.2 Speakers'!$J$10:$J1241,MATCH(L174,'1.2 Speakers'!$B$10:$B1241,0),)),"")&amp;IF(ISBLANK(M174),"","
")&amp;M174&amp;IFERROR(IF(INDEX('1.2 Speakers'!$J$10:$J1241,MATCH(M174,'1.2 Speakers'!$B$10:$B1241,0),)="",""," - "&amp;INDEX('1.2 Speakers'!$J$10:$J1241,MATCH(M174,'1.2 Speakers'!$B$10:$B1241,0),)),"")&amp;IF(ISBLANK(N174),"","
")&amp;N174&amp;IFERROR(IF(INDEX('1.2 Speakers'!$J$10:$J1241,MATCH(N174,'1.2 Speakers'!$B$10:$B1241,0),)="",""," - "&amp;INDEX('1.2 Speakers'!$J$10:$J1241,MATCH(N174,'1.2 Speakers'!$B$10:$B1241,0),)),"")</f>
        <v/>
      </c>
      <c r="P174" s="58"/>
      <c r="Q174" s="60"/>
      <c r="R174" s="61"/>
      <c r="S174" s="60"/>
      <c r="T174" s="536"/>
    </row>
    <row r="175" spans="2:20" ht="13">
      <c r="B175" s="535"/>
      <c r="C175" s="425"/>
      <c r="D175" s="57"/>
      <c r="E175" s="58"/>
      <c r="F175" s="58"/>
      <c r="G175" s="427"/>
      <c r="H175" s="427"/>
      <c r="I175" s="59"/>
      <c r="J175" s="59"/>
      <c r="K175" s="59"/>
      <c r="L175" s="59"/>
      <c r="M175" s="59"/>
      <c r="N175" s="59"/>
      <c r="O175" s="57" t="str" cm="1">
        <f t="array" ref="O175">I175&amp;IFERROR(IF(INDEX('1.2 Speakers'!$J$10:$J1242,MATCH(I175,'1.2 Speakers'!$B$10:$B1242,0),)="",""," - "&amp;INDEX('1.2 Speakers'!$J$10:$J1242,MATCH(I175,'1.2 Speakers'!$B$10:$B1242,0),)),"")&amp;IF(ISBLANK(J175),"",CHAR(10))&amp;J175&amp;IFERROR(IF(INDEX('1.2 Speakers'!$J$10:$J1242,MATCH(J175,'1.2 Speakers'!$B$10:$B1242,0),)="",""," - "&amp;INDEX('1.2 Speakers'!$J$10:$J1242,MATCH(J175,'1.2 Speakers'!$B$10:$B1242,0),)),"")&amp;IF(ISBLANK(K175),"","
")&amp;K175&amp;IFERROR(IF(INDEX('1.2 Speakers'!$J$10:$J1242,MATCH(K175,'1.2 Speakers'!$B$10:$B1242,0),)="",""," - "&amp;INDEX('1.2 Speakers'!$J$10:$J1242,MATCH(K175,'1.2 Speakers'!$B$10:$B1242,0),)),"")&amp;IF(ISBLANK(L175),"","
")&amp;L175&amp;IFERROR(IF(INDEX('1.2 Speakers'!$J$10:$J1242,MATCH(L175,'1.2 Speakers'!$B$10:$B1242,0),)="",""," - "&amp;INDEX('1.2 Speakers'!$J$10:$J1242,MATCH(L175,'1.2 Speakers'!$B$10:$B1242,0),)),"")&amp;IF(ISBLANK(M175),"","
")&amp;M175&amp;IFERROR(IF(INDEX('1.2 Speakers'!$J$10:$J1242,MATCH(M175,'1.2 Speakers'!$B$10:$B1242,0),)="",""," - "&amp;INDEX('1.2 Speakers'!$J$10:$J1242,MATCH(M175,'1.2 Speakers'!$B$10:$B1242,0),)),"")&amp;IF(ISBLANK(N175),"","
")&amp;N175&amp;IFERROR(IF(INDEX('1.2 Speakers'!$J$10:$J1242,MATCH(N175,'1.2 Speakers'!$B$10:$B1242,0),)="",""," - "&amp;INDEX('1.2 Speakers'!$J$10:$J1242,MATCH(N175,'1.2 Speakers'!$B$10:$B1242,0),)),"")</f>
        <v/>
      </c>
      <c r="P175" s="58"/>
      <c r="Q175" s="60"/>
      <c r="R175" s="61"/>
      <c r="S175" s="60"/>
      <c r="T175" s="536"/>
    </row>
    <row r="176" spans="2:20" ht="13">
      <c r="B176" s="535"/>
      <c r="C176" s="425"/>
      <c r="D176" s="57"/>
      <c r="E176" s="58"/>
      <c r="F176" s="58"/>
      <c r="G176" s="427"/>
      <c r="H176" s="427"/>
      <c r="I176" s="59"/>
      <c r="J176" s="59"/>
      <c r="K176" s="59"/>
      <c r="L176" s="59"/>
      <c r="M176" s="59"/>
      <c r="N176" s="59"/>
      <c r="O176" s="57" t="str" cm="1">
        <f t="array" ref="O176">I176&amp;IFERROR(IF(INDEX('1.2 Speakers'!$J$10:$J1243,MATCH(I176,'1.2 Speakers'!$B$10:$B1243,0),)="",""," - "&amp;INDEX('1.2 Speakers'!$J$10:$J1243,MATCH(I176,'1.2 Speakers'!$B$10:$B1243,0),)),"")&amp;IF(ISBLANK(J176),"",CHAR(10))&amp;J176&amp;IFERROR(IF(INDEX('1.2 Speakers'!$J$10:$J1243,MATCH(J176,'1.2 Speakers'!$B$10:$B1243,0),)="",""," - "&amp;INDEX('1.2 Speakers'!$J$10:$J1243,MATCH(J176,'1.2 Speakers'!$B$10:$B1243,0),)),"")&amp;IF(ISBLANK(K176),"","
")&amp;K176&amp;IFERROR(IF(INDEX('1.2 Speakers'!$J$10:$J1243,MATCH(K176,'1.2 Speakers'!$B$10:$B1243,0),)="",""," - "&amp;INDEX('1.2 Speakers'!$J$10:$J1243,MATCH(K176,'1.2 Speakers'!$B$10:$B1243,0),)),"")&amp;IF(ISBLANK(L176),"","
")&amp;L176&amp;IFERROR(IF(INDEX('1.2 Speakers'!$J$10:$J1243,MATCH(L176,'1.2 Speakers'!$B$10:$B1243,0),)="",""," - "&amp;INDEX('1.2 Speakers'!$J$10:$J1243,MATCH(L176,'1.2 Speakers'!$B$10:$B1243,0),)),"")&amp;IF(ISBLANK(M176),"","
")&amp;M176&amp;IFERROR(IF(INDEX('1.2 Speakers'!$J$10:$J1243,MATCH(M176,'1.2 Speakers'!$B$10:$B1243,0),)="",""," - "&amp;INDEX('1.2 Speakers'!$J$10:$J1243,MATCH(M176,'1.2 Speakers'!$B$10:$B1243,0),)),"")&amp;IF(ISBLANK(N176),"","
")&amp;N176&amp;IFERROR(IF(INDEX('1.2 Speakers'!$J$10:$J1243,MATCH(N176,'1.2 Speakers'!$B$10:$B1243,0),)="",""," - "&amp;INDEX('1.2 Speakers'!$J$10:$J1243,MATCH(N176,'1.2 Speakers'!$B$10:$B1243,0),)),"")</f>
        <v/>
      </c>
      <c r="P176" s="58"/>
      <c r="Q176" s="60"/>
      <c r="R176" s="61"/>
      <c r="S176" s="60"/>
      <c r="T176" s="536"/>
    </row>
    <row r="177" spans="2:20" ht="13">
      <c r="B177" s="535"/>
      <c r="C177" s="425"/>
      <c r="D177" s="57"/>
      <c r="E177" s="58"/>
      <c r="F177" s="58"/>
      <c r="G177" s="427"/>
      <c r="H177" s="427"/>
      <c r="I177" s="59"/>
      <c r="J177" s="59"/>
      <c r="K177" s="59"/>
      <c r="L177" s="59"/>
      <c r="M177" s="59"/>
      <c r="N177" s="59"/>
      <c r="O177" s="57" t="str" cm="1">
        <f t="array" ref="O177">I177&amp;IFERROR(IF(INDEX('1.2 Speakers'!$J$10:$J1244,MATCH(I177,'1.2 Speakers'!$B$10:$B1244,0),)="",""," - "&amp;INDEX('1.2 Speakers'!$J$10:$J1244,MATCH(I177,'1.2 Speakers'!$B$10:$B1244,0),)),"")&amp;IF(ISBLANK(J177),"",CHAR(10))&amp;J177&amp;IFERROR(IF(INDEX('1.2 Speakers'!$J$10:$J1244,MATCH(J177,'1.2 Speakers'!$B$10:$B1244,0),)="",""," - "&amp;INDEX('1.2 Speakers'!$J$10:$J1244,MATCH(J177,'1.2 Speakers'!$B$10:$B1244,0),)),"")&amp;IF(ISBLANK(K177),"","
")&amp;K177&amp;IFERROR(IF(INDEX('1.2 Speakers'!$J$10:$J1244,MATCH(K177,'1.2 Speakers'!$B$10:$B1244,0),)="",""," - "&amp;INDEX('1.2 Speakers'!$J$10:$J1244,MATCH(K177,'1.2 Speakers'!$B$10:$B1244,0),)),"")&amp;IF(ISBLANK(L177),"","
")&amp;L177&amp;IFERROR(IF(INDEX('1.2 Speakers'!$J$10:$J1244,MATCH(L177,'1.2 Speakers'!$B$10:$B1244,0),)="",""," - "&amp;INDEX('1.2 Speakers'!$J$10:$J1244,MATCH(L177,'1.2 Speakers'!$B$10:$B1244,0),)),"")&amp;IF(ISBLANK(M177),"","
")&amp;M177&amp;IFERROR(IF(INDEX('1.2 Speakers'!$J$10:$J1244,MATCH(M177,'1.2 Speakers'!$B$10:$B1244,0),)="",""," - "&amp;INDEX('1.2 Speakers'!$J$10:$J1244,MATCH(M177,'1.2 Speakers'!$B$10:$B1244,0),)),"")&amp;IF(ISBLANK(N177),"","
")&amp;N177&amp;IFERROR(IF(INDEX('1.2 Speakers'!$J$10:$J1244,MATCH(N177,'1.2 Speakers'!$B$10:$B1244,0),)="",""," - "&amp;INDEX('1.2 Speakers'!$J$10:$J1244,MATCH(N177,'1.2 Speakers'!$B$10:$B1244,0),)),"")</f>
        <v/>
      </c>
      <c r="P177" s="58"/>
      <c r="Q177" s="60"/>
      <c r="R177" s="61"/>
      <c r="S177" s="60"/>
      <c r="T177" s="536"/>
    </row>
    <row r="178" spans="2:20" ht="13">
      <c r="B178" s="535"/>
      <c r="C178" s="425"/>
      <c r="D178" s="57"/>
      <c r="E178" s="58"/>
      <c r="F178" s="58"/>
      <c r="G178" s="427"/>
      <c r="H178" s="427"/>
      <c r="I178" s="59"/>
      <c r="J178" s="59"/>
      <c r="K178" s="59"/>
      <c r="L178" s="59"/>
      <c r="M178" s="59"/>
      <c r="N178" s="59"/>
      <c r="O178" s="57" t="str" cm="1">
        <f t="array" ref="O178">I178&amp;IFERROR(IF(INDEX('1.2 Speakers'!$J$10:$J1245,MATCH(I178,'1.2 Speakers'!$B$10:$B1245,0),)="",""," - "&amp;INDEX('1.2 Speakers'!$J$10:$J1245,MATCH(I178,'1.2 Speakers'!$B$10:$B1245,0),)),"")&amp;IF(ISBLANK(J178),"",CHAR(10))&amp;J178&amp;IFERROR(IF(INDEX('1.2 Speakers'!$J$10:$J1245,MATCH(J178,'1.2 Speakers'!$B$10:$B1245,0),)="",""," - "&amp;INDEX('1.2 Speakers'!$J$10:$J1245,MATCH(J178,'1.2 Speakers'!$B$10:$B1245,0),)),"")&amp;IF(ISBLANK(K178),"","
")&amp;K178&amp;IFERROR(IF(INDEX('1.2 Speakers'!$J$10:$J1245,MATCH(K178,'1.2 Speakers'!$B$10:$B1245,0),)="",""," - "&amp;INDEX('1.2 Speakers'!$J$10:$J1245,MATCH(K178,'1.2 Speakers'!$B$10:$B1245,0),)),"")&amp;IF(ISBLANK(L178),"","
")&amp;L178&amp;IFERROR(IF(INDEX('1.2 Speakers'!$J$10:$J1245,MATCH(L178,'1.2 Speakers'!$B$10:$B1245,0),)="",""," - "&amp;INDEX('1.2 Speakers'!$J$10:$J1245,MATCH(L178,'1.2 Speakers'!$B$10:$B1245,0),)),"")&amp;IF(ISBLANK(M178),"","
")&amp;M178&amp;IFERROR(IF(INDEX('1.2 Speakers'!$J$10:$J1245,MATCH(M178,'1.2 Speakers'!$B$10:$B1245,0),)="",""," - "&amp;INDEX('1.2 Speakers'!$J$10:$J1245,MATCH(M178,'1.2 Speakers'!$B$10:$B1245,0),)),"")&amp;IF(ISBLANK(N178),"","
")&amp;N178&amp;IFERROR(IF(INDEX('1.2 Speakers'!$J$10:$J1245,MATCH(N178,'1.2 Speakers'!$B$10:$B1245,0),)="",""," - "&amp;INDEX('1.2 Speakers'!$J$10:$J1245,MATCH(N178,'1.2 Speakers'!$B$10:$B1245,0),)),"")</f>
        <v/>
      </c>
      <c r="P178" s="58"/>
      <c r="Q178" s="60"/>
      <c r="R178" s="61"/>
      <c r="S178" s="60"/>
      <c r="T178" s="536"/>
    </row>
    <row r="179" spans="2:20" ht="13">
      <c r="B179" s="535"/>
      <c r="C179" s="425"/>
      <c r="D179" s="57"/>
      <c r="E179" s="58"/>
      <c r="F179" s="58"/>
      <c r="G179" s="427"/>
      <c r="H179" s="427"/>
      <c r="I179" s="59"/>
      <c r="J179" s="59"/>
      <c r="K179" s="59"/>
      <c r="L179" s="59"/>
      <c r="M179" s="59"/>
      <c r="N179" s="59"/>
      <c r="O179" s="57" t="str" cm="1">
        <f t="array" ref="O179">I179&amp;IFERROR(IF(INDEX('1.2 Speakers'!$J$10:$J1246,MATCH(I179,'1.2 Speakers'!$B$10:$B1246,0),)="",""," - "&amp;INDEX('1.2 Speakers'!$J$10:$J1246,MATCH(I179,'1.2 Speakers'!$B$10:$B1246,0),)),"")&amp;IF(ISBLANK(J179),"",CHAR(10))&amp;J179&amp;IFERROR(IF(INDEX('1.2 Speakers'!$J$10:$J1246,MATCH(J179,'1.2 Speakers'!$B$10:$B1246,0),)="",""," - "&amp;INDEX('1.2 Speakers'!$J$10:$J1246,MATCH(J179,'1.2 Speakers'!$B$10:$B1246,0),)),"")&amp;IF(ISBLANK(K179),"","
")&amp;K179&amp;IFERROR(IF(INDEX('1.2 Speakers'!$J$10:$J1246,MATCH(K179,'1.2 Speakers'!$B$10:$B1246,0),)="",""," - "&amp;INDEX('1.2 Speakers'!$J$10:$J1246,MATCH(K179,'1.2 Speakers'!$B$10:$B1246,0),)),"")&amp;IF(ISBLANK(L179),"","
")&amp;L179&amp;IFERROR(IF(INDEX('1.2 Speakers'!$J$10:$J1246,MATCH(L179,'1.2 Speakers'!$B$10:$B1246,0),)="",""," - "&amp;INDEX('1.2 Speakers'!$J$10:$J1246,MATCH(L179,'1.2 Speakers'!$B$10:$B1246,0),)),"")&amp;IF(ISBLANK(M179),"","
")&amp;M179&amp;IFERROR(IF(INDEX('1.2 Speakers'!$J$10:$J1246,MATCH(M179,'1.2 Speakers'!$B$10:$B1246,0),)="",""," - "&amp;INDEX('1.2 Speakers'!$J$10:$J1246,MATCH(M179,'1.2 Speakers'!$B$10:$B1246,0),)),"")&amp;IF(ISBLANK(N179),"","
")&amp;N179&amp;IFERROR(IF(INDEX('1.2 Speakers'!$J$10:$J1246,MATCH(N179,'1.2 Speakers'!$B$10:$B1246,0),)="",""," - "&amp;INDEX('1.2 Speakers'!$J$10:$J1246,MATCH(N179,'1.2 Speakers'!$B$10:$B1246,0),)),"")</f>
        <v/>
      </c>
      <c r="P179" s="58"/>
      <c r="Q179" s="60"/>
      <c r="R179" s="61"/>
      <c r="S179" s="60"/>
      <c r="T179" s="536"/>
    </row>
    <row r="180" spans="2:20" ht="13">
      <c r="B180" s="535"/>
      <c r="C180" s="425"/>
      <c r="D180" s="57"/>
      <c r="E180" s="58"/>
      <c r="F180" s="58"/>
      <c r="G180" s="427"/>
      <c r="H180" s="427"/>
      <c r="I180" s="59"/>
      <c r="J180" s="59"/>
      <c r="K180" s="59"/>
      <c r="L180" s="59"/>
      <c r="M180" s="59"/>
      <c r="N180" s="59"/>
      <c r="O180" s="57" t="str" cm="1">
        <f t="array" ref="O180">I180&amp;IFERROR(IF(INDEX('1.2 Speakers'!$J$10:$J1247,MATCH(I180,'1.2 Speakers'!$B$10:$B1247,0),)="",""," - "&amp;INDEX('1.2 Speakers'!$J$10:$J1247,MATCH(I180,'1.2 Speakers'!$B$10:$B1247,0),)),"")&amp;IF(ISBLANK(J180),"",CHAR(10))&amp;J180&amp;IFERROR(IF(INDEX('1.2 Speakers'!$J$10:$J1247,MATCH(J180,'1.2 Speakers'!$B$10:$B1247,0),)="",""," - "&amp;INDEX('1.2 Speakers'!$J$10:$J1247,MATCH(J180,'1.2 Speakers'!$B$10:$B1247,0),)),"")&amp;IF(ISBLANK(K180),"","
")&amp;K180&amp;IFERROR(IF(INDEX('1.2 Speakers'!$J$10:$J1247,MATCH(K180,'1.2 Speakers'!$B$10:$B1247,0),)="",""," - "&amp;INDEX('1.2 Speakers'!$J$10:$J1247,MATCH(K180,'1.2 Speakers'!$B$10:$B1247,0),)),"")&amp;IF(ISBLANK(L180),"","
")&amp;L180&amp;IFERROR(IF(INDEX('1.2 Speakers'!$J$10:$J1247,MATCH(L180,'1.2 Speakers'!$B$10:$B1247,0),)="",""," - "&amp;INDEX('1.2 Speakers'!$J$10:$J1247,MATCH(L180,'1.2 Speakers'!$B$10:$B1247,0),)),"")&amp;IF(ISBLANK(M180),"","
")&amp;M180&amp;IFERROR(IF(INDEX('1.2 Speakers'!$J$10:$J1247,MATCH(M180,'1.2 Speakers'!$B$10:$B1247,0),)="",""," - "&amp;INDEX('1.2 Speakers'!$J$10:$J1247,MATCH(M180,'1.2 Speakers'!$B$10:$B1247,0),)),"")&amp;IF(ISBLANK(N180),"","
")&amp;N180&amp;IFERROR(IF(INDEX('1.2 Speakers'!$J$10:$J1247,MATCH(N180,'1.2 Speakers'!$B$10:$B1247,0),)="",""," - "&amp;INDEX('1.2 Speakers'!$J$10:$J1247,MATCH(N180,'1.2 Speakers'!$B$10:$B1247,0),)),"")</f>
        <v/>
      </c>
      <c r="P180" s="58"/>
      <c r="Q180" s="60"/>
      <c r="R180" s="61"/>
      <c r="S180" s="60"/>
      <c r="T180" s="536"/>
    </row>
    <row r="181" spans="2:20" ht="13">
      <c r="B181" s="535"/>
      <c r="C181" s="425"/>
      <c r="D181" s="57"/>
      <c r="E181" s="58"/>
      <c r="F181" s="58"/>
      <c r="G181" s="427"/>
      <c r="H181" s="427"/>
      <c r="I181" s="59"/>
      <c r="J181" s="59"/>
      <c r="K181" s="59"/>
      <c r="L181" s="59"/>
      <c r="M181" s="59"/>
      <c r="N181" s="59"/>
      <c r="O181" s="57" t="str" cm="1">
        <f t="array" ref="O181">I181&amp;IFERROR(IF(INDEX('1.2 Speakers'!$J$10:$J1248,MATCH(I181,'1.2 Speakers'!$B$10:$B1248,0),)="",""," - "&amp;INDEX('1.2 Speakers'!$J$10:$J1248,MATCH(I181,'1.2 Speakers'!$B$10:$B1248,0),)),"")&amp;IF(ISBLANK(J181),"",CHAR(10))&amp;J181&amp;IFERROR(IF(INDEX('1.2 Speakers'!$J$10:$J1248,MATCH(J181,'1.2 Speakers'!$B$10:$B1248,0),)="",""," - "&amp;INDEX('1.2 Speakers'!$J$10:$J1248,MATCH(J181,'1.2 Speakers'!$B$10:$B1248,0),)),"")&amp;IF(ISBLANK(K181),"","
")&amp;K181&amp;IFERROR(IF(INDEX('1.2 Speakers'!$J$10:$J1248,MATCH(K181,'1.2 Speakers'!$B$10:$B1248,0),)="",""," - "&amp;INDEX('1.2 Speakers'!$J$10:$J1248,MATCH(K181,'1.2 Speakers'!$B$10:$B1248,0),)),"")&amp;IF(ISBLANK(L181),"","
")&amp;L181&amp;IFERROR(IF(INDEX('1.2 Speakers'!$J$10:$J1248,MATCH(L181,'1.2 Speakers'!$B$10:$B1248,0),)="",""," - "&amp;INDEX('1.2 Speakers'!$J$10:$J1248,MATCH(L181,'1.2 Speakers'!$B$10:$B1248,0),)),"")&amp;IF(ISBLANK(M181),"","
")&amp;M181&amp;IFERROR(IF(INDEX('1.2 Speakers'!$J$10:$J1248,MATCH(M181,'1.2 Speakers'!$B$10:$B1248,0),)="",""," - "&amp;INDEX('1.2 Speakers'!$J$10:$J1248,MATCH(M181,'1.2 Speakers'!$B$10:$B1248,0),)),"")&amp;IF(ISBLANK(N181),"","
")&amp;N181&amp;IFERROR(IF(INDEX('1.2 Speakers'!$J$10:$J1248,MATCH(N181,'1.2 Speakers'!$B$10:$B1248,0),)="",""," - "&amp;INDEX('1.2 Speakers'!$J$10:$J1248,MATCH(N181,'1.2 Speakers'!$B$10:$B1248,0),)),"")</f>
        <v/>
      </c>
      <c r="P181" s="58"/>
      <c r="Q181" s="60"/>
      <c r="R181" s="61"/>
      <c r="S181" s="60"/>
      <c r="T181" s="536"/>
    </row>
    <row r="182" spans="2:20" ht="13">
      <c r="B182" s="535"/>
      <c r="C182" s="425"/>
      <c r="D182" s="57"/>
      <c r="E182" s="58"/>
      <c r="F182" s="58"/>
      <c r="G182" s="427"/>
      <c r="H182" s="427"/>
      <c r="I182" s="59"/>
      <c r="J182" s="59"/>
      <c r="K182" s="59"/>
      <c r="L182" s="59"/>
      <c r="M182" s="59"/>
      <c r="N182" s="59"/>
      <c r="O182" s="57" t="str" cm="1">
        <f t="array" ref="O182">I182&amp;IFERROR(IF(INDEX('1.2 Speakers'!$J$10:$J1249,MATCH(I182,'1.2 Speakers'!$B$10:$B1249,0),)="",""," - "&amp;INDEX('1.2 Speakers'!$J$10:$J1249,MATCH(I182,'1.2 Speakers'!$B$10:$B1249,0),)),"")&amp;IF(ISBLANK(J182),"",CHAR(10))&amp;J182&amp;IFERROR(IF(INDEX('1.2 Speakers'!$J$10:$J1249,MATCH(J182,'1.2 Speakers'!$B$10:$B1249,0),)="",""," - "&amp;INDEX('1.2 Speakers'!$J$10:$J1249,MATCH(J182,'1.2 Speakers'!$B$10:$B1249,0),)),"")&amp;IF(ISBLANK(K182),"","
")&amp;K182&amp;IFERROR(IF(INDEX('1.2 Speakers'!$J$10:$J1249,MATCH(K182,'1.2 Speakers'!$B$10:$B1249,0),)="",""," - "&amp;INDEX('1.2 Speakers'!$J$10:$J1249,MATCH(K182,'1.2 Speakers'!$B$10:$B1249,0),)),"")&amp;IF(ISBLANK(L182),"","
")&amp;L182&amp;IFERROR(IF(INDEX('1.2 Speakers'!$J$10:$J1249,MATCH(L182,'1.2 Speakers'!$B$10:$B1249,0),)="",""," - "&amp;INDEX('1.2 Speakers'!$J$10:$J1249,MATCH(L182,'1.2 Speakers'!$B$10:$B1249,0),)),"")&amp;IF(ISBLANK(M182),"","
")&amp;M182&amp;IFERROR(IF(INDEX('1.2 Speakers'!$J$10:$J1249,MATCH(M182,'1.2 Speakers'!$B$10:$B1249,0),)="",""," - "&amp;INDEX('1.2 Speakers'!$J$10:$J1249,MATCH(M182,'1.2 Speakers'!$B$10:$B1249,0),)),"")&amp;IF(ISBLANK(N182),"","
")&amp;N182&amp;IFERROR(IF(INDEX('1.2 Speakers'!$J$10:$J1249,MATCH(N182,'1.2 Speakers'!$B$10:$B1249,0),)="",""," - "&amp;INDEX('1.2 Speakers'!$J$10:$J1249,MATCH(N182,'1.2 Speakers'!$B$10:$B1249,0),)),"")</f>
        <v/>
      </c>
      <c r="P182" s="58"/>
      <c r="Q182" s="60"/>
      <c r="R182" s="61"/>
      <c r="S182" s="60"/>
      <c r="T182" s="536"/>
    </row>
    <row r="183" spans="2:20" ht="13">
      <c r="B183" s="535"/>
      <c r="C183" s="425"/>
      <c r="D183" s="57"/>
      <c r="E183" s="58"/>
      <c r="F183" s="58"/>
      <c r="G183" s="427"/>
      <c r="H183" s="427"/>
      <c r="I183" s="59"/>
      <c r="J183" s="59"/>
      <c r="K183" s="59"/>
      <c r="L183" s="59"/>
      <c r="M183" s="59"/>
      <c r="N183" s="59"/>
      <c r="O183" s="57" t="str" cm="1">
        <f t="array" ref="O183">I183&amp;IFERROR(IF(INDEX('1.2 Speakers'!$J$10:$J1250,MATCH(I183,'1.2 Speakers'!$B$10:$B1250,0),)="",""," - "&amp;INDEX('1.2 Speakers'!$J$10:$J1250,MATCH(I183,'1.2 Speakers'!$B$10:$B1250,0),)),"")&amp;IF(ISBLANK(J183),"",CHAR(10))&amp;J183&amp;IFERROR(IF(INDEX('1.2 Speakers'!$J$10:$J1250,MATCH(J183,'1.2 Speakers'!$B$10:$B1250,0),)="",""," - "&amp;INDEX('1.2 Speakers'!$J$10:$J1250,MATCH(J183,'1.2 Speakers'!$B$10:$B1250,0),)),"")&amp;IF(ISBLANK(K183),"","
")&amp;K183&amp;IFERROR(IF(INDEX('1.2 Speakers'!$J$10:$J1250,MATCH(K183,'1.2 Speakers'!$B$10:$B1250,0),)="",""," - "&amp;INDEX('1.2 Speakers'!$J$10:$J1250,MATCH(K183,'1.2 Speakers'!$B$10:$B1250,0),)),"")&amp;IF(ISBLANK(L183),"","
")&amp;L183&amp;IFERROR(IF(INDEX('1.2 Speakers'!$J$10:$J1250,MATCH(L183,'1.2 Speakers'!$B$10:$B1250,0),)="",""," - "&amp;INDEX('1.2 Speakers'!$J$10:$J1250,MATCH(L183,'1.2 Speakers'!$B$10:$B1250,0),)),"")&amp;IF(ISBLANK(M183),"","
")&amp;M183&amp;IFERROR(IF(INDEX('1.2 Speakers'!$J$10:$J1250,MATCH(M183,'1.2 Speakers'!$B$10:$B1250,0),)="",""," - "&amp;INDEX('1.2 Speakers'!$J$10:$J1250,MATCH(M183,'1.2 Speakers'!$B$10:$B1250,0),)),"")&amp;IF(ISBLANK(N183),"","
")&amp;N183&amp;IFERROR(IF(INDEX('1.2 Speakers'!$J$10:$J1250,MATCH(N183,'1.2 Speakers'!$B$10:$B1250,0),)="",""," - "&amp;INDEX('1.2 Speakers'!$J$10:$J1250,MATCH(N183,'1.2 Speakers'!$B$10:$B1250,0),)),"")</f>
        <v/>
      </c>
      <c r="P183" s="58"/>
      <c r="Q183" s="60"/>
      <c r="R183" s="61"/>
      <c r="S183" s="60"/>
      <c r="T183" s="536"/>
    </row>
    <row r="184" spans="2:20" ht="13">
      <c r="B184" s="535"/>
      <c r="C184" s="425"/>
      <c r="D184" s="57"/>
      <c r="E184" s="58"/>
      <c r="F184" s="58"/>
      <c r="G184" s="427"/>
      <c r="H184" s="427"/>
      <c r="I184" s="59"/>
      <c r="J184" s="59"/>
      <c r="K184" s="59"/>
      <c r="L184" s="59"/>
      <c r="M184" s="59"/>
      <c r="N184" s="59"/>
      <c r="O184" s="57" t="str" cm="1">
        <f t="array" ref="O184">I184&amp;IFERROR(IF(INDEX('1.2 Speakers'!$J$10:$J1251,MATCH(I184,'1.2 Speakers'!$B$10:$B1251,0),)="",""," - "&amp;INDEX('1.2 Speakers'!$J$10:$J1251,MATCH(I184,'1.2 Speakers'!$B$10:$B1251,0),)),"")&amp;IF(ISBLANK(J184),"",CHAR(10))&amp;J184&amp;IFERROR(IF(INDEX('1.2 Speakers'!$J$10:$J1251,MATCH(J184,'1.2 Speakers'!$B$10:$B1251,0),)="",""," - "&amp;INDEX('1.2 Speakers'!$J$10:$J1251,MATCH(J184,'1.2 Speakers'!$B$10:$B1251,0),)),"")&amp;IF(ISBLANK(K184),"","
")&amp;K184&amp;IFERROR(IF(INDEX('1.2 Speakers'!$J$10:$J1251,MATCH(K184,'1.2 Speakers'!$B$10:$B1251,0),)="",""," - "&amp;INDEX('1.2 Speakers'!$J$10:$J1251,MATCH(K184,'1.2 Speakers'!$B$10:$B1251,0),)),"")&amp;IF(ISBLANK(L184),"","
")&amp;L184&amp;IFERROR(IF(INDEX('1.2 Speakers'!$J$10:$J1251,MATCH(L184,'1.2 Speakers'!$B$10:$B1251,0),)="",""," - "&amp;INDEX('1.2 Speakers'!$J$10:$J1251,MATCH(L184,'1.2 Speakers'!$B$10:$B1251,0),)),"")&amp;IF(ISBLANK(M184),"","
")&amp;M184&amp;IFERROR(IF(INDEX('1.2 Speakers'!$J$10:$J1251,MATCH(M184,'1.2 Speakers'!$B$10:$B1251,0),)="",""," - "&amp;INDEX('1.2 Speakers'!$J$10:$J1251,MATCH(M184,'1.2 Speakers'!$B$10:$B1251,0),)),"")&amp;IF(ISBLANK(N184),"","
")&amp;N184&amp;IFERROR(IF(INDEX('1.2 Speakers'!$J$10:$J1251,MATCH(N184,'1.2 Speakers'!$B$10:$B1251,0),)="",""," - "&amp;INDEX('1.2 Speakers'!$J$10:$J1251,MATCH(N184,'1.2 Speakers'!$B$10:$B1251,0),)),"")</f>
        <v/>
      </c>
      <c r="P184" s="58"/>
      <c r="Q184" s="60"/>
      <c r="R184" s="61"/>
      <c r="S184" s="60"/>
      <c r="T184" s="536"/>
    </row>
    <row r="185" spans="2:20" ht="13">
      <c r="B185" s="535"/>
      <c r="C185" s="425"/>
      <c r="D185" s="57"/>
      <c r="E185" s="58"/>
      <c r="F185" s="58"/>
      <c r="G185" s="427"/>
      <c r="H185" s="427"/>
      <c r="I185" s="59"/>
      <c r="J185" s="59"/>
      <c r="K185" s="59"/>
      <c r="L185" s="59"/>
      <c r="M185" s="59"/>
      <c r="N185" s="59"/>
      <c r="O185" s="57" t="str" cm="1">
        <f t="array" ref="O185">I185&amp;IFERROR(IF(INDEX('1.2 Speakers'!$J$10:$J1252,MATCH(I185,'1.2 Speakers'!$B$10:$B1252,0),)="",""," - "&amp;INDEX('1.2 Speakers'!$J$10:$J1252,MATCH(I185,'1.2 Speakers'!$B$10:$B1252,0),)),"")&amp;IF(ISBLANK(J185),"",CHAR(10))&amp;J185&amp;IFERROR(IF(INDEX('1.2 Speakers'!$J$10:$J1252,MATCH(J185,'1.2 Speakers'!$B$10:$B1252,0),)="",""," - "&amp;INDEX('1.2 Speakers'!$J$10:$J1252,MATCH(J185,'1.2 Speakers'!$B$10:$B1252,0),)),"")&amp;IF(ISBLANK(K185),"","
")&amp;K185&amp;IFERROR(IF(INDEX('1.2 Speakers'!$J$10:$J1252,MATCH(K185,'1.2 Speakers'!$B$10:$B1252,0),)="",""," - "&amp;INDEX('1.2 Speakers'!$J$10:$J1252,MATCH(K185,'1.2 Speakers'!$B$10:$B1252,0),)),"")&amp;IF(ISBLANK(L185),"","
")&amp;L185&amp;IFERROR(IF(INDEX('1.2 Speakers'!$J$10:$J1252,MATCH(L185,'1.2 Speakers'!$B$10:$B1252,0),)="",""," - "&amp;INDEX('1.2 Speakers'!$J$10:$J1252,MATCH(L185,'1.2 Speakers'!$B$10:$B1252,0),)),"")&amp;IF(ISBLANK(M185),"","
")&amp;M185&amp;IFERROR(IF(INDEX('1.2 Speakers'!$J$10:$J1252,MATCH(M185,'1.2 Speakers'!$B$10:$B1252,0),)="",""," - "&amp;INDEX('1.2 Speakers'!$J$10:$J1252,MATCH(M185,'1.2 Speakers'!$B$10:$B1252,0),)),"")&amp;IF(ISBLANK(N185),"","
")&amp;N185&amp;IFERROR(IF(INDEX('1.2 Speakers'!$J$10:$J1252,MATCH(N185,'1.2 Speakers'!$B$10:$B1252,0),)="",""," - "&amp;INDEX('1.2 Speakers'!$J$10:$J1252,MATCH(N185,'1.2 Speakers'!$B$10:$B1252,0),)),"")</f>
        <v/>
      </c>
      <c r="P185" s="58"/>
      <c r="Q185" s="60"/>
      <c r="R185" s="61"/>
      <c r="S185" s="60"/>
      <c r="T185" s="536"/>
    </row>
    <row r="186" spans="2:20" ht="13">
      <c r="B186" s="535"/>
      <c r="C186" s="425"/>
      <c r="D186" s="57"/>
      <c r="E186" s="58"/>
      <c r="F186" s="58"/>
      <c r="G186" s="427"/>
      <c r="H186" s="427"/>
      <c r="I186" s="59"/>
      <c r="J186" s="59"/>
      <c r="K186" s="59"/>
      <c r="L186" s="59"/>
      <c r="M186" s="59"/>
      <c r="N186" s="59"/>
      <c r="O186" s="57" t="str" cm="1">
        <f t="array" ref="O186">I186&amp;IFERROR(IF(INDEX('1.2 Speakers'!$J$10:$J1253,MATCH(I186,'1.2 Speakers'!$B$10:$B1253,0),)="",""," - "&amp;INDEX('1.2 Speakers'!$J$10:$J1253,MATCH(I186,'1.2 Speakers'!$B$10:$B1253,0),)),"")&amp;IF(ISBLANK(J186),"",CHAR(10))&amp;J186&amp;IFERROR(IF(INDEX('1.2 Speakers'!$J$10:$J1253,MATCH(J186,'1.2 Speakers'!$B$10:$B1253,0),)="",""," - "&amp;INDEX('1.2 Speakers'!$J$10:$J1253,MATCH(J186,'1.2 Speakers'!$B$10:$B1253,0),)),"")&amp;IF(ISBLANK(K186),"","
")&amp;K186&amp;IFERROR(IF(INDEX('1.2 Speakers'!$J$10:$J1253,MATCH(K186,'1.2 Speakers'!$B$10:$B1253,0),)="",""," - "&amp;INDEX('1.2 Speakers'!$J$10:$J1253,MATCH(K186,'1.2 Speakers'!$B$10:$B1253,0),)),"")&amp;IF(ISBLANK(L186),"","
")&amp;L186&amp;IFERROR(IF(INDEX('1.2 Speakers'!$J$10:$J1253,MATCH(L186,'1.2 Speakers'!$B$10:$B1253,0),)="",""," - "&amp;INDEX('1.2 Speakers'!$J$10:$J1253,MATCH(L186,'1.2 Speakers'!$B$10:$B1253,0),)),"")&amp;IF(ISBLANK(M186),"","
")&amp;M186&amp;IFERROR(IF(INDEX('1.2 Speakers'!$J$10:$J1253,MATCH(M186,'1.2 Speakers'!$B$10:$B1253,0),)="",""," - "&amp;INDEX('1.2 Speakers'!$J$10:$J1253,MATCH(M186,'1.2 Speakers'!$B$10:$B1253,0),)),"")&amp;IF(ISBLANK(N186),"","
")&amp;N186&amp;IFERROR(IF(INDEX('1.2 Speakers'!$J$10:$J1253,MATCH(N186,'1.2 Speakers'!$B$10:$B1253,0),)="",""," - "&amp;INDEX('1.2 Speakers'!$J$10:$J1253,MATCH(N186,'1.2 Speakers'!$B$10:$B1253,0),)),"")</f>
        <v/>
      </c>
      <c r="P186" s="58"/>
      <c r="Q186" s="60"/>
      <c r="R186" s="61"/>
      <c r="S186" s="60"/>
      <c r="T186" s="536"/>
    </row>
    <row r="187" spans="2:20" ht="13">
      <c r="B187" s="535"/>
      <c r="C187" s="425"/>
      <c r="D187" s="57"/>
      <c r="E187" s="58"/>
      <c r="F187" s="58"/>
      <c r="G187" s="427"/>
      <c r="H187" s="427"/>
      <c r="I187" s="59"/>
      <c r="J187" s="59"/>
      <c r="K187" s="59"/>
      <c r="L187" s="59"/>
      <c r="M187" s="59"/>
      <c r="N187" s="59"/>
      <c r="O187" s="57" t="str" cm="1">
        <f t="array" ref="O187">I187&amp;IFERROR(IF(INDEX('1.2 Speakers'!$J$10:$J1254,MATCH(I187,'1.2 Speakers'!$B$10:$B1254,0),)="",""," - "&amp;INDEX('1.2 Speakers'!$J$10:$J1254,MATCH(I187,'1.2 Speakers'!$B$10:$B1254,0),)),"")&amp;IF(ISBLANK(J187),"",CHAR(10))&amp;J187&amp;IFERROR(IF(INDEX('1.2 Speakers'!$J$10:$J1254,MATCH(J187,'1.2 Speakers'!$B$10:$B1254,0),)="",""," - "&amp;INDEX('1.2 Speakers'!$J$10:$J1254,MATCH(J187,'1.2 Speakers'!$B$10:$B1254,0),)),"")&amp;IF(ISBLANK(K187),"","
")&amp;K187&amp;IFERROR(IF(INDEX('1.2 Speakers'!$J$10:$J1254,MATCH(K187,'1.2 Speakers'!$B$10:$B1254,0),)="",""," - "&amp;INDEX('1.2 Speakers'!$J$10:$J1254,MATCH(K187,'1.2 Speakers'!$B$10:$B1254,0),)),"")&amp;IF(ISBLANK(L187),"","
")&amp;L187&amp;IFERROR(IF(INDEX('1.2 Speakers'!$J$10:$J1254,MATCH(L187,'1.2 Speakers'!$B$10:$B1254,0),)="",""," - "&amp;INDEX('1.2 Speakers'!$J$10:$J1254,MATCH(L187,'1.2 Speakers'!$B$10:$B1254,0),)),"")&amp;IF(ISBLANK(M187),"","
")&amp;M187&amp;IFERROR(IF(INDEX('1.2 Speakers'!$J$10:$J1254,MATCH(M187,'1.2 Speakers'!$B$10:$B1254,0),)="",""," - "&amp;INDEX('1.2 Speakers'!$J$10:$J1254,MATCH(M187,'1.2 Speakers'!$B$10:$B1254,0),)),"")&amp;IF(ISBLANK(N187),"","
")&amp;N187&amp;IFERROR(IF(INDEX('1.2 Speakers'!$J$10:$J1254,MATCH(N187,'1.2 Speakers'!$B$10:$B1254,0),)="",""," - "&amp;INDEX('1.2 Speakers'!$J$10:$J1254,MATCH(N187,'1.2 Speakers'!$B$10:$B1254,0),)),"")</f>
        <v/>
      </c>
      <c r="P187" s="58"/>
      <c r="Q187" s="60"/>
      <c r="R187" s="61"/>
      <c r="S187" s="60"/>
      <c r="T187" s="536"/>
    </row>
    <row r="188" spans="2:20" ht="13">
      <c r="B188" s="535"/>
      <c r="C188" s="425"/>
      <c r="D188" s="57"/>
      <c r="E188" s="58"/>
      <c r="F188" s="58"/>
      <c r="G188" s="427"/>
      <c r="H188" s="427"/>
      <c r="I188" s="59"/>
      <c r="J188" s="59"/>
      <c r="K188" s="59"/>
      <c r="L188" s="59"/>
      <c r="M188" s="59"/>
      <c r="N188" s="59"/>
      <c r="O188" s="57" t="str" cm="1">
        <f t="array" ref="O188">I188&amp;IFERROR(IF(INDEX('1.2 Speakers'!$J$10:$J1255,MATCH(I188,'1.2 Speakers'!$B$10:$B1255,0),)="",""," - "&amp;INDEX('1.2 Speakers'!$J$10:$J1255,MATCH(I188,'1.2 Speakers'!$B$10:$B1255,0),)),"")&amp;IF(ISBLANK(J188),"",CHAR(10))&amp;J188&amp;IFERROR(IF(INDEX('1.2 Speakers'!$J$10:$J1255,MATCH(J188,'1.2 Speakers'!$B$10:$B1255,0),)="",""," - "&amp;INDEX('1.2 Speakers'!$J$10:$J1255,MATCH(J188,'1.2 Speakers'!$B$10:$B1255,0),)),"")&amp;IF(ISBLANK(K188),"","
")&amp;K188&amp;IFERROR(IF(INDEX('1.2 Speakers'!$J$10:$J1255,MATCH(K188,'1.2 Speakers'!$B$10:$B1255,0),)="",""," - "&amp;INDEX('1.2 Speakers'!$J$10:$J1255,MATCH(K188,'1.2 Speakers'!$B$10:$B1255,0),)),"")&amp;IF(ISBLANK(L188),"","
")&amp;L188&amp;IFERROR(IF(INDEX('1.2 Speakers'!$J$10:$J1255,MATCH(L188,'1.2 Speakers'!$B$10:$B1255,0),)="",""," - "&amp;INDEX('1.2 Speakers'!$J$10:$J1255,MATCH(L188,'1.2 Speakers'!$B$10:$B1255,0),)),"")&amp;IF(ISBLANK(M188),"","
")&amp;M188&amp;IFERROR(IF(INDEX('1.2 Speakers'!$J$10:$J1255,MATCH(M188,'1.2 Speakers'!$B$10:$B1255,0),)="",""," - "&amp;INDEX('1.2 Speakers'!$J$10:$J1255,MATCH(M188,'1.2 Speakers'!$B$10:$B1255,0),)),"")&amp;IF(ISBLANK(N188),"","
")&amp;N188&amp;IFERROR(IF(INDEX('1.2 Speakers'!$J$10:$J1255,MATCH(N188,'1.2 Speakers'!$B$10:$B1255,0),)="",""," - "&amp;INDEX('1.2 Speakers'!$J$10:$J1255,MATCH(N188,'1.2 Speakers'!$B$10:$B1255,0),)),"")</f>
        <v/>
      </c>
      <c r="P188" s="58"/>
      <c r="Q188" s="60"/>
      <c r="R188" s="61"/>
      <c r="S188" s="60"/>
      <c r="T188" s="536"/>
    </row>
    <row r="189" spans="2:20" ht="13">
      <c r="B189" s="535"/>
      <c r="C189" s="425"/>
      <c r="D189" s="57"/>
      <c r="E189" s="58"/>
      <c r="F189" s="58"/>
      <c r="G189" s="427"/>
      <c r="H189" s="427"/>
      <c r="I189" s="59"/>
      <c r="J189" s="59"/>
      <c r="K189" s="59"/>
      <c r="L189" s="59"/>
      <c r="M189" s="59"/>
      <c r="N189" s="59"/>
      <c r="O189" s="57" t="str" cm="1">
        <f t="array" ref="O189">I189&amp;IFERROR(IF(INDEX('1.2 Speakers'!$J$10:$J1256,MATCH(I189,'1.2 Speakers'!$B$10:$B1256,0),)="",""," - "&amp;INDEX('1.2 Speakers'!$J$10:$J1256,MATCH(I189,'1.2 Speakers'!$B$10:$B1256,0),)),"")&amp;IF(ISBLANK(J189),"",CHAR(10))&amp;J189&amp;IFERROR(IF(INDEX('1.2 Speakers'!$J$10:$J1256,MATCH(J189,'1.2 Speakers'!$B$10:$B1256,0),)="",""," - "&amp;INDEX('1.2 Speakers'!$J$10:$J1256,MATCH(J189,'1.2 Speakers'!$B$10:$B1256,0),)),"")&amp;IF(ISBLANK(K189),"","
")&amp;K189&amp;IFERROR(IF(INDEX('1.2 Speakers'!$J$10:$J1256,MATCH(K189,'1.2 Speakers'!$B$10:$B1256,0),)="",""," - "&amp;INDEX('1.2 Speakers'!$J$10:$J1256,MATCH(K189,'1.2 Speakers'!$B$10:$B1256,0),)),"")&amp;IF(ISBLANK(L189),"","
")&amp;L189&amp;IFERROR(IF(INDEX('1.2 Speakers'!$J$10:$J1256,MATCH(L189,'1.2 Speakers'!$B$10:$B1256,0),)="",""," - "&amp;INDEX('1.2 Speakers'!$J$10:$J1256,MATCH(L189,'1.2 Speakers'!$B$10:$B1256,0),)),"")&amp;IF(ISBLANK(M189),"","
")&amp;M189&amp;IFERROR(IF(INDEX('1.2 Speakers'!$J$10:$J1256,MATCH(M189,'1.2 Speakers'!$B$10:$B1256,0),)="",""," - "&amp;INDEX('1.2 Speakers'!$J$10:$J1256,MATCH(M189,'1.2 Speakers'!$B$10:$B1256,0),)),"")&amp;IF(ISBLANK(N189),"","
")&amp;N189&amp;IFERROR(IF(INDEX('1.2 Speakers'!$J$10:$J1256,MATCH(N189,'1.2 Speakers'!$B$10:$B1256,0),)="",""," - "&amp;INDEX('1.2 Speakers'!$J$10:$J1256,MATCH(N189,'1.2 Speakers'!$B$10:$B1256,0),)),"")</f>
        <v/>
      </c>
      <c r="P189" s="58"/>
      <c r="Q189" s="60"/>
      <c r="R189" s="61"/>
      <c r="S189" s="60"/>
      <c r="T189" s="536"/>
    </row>
    <row r="190" spans="2:20" ht="13">
      <c r="B190" s="535"/>
      <c r="C190" s="425"/>
      <c r="D190" s="57"/>
      <c r="E190" s="58"/>
      <c r="F190" s="58"/>
      <c r="G190" s="427"/>
      <c r="H190" s="427"/>
      <c r="I190" s="59"/>
      <c r="J190" s="59"/>
      <c r="K190" s="59"/>
      <c r="L190" s="59"/>
      <c r="M190" s="59"/>
      <c r="N190" s="59"/>
      <c r="O190" s="57" t="str" cm="1">
        <f t="array" ref="O190">I190&amp;IFERROR(IF(INDEX('1.2 Speakers'!$J$10:$J1257,MATCH(I190,'1.2 Speakers'!$B$10:$B1257,0),)="",""," - "&amp;INDEX('1.2 Speakers'!$J$10:$J1257,MATCH(I190,'1.2 Speakers'!$B$10:$B1257,0),)),"")&amp;IF(ISBLANK(J190),"",CHAR(10))&amp;J190&amp;IFERROR(IF(INDEX('1.2 Speakers'!$J$10:$J1257,MATCH(J190,'1.2 Speakers'!$B$10:$B1257,0),)="",""," - "&amp;INDEX('1.2 Speakers'!$J$10:$J1257,MATCH(J190,'1.2 Speakers'!$B$10:$B1257,0),)),"")&amp;IF(ISBLANK(K190),"","
")&amp;K190&amp;IFERROR(IF(INDEX('1.2 Speakers'!$J$10:$J1257,MATCH(K190,'1.2 Speakers'!$B$10:$B1257,0),)="",""," - "&amp;INDEX('1.2 Speakers'!$J$10:$J1257,MATCH(K190,'1.2 Speakers'!$B$10:$B1257,0),)),"")&amp;IF(ISBLANK(L190),"","
")&amp;L190&amp;IFERROR(IF(INDEX('1.2 Speakers'!$J$10:$J1257,MATCH(L190,'1.2 Speakers'!$B$10:$B1257,0),)="",""," - "&amp;INDEX('1.2 Speakers'!$J$10:$J1257,MATCH(L190,'1.2 Speakers'!$B$10:$B1257,0),)),"")&amp;IF(ISBLANK(M190),"","
")&amp;M190&amp;IFERROR(IF(INDEX('1.2 Speakers'!$J$10:$J1257,MATCH(M190,'1.2 Speakers'!$B$10:$B1257,0),)="",""," - "&amp;INDEX('1.2 Speakers'!$J$10:$J1257,MATCH(M190,'1.2 Speakers'!$B$10:$B1257,0),)),"")&amp;IF(ISBLANK(N190),"","
")&amp;N190&amp;IFERROR(IF(INDEX('1.2 Speakers'!$J$10:$J1257,MATCH(N190,'1.2 Speakers'!$B$10:$B1257,0),)="",""," - "&amp;INDEX('1.2 Speakers'!$J$10:$J1257,MATCH(N190,'1.2 Speakers'!$B$10:$B1257,0),)),"")</f>
        <v/>
      </c>
      <c r="P190" s="58"/>
      <c r="Q190" s="60"/>
      <c r="R190" s="61"/>
      <c r="S190" s="60"/>
      <c r="T190" s="536"/>
    </row>
    <row r="191" spans="2:20" ht="13">
      <c r="B191" s="535"/>
      <c r="C191" s="425"/>
      <c r="D191" s="57"/>
      <c r="E191" s="58"/>
      <c r="F191" s="58"/>
      <c r="G191" s="427"/>
      <c r="H191" s="427"/>
      <c r="I191" s="59"/>
      <c r="J191" s="59"/>
      <c r="K191" s="59"/>
      <c r="L191" s="59"/>
      <c r="M191" s="59"/>
      <c r="N191" s="59"/>
      <c r="O191" s="57" t="str" cm="1">
        <f t="array" ref="O191">I191&amp;IFERROR(IF(INDEX('1.2 Speakers'!$J$10:$J1258,MATCH(I191,'1.2 Speakers'!$B$10:$B1258,0),)="",""," - "&amp;INDEX('1.2 Speakers'!$J$10:$J1258,MATCH(I191,'1.2 Speakers'!$B$10:$B1258,0),)),"")&amp;IF(ISBLANK(J191),"",CHAR(10))&amp;J191&amp;IFERROR(IF(INDEX('1.2 Speakers'!$J$10:$J1258,MATCH(J191,'1.2 Speakers'!$B$10:$B1258,0),)="",""," - "&amp;INDEX('1.2 Speakers'!$J$10:$J1258,MATCH(J191,'1.2 Speakers'!$B$10:$B1258,0),)),"")&amp;IF(ISBLANK(K191),"","
")&amp;K191&amp;IFERROR(IF(INDEX('1.2 Speakers'!$J$10:$J1258,MATCH(K191,'1.2 Speakers'!$B$10:$B1258,0),)="",""," - "&amp;INDEX('1.2 Speakers'!$J$10:$J1258,MATCH(K191,'1.2 Speakers'!$B$10:$B1258,0),)),"")&amp;IF(ISBLANK(L191),"","
")&amp;L191&amp;IFERROR(IF(INDEX('1.2 Speakers'!$J$10:$J1258,MATCH(L191,'1.2 Speakers'!$B$10:$B1258,0),)="",""," - "&amp;INDEX('1.2 Speakers'!$J$10:$J1258,MATCH(L191,'1.2 Speakers'!$B$10:$B1258,0),)),"")&amp;IF(ISBLANK(M191),"","
")&amp;M191&amp;IFERROR(IF(INDEX('1.2 Speakers'!$J$10:$J1258,MATCH(M191,'1.2 Speakers'!$B$10:$B1258,0),)="",""," - "&amp;INDEX('1.2 Speakers'!$J$10:$J1258,MATCH(M191,'1.2 Speakers'!$B$10:$B1258,0),)),"")&amp;IF(ISBLANK(N191),"","
")&amp;N191&amp;IFERROR(IF(INDEX('1.2 Speakers'!$J$10:$J1258,MATCH(N191,'1.2 Speakers'!$B$10:$B1258,0),)="",""," - "&amp;INDEX('1.2 Speakers'!$J$10:$J1258,MATCH(N191,'1.2 Speakers'!$B$10:$B1258,0),)),"")</f>
        <v/>
      </c>
      <c r="P191" s="58"/>
      <c r="Q191" s="60"/>
      <c r="R191" s="61"/>
      <c r="S191" s="60"/>
      <c r="T191" s="536"/>
    </row>
    <row r="192" spans="2:20" ht="13">
      <c r="B192" s="535"/>
      <c r="C192" s="425"/>
      <c r="D192" s="57"/>
      <c r="E192" s="58"/>
      <c r="F192" s="58"/>
      <c r="G192" s="427"/>
      <c r="H192" s="427"/>
      <c r="I192" s="59"/>
      <c r="J192" s="59"/>
      <c r="K192" s="59"/>
      <c r="L192" s="59"/>
      <c r="M192" s="59"/>
      <c r="N192" s="59"/>
      <c r="O192" s="57" t="str" cm="1">
        <f t="array" ref="O192">I192&amp;IFERROR(IF(INDEX('1.2 Speakers'!$J$10:$J1259,MATCH(I192,'1.2 Speakers'!$B$10:$B1259,0),)="",""," - "&amp;INDEX('1.2 Speakers'!$J$10:$J1259,MATCH(I192,'1.2 Speakers'!$B$10:$B1259,0),)),"")&amp;IF(ISBLANK(J192),"",CHAR(10))&amp;J192&amp;IFERROR(IF(INDEX('1.2 Speakers'!$J$10:$J1259,MATCH(J192,'1.2 Speakers'!$B$10:$B1259,0),)="",""," - "&amp;INDEX('1.2 Speakers'!$J$10:$J1259,MATCH(J192,'1.2 Speakers'!$B$10:$B1259,0),)),"")&amp;IF(ISBLANK(K192),"","
")&amp;K192&amp;IFERROR(IF(INDEX('1.2 Speakers'!$J$10:$J1259,MATCH(K192,'1.2 Speakers'!$B$10:$B1259,0),)="",""," - "&amp;INDEX('1.2 Speakers'!$J$10:$J1259,MATCH(K192,'1.2 Speakers'!$B$10:$B1259,0),)),"")&amp;IF(ISBLANK(L192),"","
")&amp;L192&amp;IFERROR(IF(INDEX('1.2 Speakers'!$J$10:$J1259,MATCH(L192,'1.2 Speakers'!$B$10:$B1259,0),)="",""," - "&amp;INDEX('1.2 Speakers'!$J$10:$J1259,MATCH(L192,'1.2 Speakers'!$B$10:$B1259,0),)),"")&amp;IF(ISBLANK(M192),"","
")&amp;M192&amp;IFERROR(IF(INDEX('1.2 Speakers'!$J$10:$J1259,MATCH(M192,'1.2 Speakers'!$B$10:$B1259,0),)="",""," - "&amp;INDEX('1.2 Speakers'!$J$10:$J1259,MATCH(M192,'1.2 Speakers'!$B$10:$B1259,0),)),"")&amp;IF(ISBLANK(N192),"","
")&amp;N192&amp;IFERROR(IF(INDEX('1.2 Speakers'!$J$10:$J1259,MATCH(N192,'1.2 Speakers'!$B$10:$B1259,0),)="",""," - "&amp;INDEX('1.2 Speakers'!$J$10:$J1259,MATCH(N192,'1.2 Speakers'!$B$10:$B1259,0),)),"")</f>
        <v/>
      </c>
      <c r="P192" s="58"/>
      <c r="Q192" s="60"/>
      <c r="R192" s="61"/>
      <c r="S192" s="60"/>
      <c r="T192" s="536"/>
    </row>
    <row r="193" spans="2:20" ht="13">
      <c r="B193" s="535"/>
      <c r="C193" s="425"/>
      <c r="D193" s="57"/>
      <c r="E193" s="58"/>
      <c r="F193" s="58"/>
      <c r="G193" s="427"/>
      <c r="H193" s="427"/>
      <c r="I193" s="59"/>
      <c r="J193" s="59"/>
      <c r="K193" s="59"/>
      <c r="L193" s="59"/>
      <c r="M193" s="59"/>
      <c r="N193" s="59"/>
      <c r="O193" s="57" t="str" cm="1">
        <f t="array" ref="O193">I193&amp;IFERROR(IF(INDEX('1.2 Speakers'!$J$10:$J1260,MATCH(I193,'1.2 Speakers'!$B$10:$B1260,0),)="",""," - "&amp;INDEX('1.2 Speakers'!$J$10:$J1260,MATCH(I193,'1.2 Speakers'!$B$10:$B1260,0),)),"")&amp;IF(ISBLANK(J193),"",CHAR(10))&amp;J193&amp;IFERROR(IF(INDEX('1.2 Speakers'!$J$10:$J1260,MATCH(J193,'1.2 Speakers'!$B$10:$B1260,0),)="",""," - "&amp;INDEX('1.2 Speakers'!$J$10:$J1260,MATCH(J193,'1.2 Speakers'!$B$10:$B1260,0),)),"")&amp;IF(ISBLANK(K193),"","
")&amp;K193&amp;IFERROR(IF(INDEX('1.2 Speakers'!$J$10:$J1260,MATCH(K193,'1.2 Speakers'!$B$10:$B1260,0),)="",""," - "&amp;INDEX('1.2 Speakers'!$J$10:$J1260,MATCH(K193,'1.2 Speakers'!$B$10:$B1260,0),)),"")&amp;IF(ISBLANK(L193),"","
")&amp;L193&amp;IFERROR(IF(INDEX('1.2 Speakers'!$J$10:$J1260,MATCH(L193,'1.2 Speakers'!$B$10:$B1260,0),)="",""," - "&amp;INDEX('1.2 Speakers'!$J$10:$J1260,MATCH(L193,'1.2 Speakers'!$B$10:$B1260,0),)),"")&amp;IF(ISBLANK(M193),"","
")&amp;M193&amp;IFERROR(IF(INDEX('1.2 Speakers'!$J$10:$J1260,MATCH(M193,'1.2 Speakers'!$B$10:$B1260,0),)="",""," - "&amp;INDEX('1.2 Speakers'!$J$10:$J1260,MATCH(M193,'1.2 Speakers'!$B$10:$B1260,0),)),"")&amp;IF(ISBLANK(N193),"","
")&amp;N193&amp;IFERROR(IF(INDEX('1.2 Speakers'!$J$10:$J1260,MATCH(N193,'1.2 Speakers'!$B$10:$B1260,0),)="",""," - "&amp;INDEX('1.2 Speakers'!$J$10:$J1260,MATCH(N193,'1.2 Speakers'!$B$10:$B1260,0),)),"")</f>
        <v/>
      </c>
      <c r="P193" s="58"/>
      <c r="Q193" s="60"/>
      <c r="R193" s="61"/>
      <c r="S193" s="60"/>
      <c r="T193" s="536"/>
    </row>
    <row r="194" spans="2:20" ht="13">
      <c r="B194" s="535"/>
      <c r="C194" s="425"/>
      <c r="D194" s="57"/>
      <c r="E194" s="58"/>
      <c r="F194" s="58"/>
      <c r="G194" s="427"/>
      <c r="H194" s="427"/>
      <c r="I194" s="59"/>
      <c r="J194" s="59"/>
      <c r="K194" s="59"/>
      <c r="L194" s="59"/>
      <c r="M194" s="59"/>
      <c r="N194" s="59"/>
      <c r="O194" s="57" t="str" cm="1">
        <f t="array" ref="O194">I194&amp;IFERROR(IF(INDEX('1.2 Speakers'!$J$10:$J1261,MATCH(I194,'1.2 Speakers'!$B$10:$B1261,0),)="",""," - "&amp;INDEX('1.2 Speakers'!$J$10:$J1261,MATCH(I194,'1.2 Speakers'!$B$10:$B1261,0),)),"")&amp;IF(ISBLANK(J194),"",CHAR(10))&amp;J194&amp;IFERROR(IF(INDEX('1.2 Speakers'!$J$10:$J1261,MATCH(J194,'1.2 Speakers'!$B$10:$B1261,0),)="",""," - "&amp;INDEX('1.2 Speakers'!$J$10:$J1261,MATCH(J194,'1.2 Speakers'!$B$10:$B1261,0),)),"")&amp;IF(ISBLANK(K194),"","
")&amp;K194&amp;IFERROR(IF(INDEX('1.2 Speakers'!$J$10:$J1261,MATCH(K194,'1.2 Speakers'!$B$10:$B1261,0),)="",""," - "&amp;INDEX('1.2 Speakers'!$J$10:$J1261,MATCH(K194,'1.2 Speakers'!$B$10:$B1261,0),)),"")&amp;IF(ISBLANK(L194),"","
")&amp;L194&amp;IFERROR(IF(INDEX('1.2 Speakers'!$J$10:$J1261,MATCH(L194,'1.2 Speakers'!$B$10:$B1261,0),)="",""," - "&amp;INDEX('1.2 Speakers'!$J$10:$J1261,MATCH(L194,'1.2 Speakers'!$B$10:$B1261,0),)),"")&amp;IF(ISBLANK(M194),"","
")&amp;M194&amp;IFERROR(IF(INDEX('1.2 Speakers'!$J$10:$J1261,MATCH(M194,'1.2 Speakers'!$B$10:$B1261,0),)="",""," - "&amp;INDEX('1.2 Speakers'!$J$10:$J1261,MATCH(M194,'1.2 Speakers'!$B$10:$B1261,0),)),"")&amp;IF(ISBLANK(N194),"","
")&amp;N194&amp;IFERROR(IF(INDEX('1.2 Speakers'!$J$10:$J1261,MATCH(N194,'1.2 Speakers'!$B$10:$B1261,0),)="",""," - "&amp;INDEX('1.2 Speakers'!$J$10:$J1261,MATCH(N194,'1.2 Speakers'!$B$10:$B1261,0),)),"")</f>
        <v/>
      </c>
      <c r="P194" s="58"/>
      <c r="Q194" s="60"/>
      <c r="R194" s="61"/>
      <c r="S194" s="60"/>
      <c r="T194" s="536"/>
    </row>
    <row r="195" spans="2:20" ht="13">
      <c r="B195" s="535"/>
      <c r="C195" s="425"/>
      <c r="D195" s="57"/>
      <c r="E195" s="58"/>
      <c r="F195" s="58"/>
      <c r="G195" s="427"/>
      <c r="H195" s="427"/>
      <c r="I195" s="59"/>
      <c r="J195" s="59"/>
      <c r="K195" s="59"/>
      <c r="L195" s="59"/>
      <c r="M195" s="59"/>
      <c r="N195" s="59"/>
      <c r="O195" s="57" t="str" cm="1">
        <f t="array" ref="O195">I195&amp;IFERROR(IF(INDEX('1.2 Speakers'!$J$10:$J1262,MATCH(I195,'1.2 Speakers'!$B$10:$B1262,0),)="",""," - "&amp;INDEX('1.2 Speakers'!$J$10:$J1262,MATCH(I195,'1.2 Speakers'!$B$10:$B1262,0),)),"")&amp;IF(ISBLANK(J195),"",CHAR(10))&amp;J195&amp;IFERROR(IF(INDEX('1.2 Speakers'!$J$10:$J1262,MATCH(J195,'1.2 Speakers'!$B$10:$B1262,0),)="",""," - "&amp;INDEX('1.2 Speakers'!$J$10:$J1262,MATCH(J195,'1.2 Speakers'!$B$10:$B1262,0),)),"")&amp;IF(ISBLANK(K195),"","
")&amp;K195&amp;IFERROR(IF(INDEX('1.2 Speakers'!$J$10:$J1262,MATCH(K195,'1.2 Speakers'!$B$10:$B1262,0),)="",""," - "&amp;INDEX('1.2 Speakers'!$J$10:$J1262,MATCH(K195,'1.2 Speakers'!$B$10:$B1262,0),)),"")&amp;IF(ISBLANK(L195),"","
")&amp;L195&amp;IFERROR(IF(INDEX('1.2 Speakers'!$J$10:$J1262,MATCH(L195,'1.2 Speakers'!$B$10:$B1262,0),)="",""," - "&amp;INDEX('1.2 Speakers'!$J$10:$J1262,MATCH(L195,'1.2 Speakers'!$B$10:$B1262,0),)),"")&amp;IF(ISBLANK(M195),"","
")&amp;M195&amp;IFERROR(IF(INDEX('1.2 Speakers'!$J$10:$J1262,MATCH(M195,'1.2 Speakers'!$B$10:$B1262,0),)="",""," - "&amp;INDEX('1.2 Speakers'!$J$10:$J1262,MATCH(M195,'1.2 Speakers'!$B$10:$B1262,0),)),"")&amp;IF(ISBLANK(N195),"","
")&amp;N195&amp;IFERROR(IF(INDEX('1.2 Speakers'!$J$10:$J1262,MATCH(N195,'1.2 Speakers'!$B$10:$B1262,0),)="",""," - "&amp;INDEX('1.2 Speakers'!$J$10:$J1262,MATCH(N195,'1.2 Speakers'!$B$10:$B1262,0),)),"")</f>
        <v/>
      </c>
      <c r="P195" s="58"/>
      <c r="Q195" s="60"/>
      <c r="R195" s="61"/>
      <c r="S195" s="60"/>
      <c r="T195" s="536"/>
    </row>
    <row r="196" spans="2:20" ht="13">
      <c r="B196" s="535"/>
      <c r="C196" s="425"/>
      <c r="D196" s="57"/>
      <c r="E196" s="58"/>
      <c r="F196" s="58"/>
      <c r="G196" s="427"/>
      <c r="H196" s="427"/>
      <c r="I196" s="59"/>
      <c r="J196" s="59"/>
      <c r="K196" s="59"/>
      <c r="L196" s="59"/>
      <c r="M196" s="59"/>
      <c r="N196" s="59"/>
      <c r="O196" s="57" t="str" cm="1">
        <f t="array" ref="O196">I196&amp;IFERROR(IF(INDEX('1.2 Speakers'!$J$10:$J1263,MATCH(I196,'1.2 Speakers'!$B$10:$B1263,0),)="",""," - "&amp;INDEX('1.2 Speakers'!$J$10:$J1263,MATCH(I196,'1.2 Speakers'!$B$10:$B1263,0),)),"")&amp;IF(ISBLANK(J196),"",CHAR(10))&amp;J196&amp;IFERROR(IF(INDEX('1.2 Speakers'!$J$10:$J1263,MATCH(J196,'1.2 Speakers'!$B$10:$B1263,0),)="",""," - "&amp;INDEX('1.2 Speakers'!$J$10:$J1263,MATCH(J196,'1.2 Speakers'!$B$10:$B1263,0),)),"")&amp;IF(ISBLANK(K196),"","
")&amp;K196&amp;IFERROR(IF(INDEX('1.2 Speakers'!$J$10:$J1263,MATCH(K196,'1.2 Speakers'!$B$10:$B1263,0),)="",""," - "&amp;INDEX('1.2 Speakers'!$J$10:$J1263,MATCH(K196,'1.2 Speakers'!$B$10:$B1263,0),)),"")&amp;IF(ISBLANK(L196),"","
")&amp;L196&amp;IFERROR(IF(INDEX('1.2 Speakers'!$J$10:$J1263,MATCH(L196,'1.2 Speakers'!$B$10:$B1263,0),)="",""," - "&amp;INDEX('1.2 Speakers'!$J$10:$J1263,MATCH(L196,'1.2 Speakers'!$B$10:$B1263,0),)),"")&amp;IF(ISBLANK(M196),"","
")&amp;M196&amp;IFERROR(IF(INDEX('1.2 Speakers'!$J$10:$J1263,MATCH(M196,'1.2 Speakers'!$B$10:$B1263,0),)="",""," - "&amp;INDEX('1.2 Speakers'!$J$10:$J1263,MATCH(M196,'1.2 Speakers'!$B$10:$B1263,0),)),"")&amp;IF(ISBLANK(N196),"","
")&amp;N196&amp;IFERROR(IF(INDEX('1.2 Speakers'!$J$10:$J1263,MATCH(N196,'1.2 Speakers'!$B$10:$B1263,0),)="",""," - "&amp;INDEX('1.2 Speakers'!$J$10:$J1263,MATCH(N196,'1.2 Speakers'!$B$10:$B1263,0),)),"")</f>
        <v/>
      </c>
      <c r="P196" s="58"/>
      <c r="Q196" s="60"/>
      <c r="R196" s="61"/>
      <c r="S196" s="60"/>
      <c r="T196" s="536"/>
    </row>
    <row r="197" spans="2:20" ht="13">
      <c r="B197" s="535"/>
      <c r="C197" s="425"/>
      <c r="D197" s="57"/>
      <c r="E197" s="58"/>
      <c r="F197" s="58"/>
      <c r="G197" s="427"/>
      <c r="H197" s="427"/>
      <c r="I197" s="59"/>
      <c r="J197" s="59"/>
      <c r="K197" s="59"/>
      <c r="L197" s="59"/>
      <c r="M197" s="59"/>
      <c r="N197" s="59"/>
      <c r="O197" s="57" t="str" cm="1">
        <f t="array" ref="O197">I197&amp;IFERROR(IF(INDEX('1.2 Speakers'!$J$10:$J1264,MATCH(I197,'1.2 Speakers'!$B$10:$B1264,0),)="",""," - "&amp;INDEX('1.2 Speakers'!$J$10:$J1264,MATCH(I197,'1.2 Speakers'!$B$10:$B1264,0),)),"")&amp;IF(ISBLANK(J197),"",CHAR(10))&amp;J197&amp;IFERROR(IF(INDEX('1.2 Speakers'!$J$10:$J1264,MATCH(J197,'1.2 Speakers'!$B$10:$B1264,0),)="",""," - "&amp;INDEX('1.2 Speakers'!$J$10:$J1264,MATCH(J197,'1.2 Speakers'!$B$10:$B1264,0),)),"")&amp;IF(ISBLANK(K197),"","
")&amp;K197&amp;IFERROR(IF(INDEX('1.2 Speakers'!$J$10:$J1264,MATCH(K197,'1.2 Speakers'!$B$10:$B1264,0),)="",""," - "&amp;INDEX('1.2 Speakers'!$J$10:$J1264,MATCH(K197,'1.2 Speakers'!$B$10:$B1264,0),)),"")&amp;IF(ISBLANK(L197),"","
")&amp;L197&amp;IFERROR(IF(INDEX('1.2 Speakers'!$J$10:$J1264,MATCH(L197,'1.2 Speakers'!$B$10:$B1264,0),)="",""," - "&amp;INDEX('1.2 Speakers'!$J$10:$J1264,MATCH(L197,'1.2 Speakers'!$B$10:$B1264,0),)),"")&amp;IF(ISBLANK(M197),"","
")&amp;M197&amp;IFERROR(IF(INDEX('1.2 Speakers'!$J$10:$J1264,MATCH(M197,'1.2 Speakers'!$B$10:$B1264,0),)="",""," - "&amp;INDEX('1.2 Speakers'!$J$10:$J1264,MATCH(M197,'1.2 Speakers'!$B$10:$B1264,0),)),"")&amp;IF(ISBLANK(N197),"","
")&amp;N197&amp;IFERROR(IF(INDEX('1.2 Speakers'!$J$10:$J1264,MATCH(N197,'1.2 Speakers'!$B$10:$B1264,0),)="",""," - "&amp;INDEX('1.2 Speakers'!$J$10:$J1264,MATCH(N197,'1.2 Speakers'!$B$10:$B1264,0),)),"")</f>
        <v/>
      </c>
      <c r="P197" s="58"/>
      <c r="Q197" s="60"/>
      <c r="R197" s="61"/>
      <c r="S197" s="60"/>
      <c r="T197" s="536"/>
    </row>
    <row r="198" spans="2:20" ht="13">
      <c r="B198" s="535"/>
      <c r="C198" s="425"/>
      <c r="D198" s="57"/>
      <c r="E198" s="58"/>
      <c r="F198" s="58"/>
      <c r="G198" s="427"/>
      <c r="H198" s="427"/>
      <c r="I198" s="59"/>
      <c r="J198" s="59"/>
      <c r="K198" s="59"/>
      <c r="L198" s="59"/>
      <c r="M198" s="59"/>
      <c r="N198" s="59"/>
      <c r="O198" s="57" t="str" cm="1">
        <f t="array" ref="O198">I198&amp;IFERROR(IF(INDEX('1.2 Speakers'!$J$10:$J1265,MATCH(I198,'1.2 Speakers'!$B$10:$B1265,0),)="",""," - "&amp;INDEX('1.2 Speakers'!$J$10:$J1265,MATCH(I198,'1.2 Speakers'!$B$10:$B1265,0),)),"")&amp;IF(ISBLANK(J198),"",CHAR(10))&amp;J198&amp;IFERROR(IF(INDEX('1.2 Speakers'!$J$10:$J1265,MATCH(J198,'1.2 Speakers'!$B$10:$B1265,0),)="",""," - "&amp;INDEX('1.2 Speakers'!$J$10:$J1265,MATCH(J198,'1.2 Speakers'!$B$10:$B1265,0),)),"")&amp;IF(ISBLANK(K198),"","
")&amp;K198&amp;IFERROR(IF(INDEX('1.2 Speakers'!$J$10:$J1265,MATCH(K198,'1.2 Speakers'!$B$10:$B1265,0),)="",""," - "&amp;INDEX('1.2 Speakers'!$J$10:$J1265,MATCH(K198,'1.2 Speakers'!$B$10:$B1265,0),)),"")&amp;IF(ISBLANK(L198),"","
")&amp;L198&amp;IFERROR(IF(INDEX('1.2 Speakers'!$J$10:$J1265,MATCH(L198,'1.2 Speakers'!$B$10:$B1265,0),)="",""," - "&amp;INDEX('1.2 Speakers'!$J$10:$J1265,MATCH(L198,'1.2 Speakers'!$B$10:$B1265,0),)),"")&amp;IF(ISBLANK(M198),"","
")&amp;M198&amp;IFERROR(IF(INDEX('1.2 Speakers'!$J$10:$J1265,MATCH(M198,'1.2 Speakers'!$B$10:$B1265,0),)="",""," - "&amp;INDEX('1.2 Speakers'!$J$10:$J1265,MATCH(M198,'1.2 Speakers'!$B$10:$B1265,0),)),"")&amp;IF(ISBLANK(N198),"","
")&amp;N198&amp;IFERROR(IF(INDEX('1.2 Speakers'!$J$10:$J1265,MATCH(N198,'1.2 Speakers'!$B$10:$B1265,0),)="",""," - "&amp;INDEX('1.2 Speakers'!$J$10:$J1265,MATCH(N198,'1.2 Speakers'!$B$10:$B1265,0),)),"")</f>
        <v/>
      </c>
      <c r="P198" s="58"/>
      <c r="Q198" s="60"/>
      <c r="R198" s="61"/>
      <c r="S198" s="60"/>
      <c r="T198" s="536"/>
    </row>
    <row r="199" spans="2:20" ht="13">
      <c r="B199" s="535"/>
      <c r="C199" s="425"/>
      <c r="D199" s="57"/>
      <c r="E199" s="58"/>
      <c r="F199" s="58"/>
      <c r="G199" s="427"/>
      <c r="H199" s="427"/>
      <c r="I199" s="59"/>
      <c r="J199" s="59"/>
      <c r="K199" s="59"/>
      <c r="L199" s="59"/>
      <c r="M199" s="59"/>
      <c r="N199" s="59"/>
      <c r="O199" s="57" t="str" cm="1">
        <f t="array" ref="O199">I199&amp;IFERROR(IF(INDEX('1.2 Speakers'!$J$10:$J1266,MATCH(I199,'1.2 Speakers'!$B$10:$B1266,0),)="",""," - "&amp;INDEX('1.2 Speakers'!$J$10:$J1266,MATCH(I199,'1.2 Speakers'!$B$10:$B1266,0),)),"")&amp;IF(ISBLANK(J199),"",CHAR(10))&amp;J199&amp;IFERROR(IF(INDEX('1.2 Speakers'!$J$10:$J1266,MATCH(J199,'1.2 Speakers'!$B$10:$B1266,0),)="",""," - "&amp;INDEX('1.2 Speakers'!$J$10:$J1266,MATCH(J199,'1.2 Speakers'!$B$10:$B1266,0),)),"")&amp;IF(ISBLANK(K199),"","
")&amp;K199&amp;IFERROR(IF(INDEX('1.2 Speakers'!$J$10:$J1266,MATCH(K199,'1.2 Speakers'!$B$10:$B1266,0),)="",""," - "&amp;INDEX('1.2 Speakers'!$J$10:$J1266,MATCH(K199,'1.2 Speakers'!$B$10:$B1266,0),)),"")&amp;IF(ISBLANK(L199),"","
")&amp;L199&amp;IFERROR(IF(INDEX('1.2 Speakers'!$J$10:$J1266,MATCH(L199,'1.2 Speakers'!$B$10:$B1266,0),)="",""," - "&amp;INDEX('1.2 Speakers'!$J$10:$J1266,MATCH(L199,'1.2 Speakers'!$B$10:$B1266,0),)),"")&amp;IF(ISBLANK(M199),"","
")&amp;M199&amp;IFERROR(IF(INDEX('1.2 Speakers'!$J$10:$J1266,MATCH(M199,'1.2 Speakers'!$B$10:$B1266,0),)="",""," - "&amp;INDEX('1.2 Speakers'!$J$10:$J1266,MATCH(M199,'1.2 Speakers'!$B$10:$B1266,0),)),"")&amp;IF(ISBLANK(N199),"","
")&amp;N199&amp;IFERROR(IF(INDEX('1.2 Speakers'!$J$10:$J1266,MATCH(N199,'1.2 Speakers'!$B$10:$B1266,0),)="",""," - "&amp;INDEX('1.2 Speakers'!$J$10:$J1266,MATCH(N199,'1.2 Speakers'!$B$10:$B1266,0),)),"")</f>
        <v/>
      </c>
      <c r="P199" s="58"/>
      <c r="Q199" s="60"/>
      <c r="R199" s="61"/>
      <c r="S199" s="60"/>
      <c r="T199" s="536"/>
    </row>
    <row r="200" spans="2:20" ht="13">
      <c r="B200" s="535"/>
      <c r="C200" s="425"/>
      <c r="D200" s="57"/>
      <c r="E200" s="58"/>
      <c r="F200" s="58"/>
      <c r="G200" s="427"/>
      <c r="H200" s="427"/>
      <c r="I200" s="59"/>
      <c r="J200" s="59"/>
      <c r="K200" s="59"/>
      <c r="L200" s="59"/>
      <c r="M200" s="59"/>
      <c r="N200" s="59"/>
      <c r="O200" s="57" t="str" cm="1">
        <f t="array" ref="O200">I200&amp;IFERROR(IF(INDEX('1.2 Speakers'!$J$10:$J1267,MATCH(I200,'1.2 Speakers'!$B$10:$B1267,0),)="",""," - "&amp;INDEX('1.2 Speakers'!$J$10:$J1267,MATCH(I200,'1.2 Speakers'!$B$10:$B1267,0),)),"")&amp;IF(ISBLANK(J200),"",CHAR(10))&amp;J200&amp;IFERROR(IF(INDEX('1.2 Speakers'!$J$10:$J1267,MATCH(J200,'1.2 Speakers'!$B$10:$B1267,0),)="",""," - "&amp;INDEX('1.2 Speakers'!$J$10:$J1267,MATCH(J200,'1.2 Speakers'!$B$10:$B1267,0),)),"")&amp;IF(ISBLANK(K200),"","
")&amp;K200&amp;IFERROR(IF(INDEX('1.2 Speakers'!$J$10:$J1267,MATCH(K200,'1.2 Speakers'!$B$10:$B1267,0),)="",""," - "&amp;INDEX('1.2 Speakers'!$J$10:$J1267,MATCH(K200,'1.2 Speakers'!$B$10:$B1267,0),)),"")&amp;IF(ISBLANK(L200),"","
")&amp;L200&amp;IFERROR(IF(INDEX('1.2 Speakers'!$J$10:$J1267,MATCH(L200,'1.2 Speakers'!$B$10:$B1267,0),)="",""," - "&amp;INDEX('1.2 Speakers'!$J$10:$J1267,MATCH(L200,'1.2 Speakers'!$B$10:$B1267,0),)),"")&amp;IF(ISBLANK(M200),"","
")&amp;M200&amp;IFERROR(IF(INDEX('1.2 Speakers'!$J$10:$J1267,MATCH(M200,'1.2 Speakers'!$B$10:$B1267,0),)="",""," - "&amp;INDEX('1.2 Speakers'!$J$10:$J1267,MATCH(M200,'1.2 Speakers'!$B$10:$B1267,0),)),"")&amp;IF(ISBLANK(N200),"","
")&amp;N200&amp;IFERROR(IF(INDEX('1.2 Speakers'!$J$10:$J1267,MATCH(N200,'1.2 Speakers'!$B$10:$B1267,0),)="",""," - "&amp;INDEX('1.2 Speakers'!$J$10:$J1267,MATCH(N200,'1.2 Speakers'!$B$10:$B1267,0),)),"")</f>
        <v/>
      </c>
      <c r="P200" s="58"/>
      <c r="Q200" s="60"/>
      <c r="R200" s="61"/>
      <c r="S200" s="60"/>
      <c r="T200" s="536"/>
    </row>
    <row r="201" spans="2:20" ht="13">
      <c r="B201" s="535"/>
      <c r="C201" s="425"/>
      <c r="D201" s="57"/>
      <c r="E201" s="58"/>
      <c r="F201" s="58"/>
      <c r="G201" s="427"/>
      <c r="H201" s="427"/>
      <c r="I201" s="59"/>
      <c r="J201" s="59"/>
      <c r="K201" s="59"/>
      <c r="L201" s="59"/>
      <c r="M201" s="59"/>
      <c r="N201" s="59"/>
      <c r="O201" s="57" t="str" cm="1">
        <f t="array" ref="O201">I201&amp;IFERROR(IF(INDEX('1.2 Speakers'!$J$10:$J1268,MATCH(I201,'1.2 Speakers'!$B$10:$B1268,0),)="",""," - "&amp;INDEX('1.2 Speakers'!$J$10:$J1268,MATCH(I201,'1.2 Speakers'!$B$10:$B1268,0),)),"")&amp;IF(ISBLANK(J201),"",CHAR(10))&amp;J201&amp;IFERROR(IF(INDEX('1.2 Speakers'!$J$10:$J1268,MATCH(J201,'1.2 Speakers'!$B$10:$B1268,0),)="",""," - "&amp;INDEX('1.2 Speakers'!$J$10:$J1268,MATCH(J201,'1.2 Speakers'!$B$10:$B1268,0),)),"")&amp;IF(ISBLANK(K201),"","
")&amp;K201&amp;IFERROR(IF(INDEX('1.2 Speakers'!$J$10:$J1268,MATCH(K201,'1.2 Speakers'!$B$10:$B1268,0),)="",""," - "&amp;INDEX('1.2 Speakers'!$J$10:$J1268,MATCH(K201,'1.2 Speakers'!$B$10:$B1268,0),)),"")&amp;IF(ISBLANK(L201),"","
")&amp;L201&amp;IFERROR(IF(INDEX('1.2 Speakers'!$J$10:$J1268,MATCH(L201,'1.2 Speakers'!$B$10:$B1268,0),)="",""," - "&amp;INDEX('1.2 Speakers'!$J$10:$J1268,MATCH(L201,'1.2 Speakers'!$B$10:$B1268,0),)),"")&amp;IF(ISBLANK(M201),"","
")&amp;M201&amp;IFERROR(IF(INDEX('1.2 Speakers'!$J$10:$J1268,MATCH(M201,'1.2 Speakers'!$B$10:$B1268,0),)="",""," - "&amp;INDEX('1.2 Speakers'!$J$10:$J1268,MATCH(M201,'1.2 Speakers'!$B$10:$B1268,0),)),"")&amp;IF(ISBLANK(N201),"","
")&amp;N201&amp;IFERROR(IF(INDEX('1.2 Speakers'!$J$10:$J1268,MATCH(N201,'1.2 Speakers'!$B$10:$B1268,0),)="",""," - "&amp;INDEX('1.2 Speakers'!$J$10:$J1268,MATCH(N201,'1.2 Speakers'!$B$10:$B1268,0),)),"")</f>
        <v/>
      </c>
      <c r="P201" s="58"/>
      <c r="Q201" s="60"/>
      <c r="R201" s="61"/>
      <c r="S201" s="60"/>
      <c r="T201" s="536"/>
    </row>
    <row r="202" spans="2:20" ht="13">
      <c r="B202" s="535"/>
      <c r="C202" s="425"/>
      <c r="D202" s="57"/>
      <c r="E202" s="58"/>
      <c r="F202" s="58"/>
      <c r="G202" s="427"/>
      <c r="H202" s="427"/>
      <c r="I202" s="59"/>
      <c r="J202" s="59"/>
      <c r="K202" s="59"/>
      <c r="L202" s="59"/>
      <c r="M202" s="59"/>
      <c r="N202" s="59"/>
      <c r="O202" s="57" t="str" cm="1">
        <f t="array" ref="O202">I202&amp;IFERROR(IF(INDEX('1.2 Speakers'!$J$10:$J1269,MATCH(I202,'1.2 Speakers'!$B$10:$B1269,0),)="",""," - "&amp;INDEX('1.2 Speakers'!$J$10:$J1269,MATCH(I202,'1.2 Speakers'!$B$10:$B1269,0),)),"")&amp;IF(ISBLANK(J202),"",CHAR(10))&amp;J202&amp;IFERROR(IF(INDEX('1.2 Speakers'!$J$10:$J1269,MATCH(J202,'1.2 Speakers'!$B$10:$B1269,0),)="",""," - "&amp;INDEX('1.2 Speakers'!$J$10:$J1269,MATCH(J202,'1.2 Speakers'!$B$10:$B1269,0),)),"")&amp;IF(ISBLANK(K202),"","
")&amp;K202&amp;IFERROR(IF(INDEX('1.2 Speakers'!$J$10:$J1269,MATCH(K202,'1.2 Speakers'!$B$10:$B1269,0),)="",""," - "&amp;INDEX('1.2 Speakers'!$J$10:$J1269,MATCH(K202,'1.2 Speakers'!$B$10:$B1269,0),)),"")&amp;IF(ISBLANK(L202),"","
")&amp;L202&amp;IFERROR(IF(INDEX('1.2 Speakers'!$J$10:$J1269,MATCH(L202,'1.2 Speakers'!$B$10:$B1269,0),)="",""," - "&amp;INDEX('1.2 Speakers'!$J$10:$J1269,MATCH(L202,'1.2 Speakers'!$B$10:$B1269,0),)),"")&amp;IF(ISBLANK(M202),"","
")&amp;M202&amp;IFERROR(IF(INDEX('1.2 Speakers'!$J$10:$J1269,MATCH(M202,'1.2 Speakers'!$B$10:$B1269,0),)="",""," - "&amp;INDEX('1.2 Speakers'!$J$10:$J1269,MATCH(M202,'1.2 Speakers'!$B$10:$B1269,0),)),"")&amp;IF(ISBLANK(N202),"","
")&amp;N202&amp;IFERROR(IF(INDEX('1.2 Speakers'!$J$10:$J1269,MATCH(N202,'1.2 Speakers'!$B$10:$B1269,0),)="",""," - "&amp;INDEX('1.2 Speakers'!$J$10:$J1269,MATCH(N202,'1.2 Speakers'!$B$10:$B1269,0),)),"")</f>
        <v/>
      </c>
      <c r="P202" s="58"/>
      <c r="Q202" s="60"/>
      <c r="R202" s="61"/>
      <c r="S202" s="60"/>
      <c r="T202" s="536"/>
    </row>
    <row r="203" spans="2:20" ht="13">
      <c r="B203" s="535"/>
      <c r="C203" s="425"/>
      <c r="D203" s="57"/>
      <c r="E203" s="58"/>
      <c r="F203" s="58"/>
      <c r="G203" s="427"/>
      <c r="H203" s="427"/>
      <c r="I203" s="59"/>
      <c r="J203" s="59"/>
      <c r="K203" s="59"/>
      <c r="L203" s="59"/>
      <c r="M203" s="59"/>
      <c r="N203" s="59"/>
      <c r="O203" s="57" t="str" cm="1">
        <f t="array" ref="O203">I203&amp;IFERROR(IF(INDEX('1.2 Speakers'!$J$10:$J1270,MATCH(I203,'1.2 Speakers'!$B$10:$B1270,0),)="",""," - "&amp;INDEX('1.2 Speakers'!$J$10:$J1270,MATCH(I203,'1.2 Speakers'!$B$10:$B1270,0),)),"")&amp;IF(ISBLANK(J203),"",CHAR(10))&amp;J203&amp;IFERROR(IF(INDEX('1.2 Speakers'!$J$10:$J1270,MATCH(J203,'1.2 Speakers'!$B$10:$B1270,0),)="",""," - "&amp;INDEX('1.2 Speakers'!$J$10:$J1270,MATCH(J203,'1.2 Speakers'!$B$10:$B1270,0),)),"")&amp;IF(ISBLANK(K203),"","
")&amp;K203&amp;IFERROR(IF(INDEX('1.2 Speakers'!$J$10:$J1270,MATCH(K203,'1.2 Speakers'!$B$10:$B1270,0),)="",""," - "&amp;INDEX('1.2 Speakers'!$J$10:$J1270,MATCH(K203,'1.2 Speakers'!$B$10:$B1270,0),)),"")&amp;IF(ISBLANK(L203),"","
")&amp;L203&amp;IFERROR(IF(INDEX('1.2 Speakers'!$J$10:$J1270,MATCH(L203,'1.2 Speakers'!$B$10:$B1270,0),)="",""," - "&amp;INDEX('1.2 Speakers'!$J$10:$J1270,MATCH(L203,'1.2 Speakers'!$B$10:$B1270,0),)),"")&amp;IF(ISBLANK(M203),"","
")&amp;M203&amp;IFERROR(IF(INDEX('1.2 Speakers'!$J$10:$J1270,MATCH(M203,'1.2 Speakers'!$B$10:$B1270,0),)="",""," - "&amp;INDEX('1.2 Speakers'!$J$10:$J1270,MATCH(M203,'1.2 Speakers'!$B$10:$B1270,0),)),"")&amp;IF(ISBLANK(N203),"","
")&amp;N203&amp;IFERROR(IF(INDEX('1.2 Speakers'!$J$10:$J1270,MATCH(N203,'1.2 Speakers'!$B$10:$B1270,0),)="",""," - "&amp;INDEX('1.2 Speakers'!$J$10:$J1270,MATCH(N203,'1.2 Speakers'!$B$10:$B1270,0),)),"")</f>
        <v/>
      </c>
      <c r="P203" s="58"/>
      <c r="Q203" s="60"/>
      <c r="R203" s="61"/>
      <c r="S203" s="60"/>
      <c r="T203" s="536"/>
    </row>
    <row r="204" spans="2:20" ht="13">
      <c r="B204" s="535"/>
      <c r="C204" s="425"/>
      <c r="D204" s="57"/>
      <c r="E204" s="58"/>
      <c r="F204" s="58"/>
      <c r="G204" s="427"/>
      <c r="H204" s="427"/>
      <c r="I204" s="59"/>
      <c r="J204" s="59"/>
      <c r="K204" s="59"/>
      <c r="L204" s="59"/>
      <c r="M204" s="59"/>
      <c r="N204" s="59"/>
      <c r="O204" s="57" t="str" cm="1">
        <f t="array" ref="O204">I204&amp;IFERROR(IF(INDEX('1.2 Speakers'!$J$10:$J1271,MATCH(I204,'1.2 Speakers'!$B$10:$B1271,0),)="",""," - "&amp;INDEX('1.2 Speakers'!$J$10:$J1271,MATCH(I204,'1.2 Speakers'!$B$10:$B1271,0),)),"")&amp;IF(ISBLANK(J204),"",CHAR(10))&amp;J204&amp;IFERROR(IF(INDEX('1.2 Speakers'!$J$10:$J1271,MATCH(J204,'1.2 Speakers'!$B$10:$B1271,0),)="",""," - "&amp;INDEX('1.2 Speakers'!$J$10:$J1271,MATCH(J204,'1.2 Speakers'!$B$10:$B1271,0),)),"")&amp;IF(ISBLANK(K204),"","
")&amp;K204&amp;IFERROR(IF(INDEX('1.2 Speakers'!$J$10:$J1271,MATCH(K204,'1.2 Speakers'!$B$10:$B1271,0),)="",""," - "&amp;INDEX('1.2 Speakers'!$J$10:$J1271,MATCH(K204,'1.2 Speakers'!$B$10:$B1271,0),)),"")&amp;IF(ISBLANK(L204),"","
")&amp;L204&amp;IFERROR(IF(INDEX('1.2 Speakers'!$J$10:$J1271,MATCH(L204,'1.2 Speakers'!$B$10:$B1271,0),)="",""," - "&amp;INDEX('1.2 Speakers'!$J$10:$J1271,MATCH(L204,'1.2 Speakers'!$B$10:$B1271,0),)),"")&amp;IF(ISBLANK(M204),"","
")&amp;M204&amp;IFERROR(IF(INDEX('1.2 Speakers'!$J$10:$J1271,MATCH(M204,'1.2 Speakers'!$B$10:$B1271,0),)="",""," - "&amp;INDEX('1.2 Speakers'!$J$10:$J1271,MATCH(M204,'1.2 Speakers'!$B$10:$B1271,0),)),"")&amp;IF(ISBLANK(N204),"","
")&amp;N204&amp;IFERROR(IF(INDEX('1.2 Speakers'!$J$10:$J1271,MATCH(N204,'1.2 Speakers'!$B$10:$B1271,0),)="",""," - "&amp;INDEX('1.2 Speakers'!$J$10:$J1271,MATCH(N204,'1.2 Speakers'!$B$10:$B1271,0),)),"")</f>
        <v/>
      </c>
      <c r="P204" s="58"/>
      <c r="Q204" s="60"/>
      <c r="R204" s="61"/>
      <c r="S204" s="60"/>
      <c r="T204" s="536"/>
    </row>
    <row r="205" spans="2:20" ht="13">
      <c r="B205" s="535"/>
      <c r="C205" s="425"/>
      <c r="D205" s="57"/>
      <c r="E205" s="58"/>
      <c r="F205" s="58"/>
      <c r="G205" s="427"/>
      <c r="H205" s="427"/>
      <c r="I205" s="59"/>
      <c r="J205" s="59"/>
      <c r="K205" s="59"/>
      <c r="L205" s="59"/>
      <c r="M205" s="59"/>
      <c r="N205" s="59"/>
      <c r="O205" s="57" t="str" cm="1">
        <f t="array" ref="O205">I205&amp;IFERROR(IF(INDEX('1.2 Speakers'!$J$10:$J1272,MATCH(I205,'1.2 Speakers'!$B$10:$B1272,0),)="",""," - "&amp;INDEX('1.2 Speakers'!$J$10:$J1272,MATCH(I205,'1.2 Speakers'!$B$10:$B1272,0),)),"")&amp;IF(ISBLANK(J205),"",CHAR(10))&amp;J205&amp;IFERROR(IF(INDEX('1.2 Speakers'!$J$10:$J1272,MATCH(J205,'1.2 Speakers'!$B$10:$B1272,0),)="",""," - "&amp;INDEX('1.2 Speakers'!$J$10:$J1272,MATCH(J205,'1.2 Speakers'!$B$10:$B1272,0),)),"")&amp;IF(ISBLANK(K205),"","
")&amp;K205&amp;IFERROR(IF(INDEX('1.2 Speakers'!$J$10:$J1272,MATCH(K205,'1.2 Speakers'!$B$10:$B1272,0),)="",""," - "&amp;INDEX('1.2 Speakers'!$J$10:$J1272,MATCH(K205,'1.2 Speakers'!$B$10:$B1272,0),)),"")&amp;IF(ISBLANK(L205),"","
")&amp;L205&amp;IFERROR(IF(INDEX('1.2 Speakers'!$J$10:$J1272,MATCH(L205,'1.2 Speakers'!$B$10:$B1272,0),)="",""," - "&amp;INDEX('1.2 Speakers'!$J$10:$J1272,MATCH(L205,'1.2 Speakers'!$B$10:$B1272,0),)),"")&amp;IF(ISBLANK(M205),"","
")&amp;M205&amp;IFERROR(IF(INDEX('1.2 Speakers'!$J$10:$J1272,MATCH(M205,'1.2 Speakers'!$B$10:$B1272,0),)="",""," - "&amp;INDEX('1.2 Speakers'!$J$10:$J1272,MATCH(M205,'1.2 Speakers'!$B$10:$B1272,0),)),"")&amp;IF(ISBLANK(N205),"","
")&amp;N205&amp;IFERROR(IF(INDEX('1.2 Speakers'!$J$10:$J1272,MATCH(N205,'1.2 Speakers'!$B$10:$B1272,0),)="",""," - "&amp;INDEX('1.2 Speakers'!$J$10:$J1272,MATCH(N205,'1.2 Speakers'!$B$10:$B1272,0),)),"")</f>
        <v/>
      </c>
      <c r="P205" s="58"/>
      <c r="Q205" s="60"/>
      <c r="R205" s="61"/>
      <c r="S205" s="60"/>
      <c r="T205" s="536"/>
    </row>
    <row r="206" spans="2:20" ht="13">
      <c r="B206" s="535"/>
      <c r="C206" s="425"/>
      <c r="D206" s="57"/>
      <c r="E206" s="58"/>
      <c r="F206" s="58"/>
      <c r="G206" s="427"/>
      <c r="H206" s="427"/>
      <c r="I206" s="59"/>
      <c r="J206" s="59"/>
      <c r="K206" s="59"/>
      <c r="L206" s="59"/>
      <c r="M206" s="59"/>
      <c r="N206" s="59"/>
      <c r="O206" s="57" t="str" cm="1">
        <f t="array" ref="O206">I206&amp;IFERROR(IF(INDEX('1.2 Speakers'!$J$10:$J1273,MATCH(I206,'1.2 Speakers'!$B$10:$B1273,0),)="",""," - "&amp;INDEX('1.2 Speakers'!$J$10:$J1273,MATCH(I206,'1.2 Speakers'!$B$10:$B1273,0),)),"")&amp;IF(ISBLANK(J206),"",CHAR(10))&amp;J206&amp;IFERROR(IF(INDEX('1.2 Speakers'!$J$10:$J1273,MATCH(J206,'1.2 Speakers'!$B$10:$B1273,0),)="",""," - "&amp;INDEX('1.2 Speakers'!$J$10:$J1273,MATCH(J206,'1.2 Speakers'!$B$10:$B1273,0),)),"")&amp;IF(ISBLANK(K206),"","
")&amp;K206&amp;IFERROR(IF(INDEX('1.2 Speakers'!$J$10:$J1273,MATCH(K206,'1.2 Speakers'!$B$10:$B1273,0),)="",""," - "&amp;INDEX('1.2 Speakers'!$J$10:$J1273,MATCH(K206,'1.2 Speakers'!$B$10:$B1273,0),)),"")&amp;IF(ISBLANK(L206),"","
")&amp;L206&amp;IFERROR(IF(INDEX('1.2 Speakers'!$J$10:$J1273,MATCH(L206,'1.2 Speakers'!$B$10:$B1273,0),)="",""," - "&amp;INDEX('1.2 Speakers'!$J$10:$J1273,MATCH(L206,'1.2 Speakers'!$B$10:$B1273,0),)),"")&amp;IF(ISBLANK(M206),"","
")&amp;M206&amp;IFERROR(IF(INDEX('1.2 Speakers'!$J$10:$J1273,MATCH(M206,'1.2 Speakers'!$B$10:$B1273,0),)="",""," - "&amp;INDEX('1.2 Speakers'!$J$10:$J1273,MATCH(M206,'1.2 Speakers'!$B$10:$B1273,0),)),"")&amp;IF(ISBLANK(N206),"","
")&amp;N206&amp;IFERROR(IF(INDEX('1.2 Speakers'!$J$10:$J1273,MATCH(N206,'1.2 Speakers'!$B$10:$B1273,0),)="",""," - "&amp;INDEX('1.2 Speakers'!$J$10:$J1273,MATCH(N206,'1.2 Speakers'!$B$10:$B1273,0),)),"")</f>
        <v/>
      </c>
      <c r="P206" s="58"/>
      <c r="Q206" s="60"/>
      <c r="R206" s="61"/>
      <c r="S206" s="60"/>
      <c r="T206" s="536"/>
    </row>
    <row r="207" spans="2:20" ht="13">
      <c r="B207" s="535"/>
      <c r="C207" s="425"/>
      <c r="D207" s="57"/>
      <c r="E207" s="58"/>
      <c r="F207" s="58"/>
      <c r="G207" s="427"/>
      <c r="H207" s="427"/>
      <c r="I207" s="59"/>
      <c r="J207" s="59"/>
      <c r="K207" s="59"/>
      <c r="L207" s="59"/>
      <c r="M207" s="59"/>
      <c r="N207" s="59"/>
      <c r="O207" s="57" t="str" cm="1">
        <f t="array" ref="O207">I207&amp;IFERROR(IF(INDEX('1.2 Speakers'!$J$10:$J1274,MATCH(I207,'1.2 Speakers'!$B$10:$B1274,0),)="",""," - "&amp;INDEX('1.2 Speakers'!$J$10:$J1274,MATCH(I207,'1.2 Speakers'!$B$10:$B1274,0),)),"")&amp;IF(ISBLANK(J207),"",CHAR(10))&amp;J207&amp;IFERROR(IF(INDEX('1.2 Speakers'!$J$10:$J1274,MATCH(J207,'1.2 Speakers'!$B$10:$B1274,0),)="",""," - "&amp;INDEX('1.2 Speakers'!$J$10:$J1274,MATCH(J207,'1.2 Speakers'!$B$10:$B1274,0),)),"")&amp;IF(ISBLANK(K207),"","
")&amp;K207&amp;IFERROR(IF(INDEX('1.2 Speakers'!$J$10:$J1274,MATCH(K207,'1.2 Speakers'!$B$10:$B1274,0),)="",""," - "&amp;INDEX('1.2 Speakers'!$J$10:$J1274,MATCH(K207,'1.2 Speakers'!$B$10:$B1274,0),)),"")&amp;IF(ISBLANK(L207),"","
")&amp;L207&amp;IFERROR(IF(INDEX('1.2 Speakers'!$J$10:$J1274,MATCH(L207,'1.2 Speakers'!$B$10:$B1274,0),)="",""," - "&amp;INDEX('1.2 Speakers'!$J$10:$J1274,MATCH(L207,'1.2 Speakers'!$B$10:$B1274,0),)),"")&amp;IF(ISBLANK(M207),"","
")&amp;M207&amp;IFERROR(IF(INDEX('1.2 Speakers'!$J$10:$J1274,MATCH(M207,'1.2 Speakers'!$B$10:$B1274,0),)="",""," - "&amp;INDEX('1.2 Speakers'!$J$10:$J1274,MATCH(M207,'1.2 Speakers'!$B$10:$B1274,0),)),"")&amp;IF(ISBLANK(N207),"","
")&amp;N207&amp;IFERROR(IF(INDEX('1.2 Speakers'!$J$10:$J1274,MATCH(N207,'1.2 Speakers'!$B$10:$B1274,0),)="",""," - "&amp;INDEX('1.2 Speakers'!$J$10:$J1274,MATCH(N207,'1.2 Speakers'!$B$10:$B1274,0),)),"")</f>
        <v/>
      </c>
      <c r="P207" s="58"/>
      <c r="Q207" s="60"/>
      <c r="R207" s="61"/>
      <c r="S207" s="60"/>
      <c r="T207" s="536"/>
    </row>
    <row r="208" spans="2:20" ht="13">
      <c r="B208" s="535"/>
      <c r="C208" s="425"/>
      <c r="D208" s="57"/>
      <c r="E208" s="58"/>
      <c r="F208" s="58"/>
      <c r="G208" s="427"/>
      <c r="H208" s="427"/>
      <c r="I208" s="59"/>
      <c r="J208" s="59"/>
      <c r="K208" s="59"/>
      <c r="L208" s="59"/>
      <c r="M208" s="59"/>
      <c r="N208" s="59"/>
      <c r="O208" s="57" t="str" cm="1">
        <f t="array" ref="O208">I208&amp;IFERROR(IF(INDEX('1.2 Speakers'!$J$10:$J1275,MATCH(I208,'1.2 Speakers'!$B$10:$B1275,0),)="",""," - "&amp;INDEX('1.2 Speakers'!$J$10:$J1275,MATCH(I208,'1.2 Speakers'!$B$10:$B1275,0),)),"")&amp;IF(ISBLANK(J208),"",CHAR(10))&amp;J208&amp;IFERROR(IF(INDEX('1.2 Speakers'!$J$10:$J1275,MATCH(J208,'1.2 Speakers'!$B$10:$B1275,0),)="",""," - "&amp;INDEX('1.2 Speakers'!$J$10:$J1275,MATCH(J208,'1.2 Speakers'!$B$10:$B1275,0),)),"")&amp;IF(ISBLANK(K208),"","
")&amp;K208&amp;IFERROR(IF(INDEX('1.2 Speakers'!$J$10:$J1275,MATCH(K208,'1.2 Speakers'!$B$10:$B1275,0),)="",""," - "&amp;INDEX('1.2 Speakers'!$J$10:$J1275,MATCH(K208,'1.2 Speakers'!$B$10:$B1275,0),)),"")&amp;IF(ISBLANK(L208),"","
")&amp;L208&amp;IFERROR(IF(INDEX('1.2 Speakers'!$J$10:$J1275,MATCH(L208,'1.2 Speakers'!$B$10:$B1275,0),)="",""," - "&amp;INDEX('1.2 Speakers'!$J$10:$J1275,MATCH(L208,'1.2 Speakers'!$B$10:$B1275,0),)),"")&amp;IF(ISBLANK(M208),"","
")&amp;M208&amp;IFERROR(IF(INDEX('1.2 Speakers'!$J$10:$J1275,MATCH(M208,'1.2 Speakers'!$B$10:$B1275,0),)="",""," - "&amp;INDEX('1.2 Speakers'!$J$10:$J1275,MATCH(M208,'1.2 Speakers'!$B$10:$B1275,0),)),"")&amp;IF(ISBLANK(N208),"","
")&amp;N208&amp;IFERROR(IF(INDEX('1.2 Speakers'!$J$10:$J1275,MATCH(N208,'1.2 Speakers'!$B$10:$B1275,0),)="",""," - "&amp;INDEX('1.2 Speakers'!$J$10:$J1275,MATCH(N208,'1.2 Speakers'!$B$10:$B1275,0),)),"")</f>
        <v/>
      </c>
      <c r="P208" s="58"/>
      <c r="Q208" s="60"/>
      <c r="R208" s="61"/>
      <c r="S208" s="60"/>
      <c r="T208" s="536"/>
    </row>
    <row r="209" spans="2:20" ht="13">
      <c r="B209" s="535"/>
      <c r="C209" s="425"/>
      <c r="D209" s="57"/>
      <c r="E209" s="58"/>
      <c r="F209" s="58"/>
      <c r="G209" s="427"/>
      <c r="H209" s="427"/>
      <c r="I209" s="59"/>
      <c r="J209" s="59"/>
      <c r="K209" s="59"/>
      <c r="L209" s="59"/>
      <c r="M209" s="59"/>
      <c r="N209" s="59"/>
      <c r="O209" s="57" t="str" cm="1">
        <f t="array" ref="O209">I209&amp;IFERROR(IF(INDEX('1.2 Speakers'!$J$10:$J1276,MATCH(I209,'1.2 Speakers'!$B$10:$B1276,0),)="",""," - "&amp;INDEX('1.2 Speakers'!$J$10:$J1276,MATCH(I209,'1.2 Speakers'!$B$10:$B1276,0),)),"")&amp;IF(ISBLANK(J209),"",CHAR(10))&amp;J209&amp;IFERROR(IF(INDEX('1.2 Speakers'!$J$10:$J1276,MATCH(J209,'1.2 Speakers'!$B$10:$B1276,0),)="",""," - "&amp;INDEX('1.2 Speakers'!$J$10:$J1276,MATCH(J209,'1.2 Speakers'!$B$10:$B1276,0),)),"")&amp;IF(ISBLANK(K209),"","
")&amp;K209&amp;IFERROR(IF(INDEX('1.2 Speakers'!$J$10:$J1276,MATCH(K209,'1.2 Speakers'!$B$10:$B1276,0),)="",""," - "&amp;INDEX('1.2 Speakers'!$J$10:$J1276,MATCH(K209,'1.2 Speakers'!$B$10:$B1276,0),)),"")&amp;IF(ISBLANK(L209),"","
")&amp;L209&amp;IFERROR(IF(INDEX('1.2 Speakers'!$J$10:$J1276,MATCH(L209,'1.2 Speakers'!$B$10:$B1276,0),)="",""," - "&amp;INDEX('1.2 Speakers'!$J$10:$J1276,MATCH(L209,'1.2 Speakers'!$B$10:$B1276,0),)),"")&amp;IF(ISBLANK(M209),"","
")&amp;M209&amp;IFERROR(IF(INDEX('1.2 Speakers'!$J$10:$J1276,MATCH(M209,'1.2 Speakers'!$B$10:$B1276,0),)="",""," - "&amp;INDEX('1.2 Speakers'!$J$10:$J1276,MATCH(M209,'1.2 Speakers'!$B$10:$B1276,0),)),"")&amp;IF(ISBLANK(N209),"","
")&amp;N209&amp;IFERROR(IF(INDEX('1.2 Speakers'!$J$10:$J1276,MATCH(N209,'1.2 Speakers'!$B$10:$B1276,0),)="",""," - "&amp;INDEX('1.2 Speakers'!$J$10:$J1276,MATCH(N209,'1.2 Speakers'!$B$10:$B1276,0),)),"")</f>
        <v/>
      </c>
      <c r="P209" s="58"/>
      <c r="Q209" s="60"/>
      <c r="R209" s="61"/>
      <c r="S209" s="60"/>
      <c r="T209" s="536"/>
    </row>
    <row r="210" spans="2:20" ht="13">
      <c r="B210" s="535"/>
      <c r="C210" s="425"/>
      <c r="D210" s="57"/>
      <c r="E210" s="58"/>
      <c r="F210" s="58"/>
      <c r="G210" s="427"/>
      <c r="H210" s="427"/>
      <c r="I210" s="59"/>
      <c r="J210" s="59"/>
      <c r="K210" s="59"/>
      <c r="L210" s="59"/>
      <c r="M210" s="59"/>
      <c r="N210" s="59"/>
      <c r="O210" s="57" t="str" cm="1">
        <f t="array" ref="O210">I210&amp;IFERROR(IF(INDEX('1.2 Speakers'!$J$10:$J1277,MATCH(I210,'1.2 Speakers'!$B$10:$B1277,0),)="",""," - "&amp;INDEX('1.2 Speakers'!$J$10:$J1277,MATCH(I210,'1.2 Speakers'!$B$10:$B1277,0),)),"")&amp;IF(ISBLANK(J210),"",CHAR(10))&amp;J210&amp;IFERROR(IF(INDEX('1.2 Speakers'!$J$10:$J1277,MATCH(J210,'1.2 Speakers'!$B$10:$B1277,0),)="",""," - "&amp;INDEX('1.2 Speakers'!$J$10:$J1277,MATCH(J210,'1.2 Speakers'!$B$10:$B1277,0),)),"")&amp;IF(ISBLANK(K210),"","
")&amp;K210&amp;IFERROR(IF(INDEX('1.2 Speakers'!$J$10:$J1277,MATCH(K210,'1.2 Speakers'!$B$10:$B1277,0),)="",""," - "&amp;INDEX('1.2 Speakers'!$J$10:$J1277,MATCH(K210,'1.2 Speakers'!$B$10:$B1277,0),)),"")&amp;IF(ISBLANK(L210),"","
")&amp;L210&amp;IFERROR(IF(INDEX('1.2 Speakers'!$J$10:$J1277,MATCH(L210,'1.2 Speakers'!$B$10:$B1277,0),)="",""," - "&amp;INDEX('1.2 Speakers'!$J$10:$J1277,MATCH(L210,'1.2 Speakers'!$B$10:$B1277,0),)),"")&amp;IF(ISBLANK(M210),"","
")&amp;M210&amp;IFERROR(IF(INDEX('1.2 Speakers'!$J$10:$J1277,MATCH(M210,'1.2 Speakers'!$B$10:$B1277,0),)="",""," - "&amp;INDEX('1.2 Speakers'!$J$10:$J1277,MATCH(M210,'1.2 Speakers'!$B$10:$B1277,0),)),"")&amp;IF(ISBLANK(N210),"","
")&amp;N210&amp;IFERROR(IF(INDEX('1.2 Speakers'!$J$10:$J1277,MATCH(N210,'1.2 Speakers'!$B$10:$B1277,0),)="",""," - "&amp;INDEX('1.2 Speakers'!$J$10:$J1277,MATCH(N210,'1.2 Speakers'!$B$10:$B1277,0),)),"")</f>
        <v/>
      </c>
      <c r="P210" s="58"/>
      <c r="Q210" s="60"/>
      <c r="R210" s="61"/>
      <c r="S210" s="60"/>
      <c r="T210" s="536"/>
    </row>
    <row r="211" spans="2:20" ht="13">
      <c r="B211" s="535"/>
      <c r="C211" s="425"/>
      <c r="D211" s="57"/>
      <c r="E211" s="58"/>
      <c r="F211" s="58"/>
      <c r="G211" s="427"/>
      <c r="H211" s="427"/>
      <c r="I211" s="59"/>
      <c r="J211" s="59"/>
      <c r="K211" s="59"/>
      <c r="L211" s="59"/>
      <c r="M211" s="59"/>
      <c r="N211" s="59"/>
      <c r="O211" s="57" t="str" cm="1">
        <f t="array" ref="O211">I211&amp;IFERROR(IF(INDEX('1.2 Speakers'!$J$10:$J1278,MATCH(I211,'1.2 Speakers'!$B$10:$B1278,0),)="",""," - "&amp;INDEX('1.2 Speakers'!$J$10:$J1278,MATCH(I211,'1.2 Speakers'!$B$10:$B1278,0),)),"")&amp;IF(ISBLANK(J211),"",CHAR(10))&amp;J211&amp;IFERROR(IF(INDEX('1.2 Speakers'!$J$10:$J1278,MATCH(J211,'1.2 Speakers'!$B$10:$B1278,0),)="",""," - "&amp;INDEX('1.2 Speakers'!$J$10:$J1278,MATCH(J211,'1.2 Speakers'!$B$10:$B1278,0),)),"")&amp;IF(ISBLANK(K211),"","
")&amp;K211&amp;IFERROR(IF(INDEX('1.2 Speakers'!$J$10:$J1278,MATCH(K211,'1.2 Speakers'!$B$10:$B1278,0),)="",""," - "&amp;INDEX('1.2 Speakers'!$J$10:$J1278,MATCH(K211,'1.2 Speakers'!$B$10:$B1278,0),)),"")&amp;IF(ISBLANK(L211),"","
")&amp;L211&amp;IFERROR(IF(INDEX('1.2 Speakers'!$J$10:$J1278,MATCH(L211,'1.2 Speakers'!$B$10:$B1278,0),)="",""," - "&amp;INDEX('1.2 Speakers'!$J$10:$J1278,MATCH(L211,'1.2 Speakers'!$B$10:$B1278,0),)),"")&amp;IF(ISBLANK(M211),"","
")&amp;M211&amp;IFERROR(IF(INDEX('1.2 Speakers'!$J$10:$J1278,MATCH(M211,'1.2 Speakers'!$B$10:$B1278,0),)="",""," - "&amp;INDEX('1.2 Speakers'!$J$10:$J1278,MATCH(M211,'1.2 Speakers'!$B$10:$B1278,0),)),"")&amp;IF(ISBLANK(N211),"","
")&amp;N211&amp;IFERROR(IF(INDEX('1.2 Speakers'!$J$10:$J1278,MATCH(N211,'1.2 Speakers'!$B$10:$B1278,0),)="",""," - "&amp;INDEX('1.2 Speakers'!$J$10:$J1278,MATCH(N211,'1.2 Speakers'!$B$10:$B1278,0),)),"")</f>
        <v/>
      </c>
      <c r="P211" s="58"/>
      <c r="Q211" s="60"/>
      <c r="R211" s="61"/>
      <c r="S211" s="60"/>
      <c r="T211" s="536"/>
    </row>
    <row r="212" spans="2:20" ht="13">
      <c r="B212" s="535"/>
      <c r="C212" s="425"/>
      <c r="D212" s="57"/>
      <c r="E212" s="58"/>
      <c r="F212" s="58"/>
      <c r="G212" s="427"/>
      <c r="H212" s="427"/>
      <c r="I212" s="59"/>
      <c r="J212" s="59"/>
      <c r="K212" s="59"/>
      <c r="L212" s="59"/>
      <c r="M212" s="59"/>
      <c r="N212" s="59"/>
      <c r="O212" s="57" t="str" cm="1">
        <f t="array" ref="O212">I212&amp;IFERROR(IF(INDEX('1.2 Speakers'!$J$10:$J1279,MATCH(I212,'1.2 Speakers'!$B$10:$B1279,0),)="",""," - "&amp;INDEX('1.2 Speakers'!$J$10:$J1279,MATCH(I212,'1.2 Speakers'!$B$10:$B1279,0),)),"")&amp;IF(ISBLANK(J212),"",CHAR(10))&amp;J212&amp;IFERROR(IF(INDEX('1.2 Speakers'!$J$10:$J1279,MATCH(J212,'1.2 Speakers'!$B$10:$B1279,0),)="",""," - "&amp;INDEX('1.2 Speakers'!$J$10:$J1279,MATCH(J212,'1.2 Speakers'!$B$10:$B1279,0),)),"")&amp;IF(ISBLANK(K212),"","
")&amp;K212&amp;IFERROR(IF(INDEX('1.2 Speakers'!$J$10:$J1279,MATCH(K212,'1.2 Speakers'!$B$10:$B1279,0),)="",""," - "&amp;INDEX('1.2 Speakers'!$J$10:$J1279,MATCH(K212,'1.2 Speakers'!$B$10:$B1279,0),)),"")&amp;IF(ISBLANK(L212),"","
")&amp;L212&amp;IFERROR(IF(INDEX('1.2 Speakers'!$J$10:$J1279,MATCH(L212,'1.2 Speakers'!$B$10:$B1279,0),)="",""," - "&amp;INDEX('1.2 Speakers'!$J$10:$J1279,MATCH(L212,'1.2 Speakers'!$B$10:$B1279,0),)),"")&amp;IF(ISBLANK(M212),"","
")&amp;M212&amp;IFERROR(IF(INDEX('1.2 Speakers'!$J$10:$J1279,MATCH(M212,'1.2 Speakers'!$B$10:$B1279,0),)="",""," - "&amp;INDEX('1.2 Speakers'!$J$10:$J1279,MATCH(M212,'1.2 Speakers'!$B$10:$B1279,0),)),"")&amp;IF(ISBLANK(N212),"","
")&amp;N212&amp;IFERROR(IF(INDEX('1.2 Speakers'!$J$10:$J1279,MATCH(N212,'1.2 Speakers'!$B$10:$B1279,0),)="",""," - "&amp;INDEX('1.2 Speakers'!$J$10:$J1279,MATCH(N212,'1.2 Speakers'!$B$10:$B1279,0),)),"")</f>
        <v/>
      </c>
      <c r="P212" s="58"/>
      <c r="Q212" s="60"/>
      <c r="R212" s="61"/>
      <c r="S212" s="60"/>
      <c r="T212" s="536"/>
    </row>
    <row r="213" spans="2:20" ht="13">
      <c r="B213" s="535"/>
      <c r="C213" s="425"/>
      <c r="D213" s="57"/>
      <c r="E213" s="58"/>
      <c r="F213" s="58"/>
      <c r="G213" s="427"/>
      <c r="H213" s="427"/>
      <c r="I213" s="59"/>
      <c r="J213" s="59"/>
      <c r="K213" s="59"/>
      <c r="L213" s="59"/>
      <c r="M213" s="59"/>
      <c r="N213" s="59"/>
      <c r="O213" s="57" t="str" cm="1">
        <f t="array" ref="O213">I213&amp;IFERROR(IF(INDEX('1.2 Speakers'!$J$10:$J1280,MATCH(I213,'1.2 Speakers'!$B$10:$B1280,0),)="",""," - "&amp;INDEX('1.2 Speakers'!$J$10:$J1280,MATCH(I213,'1.2 Speakers'!$B$10:$B1280,0),)),"")&amp;IF(ISBLANK(J213),"",CHAR(10))&amp;J213&amp;IFERROR(IF(INDEX('1.2 Speakers'!$J$10:$J1280,MATCH(J213,'1.2 Speakers'!$B$10:$B1280,0),)="",""," - "&amp;INDEX('1.2 Speakers'!$J$10:$J1280,MATCH(J213,'1.2 Speakers'!$B$10:$B1280,0),)),"")&amp;IF(ISBLANK(K213),"","
")&amp;K213&amp;IFERROR(IF(INDEX('1.2 Speakers'!$J$10:$J1280,MATCH(K213,'1.2 Speakers'!$B$10:$B1280,0),)="",""," - "&amp;INDEX('1.2 Speakers'!$J$10:$J1280,MATCH(K213,'1.2 Speakers'!$B$10:$B1280,0),)),"")&amp;IF(ISBLANK(L213),"","
")&amp;L213&amp;IFERROR(IF(INDEX('1.2 Speakers'!$J$10:$J1280,MATCH(L213,'1.2 Speakers'!$B$10:$B1280,0),)="",""," - "&amp;INDEX('1.2 Speakers'!$J$10:$J1280,MATCH(L213,'1.2 Speakers'!$B$10:$B1280,0),)),"")&amp;IF(ISBLANK(M213),"","
")&amp;M213&amp;IFERROR(IF(INDEX('1.2 Speakers'!$J$10:$J1280,MATCH(M213,'1.2 Speakers'!$B$10:$B1280,0),)="",""," - "&amp;INDEX('1.2 Speakers'!$J$10:$J1280,MATCH(M213,'1.2 Speakers'!$B$10:$B1280,0),)),"")&amp;IF(ISBLANK(N213),"","
")&amp;N213&amp;IFERROR(IF(INDEX('1.2 Speakers'!$J$10:$J1280,MATCH(N213,'1.2 Speakers'!$B$10:$B1280,0),)="",""," - "&amp;INDEX('1.2 Speakers'!$J$10:$J1280,MATCH(N213,'1.2 Speakers'!$B$10:$B1280,0),)),"")</f>
        <v/>
      </c>
      <c r="P213" s="58"/>
      <c r="Q213" s="60"/>
      <c r="R213" s="61"/>
      <c r="S213" s="60"/>
      <c r="T213" s="536"/>
    </row>
    <row r="214" spans="2:20" ht="13">
      <c r="B214" s="535"/>
      <c r="C214" s="425"/>
      <c r="D214" s="57"/>
      <c r="E214" s="58"/>
      <c r="F214" s="58"/>
      <c r="G214" s="427"/>
      <c r="H214" s="427"/>
      <c r="I214" s="59"/>
      <c r="J214" s="59"/>
      <c r="K214" s="59"/>
      <c r="L214" s="59"/>
      <c r="M214" s="59"/>
      <c r="N214" s="59"/>
      <c r="O214" s="57" t="str" cm="1">
        <f t="array" ref="O214">I214&amp;IFERROR(IF(INDEX('1.2 Speakers'!$J$10:$J1281,MATCH(I214,'1.2 Speakers'!$B$10:$B1281,0),)="",""," - "&amp;INDEX('1.2 Speakers'!$J$10:$J1281,MATCH(I214,'1.2 Speakers'!$B$10:$B1281,0),)),"")&amp;IF(ISBLANK(J214),"",CHAR(10))&amp;J214&amp;IFERROR(IF(INDEX('1.2 Speakers'!$J$10:$J1281,MATCH(J214,'1.2 Speakers'!$B$10:$B1281,0),)="",""," - "&amp;INDEX('1.2 Speakers'!$J$10:$J1281,MATCH(J214,'1.2 Speakers'!$B$10:$B1281,0),)),"")&amp;IF(ISBLANK(K214),"","
")&amp;K214&amp;IFERROR(IF(INDEX('1.2 Speakers'!$J$10:$J1281,MATCH(K214,'1.2 Speakers'!$B$10:$B1281,0),)="",""," - "&amp;INDEX('1.2 Speakers'!$J$10:$J1281,MATCH(K214,'1.2 Speakers'!$B$10:$B1281,0),)),"")&amp;IF(ISBLANK(L214),"","
")&amp;L214&amp;IFERROR(IF(INDEX('1.2 Speakers'!$J$10:$J1281,MATCH(L214,'1.2 Speakers'!$B$10:$B1281,0),)="",""," - "&amp;INDEX('1.2 Speakers'!$J$10:$J1281,MATCH(L214,'1.2 Speakers'!$B$10:$B1281,0),)),"")&amp;IF(ISBLANK(M214),"","
")&amp;M214&amp;IFERROR(IF(INDEX('1.2 Speakers'!$J$10:$J1281,MATCH(M214,'1.2 Speakers'!$B$10:$B1281,0),)="",""," - "&amp;INDEX('1.2 Speakers'!$J$10:$J1281,MATCH(M214,'1.2 Speakers'!$B$10:$B1281,0),)),"")&amp;IF(ISBLANK(N214),"","
")&amp;N214&amp;IFERROR(IF(INDEX('1.2 Speakers'!$J$10:$J1281,MATCH(N214,'1.2 Speakers'!$B$10:$B1281,0),)="",""," - "&amp;INDEX('1.2 Speakers'!$J$10:$J1281,MATCH(N214,'1.2 Speakers'!$B$10:$B1281,0),)),"")</f>
        <v/>
      </c>
      <c r="P214" s="58"/>
      <c r="Q214" s="60"/>
      <c r="R214" s="61"/>
      <c r="S214" s="60"/>
      <c r="T214" s="536"/>
    </row>
    <row r="215" spans="2:20" ht="13">
      <c r="B215" s="535"/>
      <c r="C215" s="425"/>
      <c r="D215" s="57"/>
      <c r="E215" s="58"/>
      <c r="F215" s="58"/>
      <c r="G215" s="427"/>
      <c r="H215" s="427"/>
      <c r="I215" s="59"/>
      <c r="J215" s="59"/>
      <c r="K215" s="59"/>
      <c r="L215" s="59"/>
      <c r="M215" s="59"/>
      <c r="N215" s="59"/>
      <c r="O215" s="57" t="str" cm="1">
        <f t="array" ref="O215">I215&amp;IFERROR(IF(INDEX('1.2 Speakers'!$J$10:$J1282,MATCH(I215,'1.2 Speakers'!$B$10:$B1282,0),)="",""," - "&amp;INDEX('1.2 Speakers'!$J$10:$J1282,MATCH(I215,'1.2 Speakers'!$B$10:$B1282,0),)),"")&amp;IF(ISBLANK(J215),"",CHAR(10))&amp;J215&amp;IFERROR(IF(INDEX('1.2 Speakers'!$J$10:$J1282,MATCH(J215,'1.2 Speakers'!$B$10:$B1282,0),)="",""," - "&amp;INDEX('1.2 Speakers'!$J$10:$J1282,MATCH(J215,'1.2 Speakers'!$B$10:$B1282,0),)),"")&amp;IF(ISBLANK(K215),"","
")&amp;K215&amp;IFERROR(IF(INDEX('1.2 Speakers'!$J$10:$J1282,MATCH(K215,'1.2 Speakers'!$B$10:$B1282,0),)="",""," - "&amp;INDEX('1.2 Speakers'!$J$10:$J1282,MATCH(K215,'1.2 Speakers'!$B$10:$B1282,0),)),"")&amp;IF(ISBLANK(L215),"","
")&amp;L215&amp;IFERROR(IF(INDEX('1.2 Speakers'!$J$10:$J1282,MATCH(L215,'1.2 Speakers'!$B$10:$B1282,0),)="",""," - "&amp;INDEX('1.2 Speakers'!$J$10:$J1282,MATCH(L215,'1.2 Speakers'!$B$10:$B1282,0),)),"")&amp;IF(ISBLANK(M215),"","
")&amp;M215&amp;IFERROR(IF(INDEX('1.2 Speakers'!$J$10:$J1282,MATCH(M215,'1.2 Speakers'!$B$10:$B1282,0),)="",""," - "&amp;INDEX('1.2 Speakers'!$J$10:$J1282,MATCH(M215,'1.2 Speakers'!$B$10:$B1282,0),)),"")&amp;IF(ISBLANK(N215),"","
")&amp;N215&amp;IFERROR(IF(INDEX('1.2 Speakers'!$J$10:$J1282,MATCH(N215,'1.2 Speakers'!$B$10:$B1282,0),)="",""," - "&amp;INDEX('1.2 Speakers'!$J$10:$J1282,MATCH(N215,'1.2 Speakers'!$B$10:$B1282,0),)),"")</f>
        <v/>
      </c>
      <c r="P215" s="58"/>
      <c r="Q215" s="60"/>
      <c r="R215" s="61"/>
      <c r="S215" s="60"/>
      <c r="T215" s="536"/>
    </row>
    <row r="216" spans="2:20" ht="13">
      <c r="B216" s="535"/>
      <c r="C216" s="425"/>
      <c r="D216" s="57"/>
      <c r="E216" s="58"/>
      <c r="F216" s="58"/>
      <c r="G216" s="427"/>
      <c r="H216" s="427"/>
      <c r="I216" s="59"/>
      <c r="J216" s="59"/>
      <c r="K216" s="59"/>
      <c r="L216" s="59"/>
      <c r="M216" s="59"/>
      <c r="N216" s="59"/>
      <c r="O216" s="57" t="str" cm="1">
        <f t="array" ref="O216">I216&amp;IFERROR(IF(INDEX('1.2 Speakers'!$J$10:$J1283,MATCH(I216,'1.2 Speakers'!$B$10:$B1283,0),)="",""," - "&amp;INDEX('1.2 Speakers'!$J$10:$J1283,MATCH(I216,'1.2 Speakers'!$B$10:$B1283,0),)),"")&amp;IF(ISBLANK(J216),"",CHAR(10))&amp;J216&amp;IFERROR(IF(INDEX('1.2 Speakers'!$J$10:$J1283,MATCH(J216,'1.2 Speakers'!$B$10:$B1283,0),)="",""," - "&amp;INDEX('1.2 Speakers'!$J$10:$J1283,MATCH(J216,'1.2 Speakers'!$B$10:$B1283,0),)),"")&amp;IF(ISBLANK(K216),"","
")&amp;K216&amp;IFERROR(IF(INDEX('1.2 Speakers'!$J$10:$J1283,MATCH(K216,'1.2 Speakers'!$B$10:$B1283,0),)="",""," - "&amp;INDEX('1.2 Speakers'!$J$10:$J1283,MATCH(K216,'1.2 Speakers'!$B$10:$B1283,0),)),"")&amp;IF(ISBLANK(L216),"","
")&amp;L216&amp;IFERROR(IF(INDEX('1.2 Speakers'!$J$10:$J1283,MATCH(L216,'1.2 Speakers'!$B$10:$B1283,0),)="",""," - "&amp;INDEX('1.2 Speakers'!$J$10:$J1283,MATCH(L216,'1.2 Speakers'!$B$10:$B1283,0),)),"")&amp;IF(ISBLANK(M216),"","
")&amp;M216&amp;IFERROR(IF(INDEX('1.2 Speakers'!$J$10:$J1283,MATCH(M216,'1.2 Speakers'!$B$10:$B1283,0),)="",""," - "&amp;INDEX('1.2 Speakers'!$J$10:$J1283,MATCH(M216,'1.2 Speakers'!$B$10:$B1283,0),)),"")&amp;IF(ISBLANK(N216),"","
")&amp;N216&amp;IFERROR(IF(INDEX('1.2 Speakers'!$J$10:$J1283,MATCH(N216,'1.2 Speakers'!$B$10:$B1283,0),)="",""," - "&amp;INDEX('1.2 Speakers'!$J$10:$J1283,MATCH(N216,'1.2 Speakers'!$B$10:$B1283,0),)),"")</f>
        <v/>
      </c>
      <c r="P216" s="58"/>
      <c r="Q216" s="60"/>
      <c r="R216" s="61"/>
      <c r="S216" s="60"/>
      <c r="T216" s="536"/>
    </row>
    <row r="217" spans="2:20" ht="13">
      <c r="B217" s="535"/>
      <c r="C217" s="425"/>
      <c r="D217" s="57"/>
      <c r="E217" s="58"/>
      <c r="F217" s="58"/>
      <c r="G217" s="427"/>
      <c r="H217" s="427"/>
      <c r="I217" s="59"/>
      <c r="J217" s="59"/>
      <c r="K217" s="59"/>
      <c r="L217" s="59"/>
      <c r="M217" s="59"/>
      <c r="N217" s="59"/>
      <c r="O217" s="57" t="str" cm="1">
        <f t="array" ref="O217">I217&amp;IFERROR(IF(INDEX('1.2 Speakers'!$J$10:$J1284,MATCH(I217,'1.2 Speakers'!$B$10:$B1284,0),)="",""," - "&amp;INDEX('1.2 Speakers'!$J$10:$J1284,MATCH(I217,'1.2 Speakers'!$B$10:$B1284,0),)),"")&amp;IF(ISBLANK(J217),"",CHAR(10))&amp;J217&amp;IFERROR(IF(INDEX('1.2 Speakers'!$J$10:$J1284,MATCH(J217,'1.2 Speakers'!$B$10:$B1284,0),)="",""," - "&amp;INDEX('1.2 Speakers'!$J$10:$J1284,MATCH(J217,'1.2 Speakers'!$B$10:$B1284,0),)),"")&amp;IF(ISBLANK(K217),"","
")&amp;K217&amp;IFERROR(IF(INDEX('1.2 Speakers'!$J$10:$J1284,MATCH(K217,'1.2 Speakers'!$B$10:$B1284,0),)="",""," - "&amp;INDEX('1.2 Speakers'!$J$10:$J1284,MATCH(K217,'1.2 Speakers'!$B$10:$B1284,0),)),"")&amp;IF(ISBLANK(L217),"","
")&amp;L217&amp;IFERROR(IF(INDEX('1.2 Speakers'!$J$10:$J1284,MATCH(L217,'1.2 Speakers'!$B$10:$B1284,0),)="",""," - "&amp;INDEX('1.2 Speakers'!$J$10:$J1284,MATCH(L217,'1.2 Speakers'!$B$10:$B1284,0),)),"")&amp;IF(ISBLANK(M217),"","
")&amp;M217&amp;IFERROR(IF(INDEX('1.2 Speakers'!$J$10:$J1284,MATCH(M217,'1.2 Speakers'!$B$10:$B1284,0),)="",""," - "&amp;INDEX('1.2 Speakers'!$J$10:$J1284,MATCH(M217,'1.2 Speakers'!$B$10:$B1284,0),)),"")&amp;IF(ISBLANK(N217),"","
")&amp;N217&amp;IFERROR(IF(INDEX('1.2 Speakers'!$J$10:$J1284,MATCH(N217,'1.2 Speakers'!$B$10:$B1284,0),)="",""," - "&amp;INDEX('1.2 Speakers'!$J$10:$J1284,MATCH(N217,'1.2 Speakers'!$B$10:$B1284,0),)),"")</f>
        <v/>
      </c>
      <c r="P217" s="58"/>
      <c r="Q217" s="60"/>
      <c r="R217" s="61"/>
      <c r="S217" s="60"/>
      <c r="T217" s="536"/>
    </row>
    <row r="218" spans="2:20" ht="13">
      <c r="B218" s="535"/>
      <c r="C218" s="425"/>
      <c r="D218" s="57"/>
      <c r="E218" s="58"/>
      <c r="F218" s="58"/>
      <c r="G218" s="427"/>
      <c r="H218" s="427"/>
      <c r="I218" s="59"/>
      <c r="J218" s="59"/>
      <c r="K218" s="59"/>
      <c r="L218" s="59"/>
      <c r="M218" s="59"/>
      <c r="N218" s="59"/>
      <c r="O218" s="57" t="str" cm="1">
        <f t="array" ref="O218">I218&amp;IFERROR(IF(INDEX('1.2 Speakers'!$J$10:$J1285,MATCH(I218,'1.2 Speakers'!$B$10:$B1285,0),)="",""," - "&amp;INDEX('1.2 Speakers'!$J$10:$J1285,MATCH(I218,'1.2 Speakers'!$B$10:$B1285,0),)),"")&amp;IF(ISBLANK(J218),"",CHAR(10))&amp;J218&amp;IFERROR(IF(INDEX('1.2 Speakers'!$J$10:$J1285,MATCH(J218,'1.2 Speakers'!$B$10:$B1285,0),)="",""," - "&amp;INDEX('1.2 Speakers'!$J$10:$J1285,MATCH(J218,'1.2 Speakers'!$B$10:$B1285,0),)),"")&amp;IF(ISBLANK(K218),"","
")&amp;K218&amp;IFERROR(IF(INDEX('1.2 Speakers'!$J$10:$J1285,MATCH(K218,'1.2 Speakers'!$B$10:$B1285,0),)="",""," - "&amp;INDEX('1.2 Speakers'!$J$10:$J1285,MATCH(K218,'1.2 Speakers'!$B$10:$B1285,0),)),"")&amp;IF(ISBLANK(L218),"","
")&amp;L218&amp;IFERROR(IF(INDEX('1.2 Speakers'!$J$10:$J1285,MATCH(L218,'1.2 Speakers'!$B$10:$B1285,0),)="",""," - "&amp;INDEX('1.2 Speakers'!$J$10:$J1285,MATCH(L218,'1.2 Speakers'!$B$10:$B1285,0),)),"")&amp;IF(ISBLANK(M218),"","
")&amp;M218&amp;IFERROR(IF(INDEX('1.2 Speakers'!$J$10:$J1285,MATCH(M218,'1.2 Speakers'!$B$10:$B1285,0),)="",""," - "&amp;INDEX('1.2 Speakers'!$J$10:$J1285,MATCH(M218,'1.2 Speakers'!$B$10:$B1285,0),)),"")&amp;IF(ISBLANK(N218),"","
")&amp;N218&amp;IFERROR(IF(INDEX('1.2 Speakers'!$J$10:$J1285,MATCH(N218,'1.2 Speakers'!$B$10:$B1285,0),)="",""," - "&amp;INDEX('1.2 Speakers'!$J$10:$J1285,MATCH(N218,'1.2 Speakers'!$B$10:$B1285,0),)),"")</f>
        <v/>
      </c>
      <c r="P218" s="58"/>
      <c r="Q218" s="60"/>
      <c r="R218" s="61"/>
      <c r="S218" s="60"/>
      <c r="T218" s="536"/>
    </row>
    <row r="219" spans="2:20" ht="13">
      <c r="B219" s="535"/>
      <c r="C219" s="425"/>
      <c r="D219" s="57"/>
      <c r="E219" s="58"/>
      <c r="F219" s="58"/>
      <c r="G219" s="427"/>
      <c r="H219" s="427"/>
      <c r="I219" s="59"/>
      <c r="J219" s="59"/>
      <c r="K219" s="59"/>
      <c r="L219" s="59"/>
      <c r="M219" s="59"/>
      <c r="N219" s="59"/>
      <c r="O219" s="57" t="str" cm="1">
        <f t="array" ref="O219">I219&amp;IFERROR(IF(INDEX('1.2 Speakers'!$J$10:$J1286,MATCH(I219,'1.2 Speakers'!$B$10:$B1286,0),)="",""," - "&amp;INDEX('1.2 Speakers'!$J$10:$J1286,MATCH(I219,'1.2 Speakers'!$B$10:$B1286,0),)),"")&amp;IF(ISBLANK(J219),"",CHAR(10))&amp;J219&amp;IFERROR(IF(INDEX('1.2 Speakers'!$J$10:$J1286,MATCH(J219,'1.2 Speakers'!$B$10:$B1286,0),)="",""," - "&amp;INDEX('1.2 Speakers'!$J$10:$J1286,MATCH(J219,'1.2 Speakers'!$B$10:$B1286,0),)),"")&amp;IF(ISBLANK(K219),"","
")&amp;K219&amp;IFERROR(IF(INDEX('1.2 Speakers'!$J$10:$J1286,MATCH(K219,'1.2 Speakers'!$B$10:$B1286,0),)="",""," - "&amp;INDEX('1.2 Speakers'!$J$10:$J1286,MATCH(K219,'1.2 Speakers'!$B$10:$B1286,0),)),"")&amp;IF(ISBLANK(L219),"","
")&amp;L219&amp;IFERROR(IF(INDEX('1.2 Speakers'!$J$10:$J1286,MATCH(L219,'1.2 Speakers'!$B$10:$B1286,0),)="",""," - "&amp;INDEX('1.2 Speakers'!$J$10:$J1286,MATCH(L219,'1.2 Speakers'!$B$10:$B1286,0),)),"")&amp;IF(ISBLANK(M219),"","
")&amp;M219&amp;IFERROR(IF(INDEX('1.2 Speakers'!$J$10:$J1286,MATCH(M219,'1.2 Speakers'!$B$10:$B1286,0),)="",""," - "&amp;INDEX('1.2 Speakers'!$J$10:$J1286,MATCH(M219,'1.2 Speakers'!$B$10:$B1286,0),)),"")&amp;IF(ISBLANK(N219),"","
")&amp;N219&amp;IFERROR(IF(INDEX('1.2 Speakers'!$J$10:$J1286,MATCH(N219,'1.2 Speakers'!$B$10:$B1286,0),)="",""," - "&amp;INDEX('1.2 Speakers'!$J$10:$J1286,MATCH(N219,'1.2 Speakers'!$B$10:$B1286,0),)),"")</f>
        <v/>
      </c>
      <c r="P219" s="58"/>
      <c r="Q219" s="60"/>
      <c r="R219" s="61"/>
      <c r="S219" s="60"/>
      <c r="T219" s="536"/>
    </row>
    <row r="220" spans="2:20" ht="13">
      <c r="B220" s="535"/>
      <c r="C220" s="425"/>
      <c r="D220" s="57"/>
      <c r="E220" s="58"/>
      <c r="F220" s="58"/>
      <c r="G220" s="427"/>
      <c r="H220" s="427"/>
      <c r="I220" s="59"/>
      <c r="J220" s="59"/>
      <c r="K220" s="59"/>
      <c r="L220" s="59"/>
      <c r="M220" s="59"/>
      <c r="N220" s="59"/>
      <c r="O220" s="57" t="str" cm="1">
        <f t="array" ref="O220">I220&amp;IFERROR(IF(INDEX('1.2 Speakers'!$J$10:$J1287,MATCH(I220,'1.2 Speakers'!$B$10:$B1287,0),)="",""," - "&amp;INDEX('1.2 Speakers'!$J$10:$J1287,MATCH(I220,'1.2 Speakers'!$B$10:$B1287,0),)),"")&amp;IF(ISBLANK(J220),"",CHAR(10))&amp;J220&amp;IFERROR(IF(INDEX('1.2 Speakers'!$J$10:$J1287,MATCH(J220,'1.2 Speakers'!$B$10:$B1287,0),)="",""," - "&amp;INDEX('1.2 Speakers'!$J$10:$J1287,MATCH(J220,'1.2 Speakers'!$B$10:$B1287,0),)),"")&amp;IF(ISBLANK(K220),"","
")&amp;K220&amp;IFERROR(IF(INDEX('1.2 Speakers'!$J$10:$J1287,MATCH(K220,'1.2 Speakers'!$B$10:$B1287,0),)="",""," - "&amp;INDEX('1.2 Speakers'!$J$10:$J1287,MATCH(K220,'1.2 Speakers'!$B$10:$B1287,0),)),"")&amp;IF(ISBLANK(L220),"","
")&amp;L220&amp;IFERROR(IF(INDEX('1.2 Speakers'!$J$10:$J1287,MATCH(L220,'1.2 Speakers'!$B$10:$B1287,0),)="",""," - "&amp;INDEX('1.2 Speakers'!$J$10:$J1287,MATCH(L220,'1.2 Speakers'!$B$10:$B1287,0),)),"")&amp;IF(ISBLANK(M220),"","
")&amp;M220&amp;IFERROR(IF(INDEX('1.2 Speakers'!$J$10:$J1287,MATCH(M220,'1.2 Speakers'!$B$10:$B1287,0),)="",""," - "&amp;INDEX('1.2 Speakers'!$J$10:$J1287,MATCH(M220,'1.2 Speakers'!$B$10:$B1287,0),)),"")&amp;IF(ISBLANK(N220),"","
")&amp;N220&amp;IFERROR(IF(INDEX('1.2 Speakers'!$J$10:$J1287,MATCH(N220,'1.2 Speakers'!$B$10:$B1287,0),)="",""," - "&amp;INDEX('1.2 Speakers'!$J$10:$J1287,MATCH(N220,'1.2 Speakers'!$B$10:$B1287,0),)),"")</f>
        <v/>
      </c>
      <c r="P220" s="58"/>
      <c r="Q220" s="60"/>
      <c r="R220" s="61"/>
      <c r="S220" s="60"/>
      <c r="T220" s="536"/>
    </row>
    <row r="221" spans="2:20" ht="13">
      <c r="B221" s="535"/>
      <c r="C221" s="425"/>
      <c r="D221" s="57"/>
      <c r="E221" s="58"/>
      <c r="F221" s="58"/>
      <c r="G221" s="427"/>
      <c r="H221" s="427"/>
      <c r="I221" s="59"/>
      <c r="J221" s="59"/>
      <c r="K221" s="59"/>
      <c r="L221" s="59"/>
      <c r="M221" s="59"/>
      <c r="N221" s="59"/>
      <c r="O221" s="57" t="str" cm="1">
        <f t="array" ref="O221">I221&amp;IFERROR(IF(INDEX('1.2 Speakers'!$J$10:$J1288,MATCH(I221,'1.2 Speakers'!$B$10:$B1288,0),)="",""," - "&amp;INDEX('1.2 Speakers'!$J$10:$J1288,MATCH(I221,'1.2 Speakers'!$B$10:$B1288,0),)),"")&amp;IF(ISBLANK(J221),"",CHAR(10))&amp;J221&amp;IFERROR(IF(INDEX('1.2 Speakers'!$J$10:$J1288,MATCH(J221,'1.2 Speakers'!$B$10:$B1288,0),)="",""," - "&amp;INDEX('1.2 Speakers'!$J$10:$J1288,MATCH(J221,'1.2 Speakers'!$B$10:$B1288,0),)),"")&amp;IF(ISBLANK(K221),"","
")&amp;K221&amp;IFERROR(IF(INDEX('1.2 Speakers'!$J$10:$J1288,MATCH(K221,'1.2 Speakers'!$B$10:$B1288,0),)="",""," - "&amp;INDEX('1.2 Speakers'!$J$10:$J1288,MATCH(K221,'1.2 Speakers'!$B$10:$B1288,0),)),"")&amp;IF(ISBLANK(L221),"","
")&amp;L221&amp;IFERROR(IF(INDEX('1.2 Speakers'!$J$10:$J1288,MATCH(L221,'1.2 Speakers'!$B$10:$B1288,0),)="",""," - "&amp;INDEX('1.2 Speakers'!$J$10:$J1288,MATCH(L221,'1.2 Speakers'!$B$10:$B1288,0),)),"")&amp;IF(ISBLANK(M221),"","
")&amp;M221&amp;IFERROR(IF(INDEX('1.2 Speakers'!$J$10:$J1288,MATCH(M221,'1.2 Speakers'!$B$10:$B1288,0),)="",""," - "&amp;INDEX('1.2 Speakers'!$J$10:$J1288,MATCH(M221,'1.2 Speakers'!$B$10:$B1288,0),)),"")&amp;IF(ISBLANK(N221),"","
")&amp;N221&amp;IFERROR(IF(INDEX('1.2 Speakers'!$J$10:$J1288,MATCH(N221,'1.2 Speakers'!$B$10:$B1288,0),)="",""," - "&amp;INDEX('1.2 Speakers'!$J$10:$J1288,MATCH(N221,'1.2 Speakers'!$B$10:$B1288,0),)),"")</f>
        <v/>
      </c>
      <c r="P221" s="58"/>
      <c r="Q221" s="60"/>
      <c r="R221" s="61"/>
      <c r="S221" s="60"/>
      <c r="T221" s="536"/>
    </row>
    <row r="222" spans="2:20" ht="13">
      <c r="B222" s="535"/>
      <c r="C222" s="425"/>
      <c r="D222" s="57"/>
      <c r="E222" s="58"/>
      <c r="F222" s="58"/>
      <c r="G222" s="427"/>
      <c r="H222" s="427"/>
      <c r="I222" s="59"/>
      <c r="J222" s="59"/>
      <c r="K222" s="59"/>
      <c r="L222" s="59"/>
      <c r="M222" s="59"/>
      <c r="N222" s="59"/>
      <c r="O222" s="57" t="str" cm="1">
        <f t="array" ref="O222">I222&amp;IFERROR(IF(INDEX('1.2 Speakers'!$J$10:$J1289,MATCH(I222,'1.2 Speakers'!$B$10:$B1289,0),)="",""," - "&amp;INDEX('1.2 Speakers'!$J$10:$J1289,MATCH(I222,'1.2 Speakers'!$B$10:$B1289,0),)),"")&amp;IF(ISBLANK(J222),"",CHAR(10))&amp;J222&amp;IFERROR(IF(INDEX('1.2 Speakers'!$J$10:$J1289,MATCH(J222,'1.2 Speakers'!$B$10:$B1289,0),)="",""," - "&amp;INDEX('1.2 Speakers'!$J$10:$J1289,MATCH(J222,'1.2 Speakers'!$B$10:$B1289,0),)),"")&amp;IF(ISBLANK(K222),"","
")&amp;K222&amp;IFERROR(IF(INDEX('1.2 Speakers'!$J$10:$J1289,MATCH(K222,'1.2 Speakers'!$B$10:$B1289,0),)="",""," - "&amp;INDEX('1.2 Speakers'!$J$10:$J1289,MATCH(K222,'1.2 Speakers'!$B$10:$B1289,0),)),"")&amp;IF(ISBLANK(L222),"","
")&amp;L222&amp;IFERROR(IF(INDEX('1.2 Speakers'!$J$10:$J1289,MATCH(L222,'1.2 Speakers'!$B$10:$B1289,0),)="",""," - "&amp;INDEX('1.2 Speakers'!$J$10:$J1289,MATCH(L222,'1.2 Speakers'!$B$10:$B1289,0),)),"")&amp;IF(ISBLANK(M222),"","
")&amp;M222&amp;IFERROR(IF(INDEX('1.2 Speakers'!$J$10:$J1289,MATCH(M222,'1.2 Speakers'!$B$10:$B1289,0),)="",""," - "&amp;INDEX('1.2 Speakers'!$J$10:$J1289,MATCH(M222,'1.2 Speakers'!$B$10:$B1289,0),)),"")&amp;IF(ISBLANK(N222),"","
")&amp;N222&amp;IFERROR(IF(INDEX('1.2 Speakers'!$J$10:$J1289,MATCH(N222,'1.2 Speakers'!$B$10:$B1289,0),)="",""," - "&amp;INDEX('1.2 Speakers'!$J$10:$J1289,MATCH(N222,'1.2 Speakers'!$B$10:$B1289,0),)),"")</f>
        <v/>
      </c>
      <c r="P222" s="58"/>
      <c r="Q222" s="60"/>
      <c r="R222" s="61"/>
      <c r="S222" s="60"/>
      <c r="T222" s="536"/>
    </row>
    <row r="223" spans="2:20" ht="13">
      <c r="B223" s="535"/>
      <c r="C223" s="425"/>
      <c r="D223" s="57"/>
      <c r="E223" s="58"/>
      <c r="F223" s="58"/>
      <c r="G223" s="427"/>
      <c r="H223" s="427"/>
      <c r="I223" s="59"/>
      <c r="J223" s="59"/>
      <c r="K223" s="59"/>
      <c r="L223" s="59"/>
      <c r="M223" s="59"/>
      <c r="N223" s="59"/>
      <c r="O223" s="57" t="str" cm="1">
        <f t="array" ref="O223">I223&amp;IFERROR(IF(INDEX('1.2 Speakers'!$J$10:$J1290,MATCH(I223,'1.2 Speakers'!$B$10:$B1290,0),)="",""," - "&amp;INDEX('1.2 Speakers'!$J$10:$J1290,MATCH(I223,'1.2 Speakers'!$B$10:$B1290,0),)),"")&amp;IF(ISBLANK(J223),"",CHAR(10))&amp;J223&amp;IFERROR(IF(INDEX('1.2 Speakers'!$J$10:$J1290,MATCH(J223,'1.2 Speakers'!$B$10:$B1290,0),)="",""," - "&amp;INDEX('1.2 Speakers'!$J$10:$J1290,MATCH(J223,'1.2 Speakers'!$B$10:$B1290,0),)),"")&amp;IF(ISBLANK(K223),"","
")&amp;K223&amp;IFERROR(IF(INDEX('1.2 Speakers'!$J$10:$J1290,MATCH(K223,'1.2 Speakers'!$B$10:$B1290,0),)="",""," - "&amp;INDEX('1.2 Speakers'!$J$10:$J1290,MATCH(K223,'1.2 Speakers'!$B$10:$B1290,0),)),"")&amp;IF(ISBLANK(L223),"","
")&amp;L223&amp;IFERROR(IF(INDEX('1.2 Speakers'!$J$10:$J1290,MATCH(L223,'1.2 Speakers'!$B$10:$B1290,0),)="",""," - "&amp;INDEX('1.2 Speakers'!$J$10:$J1290,MATCH(L223,'1.2 Speakers'!$B$10:$B1290,0),)),"")&amp;IF(ISBLANK(M223),"","
")&amp;M223&amp;IFERROR(IF(INDEX('1.2 Speakers'!$J$10:$J1290,MATCH(M223,'1.2 Speakers'!$B$10:$B1290,0),)="",""," - "&amp;INDEX('1.2 Speakers'!$J$10:$J1290,MATCH(M223,'1.2 Speakers'!$B$10:$B1290,0),)),"")&amp;IF(ISBLANK(N223),"","
")&amp;N223&amp;IFERROR(IF(INDEX('1.2 Speakers'!$J$10:$J1290,MATCH(N223,'1.2 Speakers'!$B$10:$B1290,0),)="",""," - "&amp;INDEX('1.2 Speakers'!$J$10:$J1290,MATCH(N223,'1.2 Speakers'!$B$10:$B1290,0),)),"")</f>
        <v/>
      </c>
      <c r="P223" s="58"/>
      <c r="Q223" s="60"/>
      <c r="R223" s="61"/>
      <c r="S223" s="60"/>
      <c r="T223" s="536"/>
    </row>
    <row r="224" spans="2:20" ht="13">
      <c r="B224" s="535"/>
      <c r="C224" s="425"/>
      <c r="D224" s="57"/>
      <c r="E224" s="58"/>
      <c r="F224" s="58"/>
      <c r="G224" s="427"/>
      <c r="H224" s="427"/>
      <c r="I224" s="59"/>
      <c r="J224" s="59"/>
      <c r="K224" s="59"/>
      <c r="L224" s="59"/>
      <c r="M224" s="59"/>
      <c r="N224" s="59"/>
      <c r="O224" s="57" t="str" cm="1">
        <f t="array" ref="O224">I224&amp;IFERROR(IF(INDEX('1.2 Speakers'!$J$10:$J1291,MATCH(I224,'1.2 Speakers'!$B$10:$B1291,0),)="",""," - "&amp;INDEX('1.2 Speakers'!$J$10:$J1291,MATCH(I224,'1.2 Speakers'!$B$10:$B1291,0),)),"")&amp;IF(ISBLANK(J224),"",CHAR(10))&amp;J224&amp;IFERROR(IF(INDEX('1.2 Speakers'!$J$10:$J1291,MATCH(J224,'1.2 Speakers'!$B$10:$B1291,0),)="",""," - "&amp;INDEX('1.2 Speakers'!$J$10:$J1291,MATCH(J224,'1.2 Speakers'!$B$10:$B1291,0),)),"")&amp;IF(ISBLANK(K224),"","
")&amp;K224&amp;IFERROR(IF(INDEX('1.2 Speakers'!$J$10:$J1291,MATCH(K224,'1.2 Speakers'!$B$10:$B1291,0),)="",""," - "&amp;INDEX('1.2 Speakers'!$J$10:$J1291,MATCH(K224,'1.2 Speakers'!$B$10:$B1291,0),)),"")&amp;IF(ISBLANK(L224),"","
")&amp;L224&amp;IFERROR(IF(INDEX('1.2 Speakers'!$J$10:$J1291,MATCH(L224,'1.2 Speakers'!$B$10:$B1291,0),)="",""," - "&amp;INDEX('1.2 Speakers'!$J$10:$J1291,MATCH(L224,'1.2 Speakers'!$B$10:$B1291,0),)),"")&amp;IF(ISBLANK(M224),"","
")&amp;M224&amp;IFERROR(IF(INDEX('1.2 Speakers'!$J$10:$J1291,MATCH(M224,'1.2 Speakers'!$B$10:$B1291,0),)="",""," - "&amp;INDEX('1.2 Speakers'!$J$10:$J1291,MATCH(M224,'1.2 Speakers'!$B$10:$B1291,0),)),"")&amp;IF(ISBLANK(N224),"","
")&amp;N224&amp;IFERROR(IF(INDEX('1.2 Speakers'!$J$10:$J1291,MATCH(N224,'1.2 Speakers'!$B$10:$B1291,0),)="",""," - "&amp;INDEX('1.2 Speakers'!$J$10:$J1291,MATCH(N224,'1.2 Speakers'!$B$10:$B1291,0),)),"")</f>
        <v/>
      </c>
      <c r="P224" s="58"/>
      <c r="Q224" s="60"/>
      <c r="R224" s="61"/>
      <c r="S224" s="60"/>
      <c r="T224" s="536"/>
    </row>
    <row r="225" spans="2:20" ht="13">
      <c r="B225" s="535"/>
      <c r="C225" s="425"/>
      <c r="D225" s="57"/>
      <c r="E225" s="58"/>
      <c r="F225" s="58"/>
      <c r="G225" s="427"/>
      <c r="H225" s="427"/>
      <c r="I225" s="59"/>
      <c r="J225" s="59"/>
      <c r="K225" s="59"/>
      <c r="L225" s="59"/>
      <c r="M225" s="59"/>
      <c r="N225" s="59"/>
      <c r="O225" s="57" t="str" cm="1">
        <f t="array" ref="O225">I225&amp;IFERROR(IF(INDEX('1.2 Speakers'!$J$10:$J1292,MATCH(I225,'1.2 Speakers'!$B$10:$B1292,0),)="",""," - "&amp;INDEX('1.2 Speakers'!$J$10:$J1292,MATCH(I225,'1.2 Speakers'!$B$10:$B1292,0),)),"")&amp;IF(ISBLANK(J225),"",CHAR(10))&amp;J225&amp;IFERROR(IF(INDEX('1.2 Speakers'!$J$10:$J1292,MATCH(J225,'1.2 Speakers'!$B$10:$B1292,0),)="",""," - "&amp;INDEX('1.2 Speakers'!$J$10:$J1292,MATCH(J225,'1.2 Speakers'!$B$10:$B1292,0),)),"")&amp;IF(ISBLANK(K225),"","
")&amp;K225&amp;IFERROR(IF(INDEX('1.2 Speakers'!$J$10:$J1292,MATCH(K225,'1.2 Speakers'!$B$10:$B1292,0),)="",""," - "&amp;INDEX('1.2 Speakers'!$J$10:$J1292,MATCH(K225,'1.2 Speakers'!$B$10:$B1292,0),)),"")&amp;IF(ISBLANK(L225),"","
")&amp;L225&amp;IFERROR(IF(INDEX('1.2 Speakers'!$J$10:$J1292,MATCH(L225,'1.2 Speakers'!$B$10:$B1292,0),)="",""," - "&amp;INDEX('1.2 Speakers'!$J$10:$J1292,MATCH(L225,'1.2 Speakers'!$B$10:$B1292,0),)),"")&amp;IF(ISBLANK(M225),"","
")&amp;M225&amp;IFERROR(IF(INDEX('1.2 Speakers'!$J$10:$J1292,MATCH(M225,'1.2 Speakers'!$B$10:$B1292,0),)="",""," - "&amp;INDEX('1.2 Speakers'!$J$10:$J1292,MATCH(M225,'1.2 Speakers'!$B$10:$B1292,0),)),"")&amp;IF(ISBLANK(N225),"","
")&amp;N225&amp;IFERROR(IF(INDEX('1.2 Speakers'!$J$10:$J1292,MATCH(N225,'1.2 Speakers'!$B$10:$B1292,0),)="",""," - "&amp;INDEX('1.2 Speakers'!$J$10:$J1292,MATCH(N225,'1.2 Speakers'!$B$10:$B1292,0),)),"")</f>
        <v/>
      </c>
      <c r="P225" s="58"/>
      <c r="Q225" s="60"/>
      <c r="R225" s="61"/>
      <c r="S225" s="60"/>
      <c r="T225" s="536"/>
    </row>
    <row r="226" spans="2:20" ht="13">
      <c r="B226" s="535"/>
      <c r="C226" s="425"/>
      <c r="D226" s="57"/>
      <c r="E226" s="58"/>
      <c r="F226" s="58"/>
      <c r="G226" s="427"/>
      <c r="H226" s="427"/>
      <c r="I226" s="59"/>
      <c r="J226" s="59"/>
      <c r="K226" s="59"/>
      <c r="L226" s="59"/>
      <c r="M226" s="59"/>
      <c r="N226" s="59"/>
      <c r="O226" s="57" t="str" cm="1">
        <f t="array" ref="O226">I226&amp;IFERROR(IF(INDEX('1.2 Speakers'!$J$10:$J1293,MATCH(I226,'1.2 Speakers'!$B$10:$B1293,0),)="",""," - "&amp;INDEX('1.2 Speakers'!$J$10:$J1293,MATCH(I226,'1.2 Speakers'!$B$10:$B1293,0),)),"")&amp;IF(ISBLANK(J226),"",CHAR(10))&amp;J226&amp;IFERROR(IF(INDEX('1.2 Speakers'!$J$10:$J1293,MATCH(J226,'1.2 Speakers'!$B$10:$B1293,0),)="",""," - "&amp;INDEX('1.2 Speakers'!$J$10:$J1293,MATCH(J226,'1.2 Speakers'!$B$10:$B1293,0),)),"")&amp;IF(ISBLANK(K226),"","
")&amp;K226&amp;IFERROR(IF(INDEX('1.2 Speakers'!$J$10:$J1293,MATCH(K226,'1.2 Speakers'!$B$10:$B1293,0),)="",""," - "&amp;INDEX('1.2 Speakers'!$J$10:$J1293,MATCH(K226,'1.2 Speakers'!$B$10:$B1293,0),)),"")&amp;IF(ISBLANK(L226),"","
")&amp;L226&amp;IFERROR(IF(INDEX('1.2 Speakers'!$J$10:$J1293,MATCH(L226,'1.2 Speakers'!$B$10:$B1293,0),)="",""," - "&amp;INDEX('1.2 Speakers'!$J$10:$J1293,MATCH(L226,'1.2 Speakers'!$B$10:$B1293,0),)),"")&amp;IF(ISBLANK(M226),"","
")&amp;M226&amp;IFERROR(IF(INDEX('1.2 Speakers'!$J$10:$J1293,MATCH(M226,'1.2 Speakers'!$B$10:$B1293,0),)="",""," - "&amp;INDEX('1.2 Speakers'!$J$10:$J1293,MATCH(M226,'1.2 Speakers'!$B$10:$B1293,0),)),"")&amp;IF(ISBLANK(N226),"","
")&amp;N226&amp;IFERROR(IF(INDEX('1.2 Speakers'!$J$10:$J1293,MATCH(N226,'1.2 Speakers'!$B$10:$B1293,0),)="",""," - "&amp;INDEX('1.2 Speakers'!$J$10:$J1293,MATCH(N226,'1.2 Speakers'!$B$10:$B1293,0),)),"")</f>
        <v/>
      </c>
      <c r="P226" s="58"/>
      <c r="Q226" s="60"/>
      <c r="R226" s="61"/>
      <c r="S226" s="60"/>
      <c r="T226" s="536"/>
    </row>
    <row r="227" spans="2:20" ht="13">
      <c r="B227" s="535"/>
      <c r="C227" s="425"/>
      <c r="D227" s="57"/>
      <c r="E227" s="58"/>
      <c r="F227" s="58"/>
      <c r="G227" s="427"/>
      <c r="H227" s="427"/>
      <c r="I227" s="59"/>
      <c r="J227" s="59"/>
      <c r="K227" s="59"/>
      <c r="L227" s="59"/>
      <c r="M227" s="59"/>
      <c r="N227" s="59"/>
      <c r="O227" s="57" t="str" cm="1">
        <f t="array" ref="O227">I227&amp;IFERROR(IF(INDEX('1.2 Speakers'!$J$10:$J1294,MATCH(I227,'1.2 Speakers'!$B$10:$B1294,0),)="",""," - "&amp;INDEX('1.2 Speakers'!$J$10:$J1294,MATCH(I227,'1.2 Speakers'!$B$10:$B1294,0),)),"")&amp;IF(ISBLANK(J227),"",CHAR(10))&amp;J227&amp;IFERROR(IF(INDEX('1.2 Speakers'!$J$10:$J1294,MATCH(J227,'1.2 Speakers'!$B$10:$B1294,0),)="",""," - "&amp;INDEX('1.2 Speakers'!$J$10:$J1294,MATCH(J227,'1.2 Speakers'!$B$10:$B1294,0),)),"")&amp;IF(ISBLANK(K227),"","
")&amp;K227&amp;IFERROR(IF(INDEX('1.2 Speakers'!$J$10:$J1294,MATCH(K227,'1.2 Speakers'!$B$10:$B1294,0),)="",""," - "&amp;INDEX('1.2 Speakers'!$J$10:$J1294,MATCH(K227,'1.2 Speakers'!$B$10:$B1294,0),)),"")&amp;IF(ISBLANK(L227),"","
")&amp;L227&amp;IFERROR(IF(INDEX('1.2 Speakers'!$J$10:$J1294,MATCH(L227,'1.2 Speakers'!$B$10:$B1294,0),)="",""," - "&amp;INDEX('1.2 Speakers'!$J$10:$J1294,MATCH(L227,'1.2 Speakers'!$B$10:$B1294,0),)),"")&amp;IF(ISBLANK(M227),"","
")&amp;M227&amp;IFERROR(IF(INDEX('1.2 Speakers'!$J$10:$J1294,MATCH(M227,'1.2 Speakers'!$B$10:$B1294,0),)="",""," - "&amp;INDEX('1.2 Speakers'!$J$10:$J1294,MATCH(M227,'1.2 Speakers'!$B$10:$B1294,0),)),"")&amp;IF(ISBLANK(N227),"","
")&amp;N227&amp;IFERROR(IF(INDEX('1.2 Speakers'!$J$10:$J1294,MATCH(N227,'1.2 Speakers'!$B$10:$B1294,0),)="",""," - "&amp;INDEX('1.2 Speakers'!$J$10:$J1294,MATCH(N227,'1.2 Speakers'!$B$10:$B1294,0),)),"")</f>
        <v/>
      </c>
      <c r="P227" s="58"/>
      <c r="Q227" s="60"/>
      <c r="R227" s="61"/>
      <c r="S227" s="60"/>
      <c r="T227" s="536"/>
    </row>
    <row r="228" spans="2:20" ht="13">
      <c r="B228" s="535"/>
      <c r="C228" s="425"/>
      <c r="D228" s="57"/>
      <c r="E228" s="58"/>
      <c r="F228" s="58"/>
      <c r="G228" s="427"/>
      <c r="H228" s="427"/>
      <c r="I228" s="59"/>
      <c r="J228" s="59"/>
      <c r="K228" s="59"/>
      <c r="L228" s="59"/>
      <c r="M228" s="59"/>
      <c r="N228" s="59"/>
      <c r="O228" s="57" t="str" cm="1">
        <f t="array" ref="O228">I228&amp;IFERROR(IF(INDEX('1.2 Speakers'!$J$10:$J1295,MATCH(I228,'1.2 Speakers'!$B$10:$B1295,0),)="",""," - "&amp;INDEX('1.2 Speakers'!$J$10:$J1295,MATCH(I228,'1.2 Speakers'!$B$10:$B1295,0),)),"")&amp;IF(ISBLANK(J228),"",CHAR(10))&amp;J228&amp;IFERROR(IF(INDEX('1.2 Speakers'!$J$10:$J1295,MATCH(J228,'1.2 Speakers'!$B$10:$B1295,0),)="",""," - "&amp;INDEX('1.2 Speakers'!$J$10:$J1295,MATCH(J228,'1.2 Speakers'!$B$10:$B1295,0),)),"")&amp;IF(ISBLANK(K228),"","
")&amp;K228&amp;IFERROR(IF(INDEX('1.2 Speakers'!$J$10:$J1295,MATCH(K228,'1.2 Speakers'!$B$10:$B1295,0),)="",""," - "&amp;INDEX('1.2 Speakers'!$J$10:$J1295,MATCH(K228,'1.2 Speakers'!$B$10:$B1295,0),)),"")&amp;IF(ISBLANK(L228),"","
")&amp;L228&amp;IFERROR(IF(INDEX('1.2 Speakers'!$J$10:$J1295,MATCH(L228,'1.2 Speakers'!$B$10:$B1295,0),)="",""," - "&amp;INDEX('1.2 Speakers'!$J$10:$J1295,MATCH(L228,'1.2 Speakers'!$B$10:$B1295,0),)),"")&amp;IF(ISBLANK(M228),"","
")&amp;M228&amp;IFERROR(IF(INDEX('1.2 Speakers'!$J$10:$J1295,MATCH(M228,'1.2 Speakers'!$B$10:$B1295,0),)="",""," - "&amp;INDEX('1.2 Speakers'!$J$10:$J1295,MATCH(M228,'1.2 Speakers'!$B$10:$B1295,0),)),"")&amp;IF(ISBLANK(N228),"","
")&amp;N228&amp;IFERROR(IF(INDEX('1.2 Speakers'!$J$10:$J1295,MATCH(N228,'1.2 Speakers'!$B$10:$B1295,0),)="",""," - "&amp;INDEX('1.2 Speakers'!$J$10:$J1295,MATCH(N228,'1.2 Speakers'!$B$10:$B1295,0),)),"")</f>
        <v/>
      </c>
      <c r="P228" s="58"/>
      <c r="Q228" s="60"/>
      <c r="R228" s="61"/>
      <c r="S228" s="60"/>
      <c r="T228" s="536"/>
    </row>
    <row r="229" spans="2:20" ht="13">
      <c r="B229" s="535"/>
      <c r="C229" s="425"/>
      <c r="D229" s="57"/>
      <c r="E229" s="58"/>
      <c r="F229" s="58"/>
      <c r="G229" s="427"/>
      <c r="H229" s="427"/>
      <c r="I229" s="59"/>
      <c r="J229" s="59"/>
      <c r="K229" s="59"/>
      <c r="L229" s="59"/>
      <c r="M229" s="59"/>
      <c r="N229" s="59"/>
      <c r="O229" s="57" t="str" cm="1">
        <f t="array" ref="O229">I229&amp;IFERROR(IF(INDEX('1.2 Speakers'!$J$10:$J1296,MATCH(I229,'1.2 Speakers'!$B$10:$B1296,0),)="",""," - "&amp;INDEX('1.2 Speakers'!$J$10:$J1296,MATCH(I229,'1.2 Speakers'!$B$10:$B1296,0),)),"")&amp;IF(ISBLANK(J229),"",CHAR(10))&amp;J229&amp;IFERROR(IF(INDEX('1.2 Speakers'!$J$10:$J1296,MATCH(J229,'1.2 Speakers'!$B$10:$B1296,0),)="",""," - "&amp;INDEX('1.2 Speakers'!$J$10:$J1296,MATCH(J229,'1.2 Speakers'!$B$10:$B1296,0),)),"")&amp;IF(ISBLANK(K229),"","
")&amp;K229&amp;IFERROR(IF(INDEX('1.2 Speakers'!$J$10:$J1296,MATCH(K229,'1.2 Speakers'!$B$10:$B1296,0),)="",""," - "&amp;INDEX('1.2 Speakers'!$J$10:$J1296,MATCH(K229,'1.2 Speakers'!$B$10:$B1296,0),)),"")&amp;IF(ISBLANK(L229),"","
")&amp;L229&amp;IFERROR(IF(INDEX('1.2 Speakers'!$J$10:$J1296,MATCH(L229,'1.2 Speakers'!$B$10:$B1296,0),)="",""," - "&amp;INDEX('1.2 Speakers'!$J$10:$J1296,MATCH(L229,'1.2 Speakers'!$B$10:$B1296,0),)),"")&amp;IF(ISBLANK(M229),"","
")&amp;M229&amp;IFERROR(IF(INDEX('1.2 Speakers'!$J$10:$J1296,MATCH(M229,'1.2 Speakers'!$B$10:$B1296,0),)="",""," - "&amp;INDEX('1.2 Speakers'!$J$10:$J1296,MATCH(M229,'1.2 Speakers'!$B$10:$B1296,0),)),"")&amp;IF(ISBLANK(N229),"","
")&amp;N229&amp;IFERROR(IF(INDEX('1.2 Speakers'!$J$10:$J1296,MATCH(N229,'1.2 Speakers'!$B$10:$B1296,0),)="",""," - "&amp;INDEX('1.2 Speakers'!$J$10:$J1296,MATCH(N229,'1.2 Speakers'!$B$10:$B1296,0),)),"")</f>
        <v/>
      </c>
      <c r="P229" s="58"/>
      <c r="Q229" s="60"/>
      <c r="R229" s="61"/>
      <c r="S229" s="60"/>
      <c r="T229" s="536"/>
    </row>
    <row r="230" spans="2:20" ht="13">
      <c r="B230" s="535"/>
      <c r="C230" s="425"/>
      <c r="D230" s="57"/>
      <c r="E230" s="58"/>
      <c r="F230" s="58"/>
      <c r="G230" s="427"/>
      <c r="H230" s="427"/>
      <c r="I230" s="59"/>
      <c r="J230" s="59"/>
      <c r="K230" s="59"/>
      <c r="L230" s="59"/>
      <c r="M230" s="59"/>
      <c r="N230" s="59"/>
      <c r="O230" s="57" t="str" cm="1">
        <f t="array" ref="O230">I230&amp;IFERROR(IF(INDEX('1.2 Speakers'!$J$10:$J1297,MATCH(I230,'1.2 Speakers'!$B$10:$B1297,0),)="",""," - "&amp;INDEX('1.2 Speakers'!$J$10:$J1297,MATCH(I230,'1.2 Speakers'!$B$10:$B1297,0),)),"")&amp;IF(ISBLANK(J230),"",CHAR(10))&amp;J230&amp;IFERROR(IF(INDEX('1.2 Speakers'!$J$10:$J1297,MATCH(J230,'1.2 Speakers'!$B$10:$B1297,0),)="",""," - "&amp;INDEX('1.2 Speakers'!$J$10:$J1297,MATCH(J230,'1.2 Speakers'!$B$10:$B1297,0),)),"")&amp;IF(ISBLANK(K230),"","
")&amp;K230&amp;IFERROR(IF(INDEX('1.2 Speakers'!$J$10:$J1297,MATCH(K230,'1.2 Speakers'!$B$10:$B1297,0),)="",""," - "&amp;INDEX('1.2 Speakers'!$J$10:$J1297,MATCH(K230,'1.2 Speakers'!$B$10:$B1297,0),)),"")&amp;IF(ISBLANK(L230),"","
")&amp;L230&amp;IFERROR(IF(INDEX('1.2 Speakers'!$J$10:$J1297,MATCH(L230,'1.2 Speakers'!$B$10:$B1297,0),)="",""," - "&amp;INDEX('1.2 Speakers'!$J$10:$J1297,MATCH(L230,'1.2 Speakers'!$B$10:$B1297,0),)),"")&amp;IF(ISBLANK(M230),"","
")&amp;M230&amp;IFERROR(IF(INDEX('1.2 Speakers'!$J$10:$J1297,MATCH(M230,'1.2 Speakers'!$B$10:$B1297,0),)="",""," - "&amp;INDEX('1.2 Speakers'!$J$10:$J1297,MATCH(M230,'1.2 Speakers'!$B$10:$B1297,0),)),"")&amp;IF(ISBLANK(N230),"","
")&amp;N230&amp;IFERROR(IF(INDEX('1.2 Speakers'!$J$10:$J1297,MATCH(N230,'1.2 Speakers'!$B$10:$B1297,0),)="",""," - "&amp;INDEX('1.2 Speakers'!$J$10:$J1297,MATCH(N230,'1.2 Speakers'!$B$10:$B1297,0),)),"")</f>
        <v/>
      </c>
      <c r="P230" s="58"/>
      <c r="Q230" s="60"/>
      <c r="R230" s="61"/>
      <c r="S230" s="60"/>
      <c r="T230" s="536"/>
    </row>
    <row r="231" spans="2:20" ht="13">
      <c r="B231" s="535"/>
      <c r="C231" s="425"/>
      <c r="D231" s="57"/>
      <c r="E231" s="58"/>
      <c r="F231" s="58"/>
      <c r="G231" s="427"/>
      <c r="H231" s="427"/>
      <c r="I231" s="59"/>
      <c r="J231" s="59"/>
      <c r="K231" s="59"/>
      <c r="L231" s="59"/>
      <c r="M231" s="59"/>
      <c r="N231" s="59"/>
      <c r="O231" s="57" t="str" cm="1">
        <f t="array" ref="O231">I231&amp;IFERROR(IF(INDEX('1.2 Speakers'!$J$10:$J1298,MATCH(I231,'1.2 Speakers'!$B$10:$B1298,0),)="",""," - "&amp;INDEX('1.2 Speakers'!$J$10:$J1298,MATCH(I231,'1.2 Speakers'!$B$10:$B1298,0),)),"")&amp;IF(ISBLANK(J231),"",CHAR(10))&amp;J231&amp;IFERROR(IF(INDEX('1.2 Speakers'!$J$10:$J1298,MATCH(J231,'1.2 Speakers'!$B$10:$B1298,0),)="",""," - "&amp;INDEX('1.2 Speakers'!$J$10:$J1298,MATCH(J231,'1.2 Speakers'!$B$10:$B1298,0),)),"")&amp;IF(ISBLANK(K231),"","
")&amp;K231&amp;IFERROR(IF(INDEX('1.2 Speakers'!$J$10:$J1298,MATCH(K231,'1.2 Speakers'!$B$10:$B1298,0),)="",""," - "&amp;INDEX('1.2 Speakers'!$J$10:$J1298,MATCH(K231,'1.2 Speakers'!$B$10:$B1298,0),)),"")&amp;IF(ISBLANK(L231),"","
")&amp;L231&amp;IFERROR(IF(INDEX('1.2 Speakers'!$J$10:$J1298,MATCH(L231,'1.2 Speakers'!$B$10:$B1298,0),)="",""," - "&amp;INDEX('1.2 Speakers'!$J$10:$J1298,MATCH(L231,'1.2 Speakers'!$B$10:$B1298,0),)),"")&amp;IF(ISBLANK(M231),"","
")&amp;M231&amp;IFERROR(IF(INDEX('1.2 Speakers'!$J$10:$J1298,MATCH(M231,'1.2 Speakers'!$B$10:$B1298,0),)="",""," - "&amp;INDEX('1.2 Speakers'!$J$10:$J1298,MATCH(M231,'1.2 Speakers'!$B$10:$B1298,0),)),"")&amp;IF(ISBLANK(N231),"","
")&amp;N231&amp;IFERROR(IF(INDEX('1.2 Speakers'!$J$10:$J1298,MATCH(N231,'1.2 Speakers'!$B$10:$B1298,0),)="",""," - "&amp;INDEX('1.2 Speakers'!$J$10:$J1298,MATCH(N231,'1.2 Speakers'!$B$10:$B1298,0),)),"")</f>
        <v/>
      </c>
      <c r="P231" s="58"/>
      <c r="Q231" s="60"/>
      <c r="R231" s="61"/>
      <c r="S231" s="60"/>
      <c r="T231" s="536"/>
    </row>
    <row r="232" spans="2:20" ht="13">
      <c r="B232" s="535"/>
      <c r="C232" s="425"/>
      <c r="D232" s="57"/>
      <c r="E232" s="58"/>
      <c r="F232" s="58"/>
      <c r="G232" s="427"/>
      <c r="H232" s="427"/>
      <c r="I232" s="59"/>
      <c r="J232" s="59"/>
      <c r="K232" s="59"/>
      <c r="L232" s="59"/>
      <c r="M232" s="59"/>
      <c r="N232" s="59"/>
      <c r="O232" s="57" t="str" cm="1">
        <f t="array" ref="O232">I232&amp;IFERROR(IF(INDEX('1.2 Speakers'!$J$10:$J1299,MATCH(I232,'1.2 Speakers'!$B$10:$B1299,0),)="",""," - "&amp;INDEX('1.2 Speakers'!$J$10:$J1299,MATCH(I232,'1.2 Speakers'!$B$10:$B1299,0),)),"")&amp;IF(ISBLANK(J232),"",CHAR(10))&amp;J232&amp;IFERROR(IF(INDEX('1.2 Speakers'!$J$10:$J1299,MATCH(J232,'1.2 Speakers'!$B$10:$B1299,0),)="",""," - "&amp;INDEX('1.2 Speakers'!$J$10:$J1299,MATCH(J232,'1.2 Speakers'!$B$10:$B1299,0),)),"")&amp;IF(ISBLANK(K232),"","
")&amp;K232&amp;IFERROR(IF(INDEX('1.2 Speakers'!$J$10:$J1299,MATCH(K232,'1.2 Speakers'!$B$10:$B1299,0),)="",""," - "&amp;INDEX('1.2 Speakers'!$J$10:$J1299,MATCH(K232,'1.2 Speakers'!$B$10:$B1299,0),)),"")&amp;IF(ISBLANK(L232),"","
")&amp;L232&amp;IFERROR(IF(INDEX('1.2 Speakers'!$J$10:$J1299,MATCH(L232,'1.2 Speakers'!$B$10:$B1299,0),)="",""," - "&amp;INDEX('1.2 Speakers'!$J$10:$J1299,MATCH(L232,'1.2 Speakers'!$B$10:$B1299,0),)),"")&amp;IF(ISBLANK(M232),"","
")&amp;M232&amp;IFERROR(IF(INDEX('1.2 Speakers'!$J$10:$J1299,MATCH(M232,'1.2 Speakers'!$B$10:$B1299,0),)="",""," - "&amp;INDEX('1.2 Speakers'!$J$10:$J1299,MATCH(M232,'1.2 Speakers'!$B$10:$B1299,0),)),"")&amp;IF(ISBLANK(N232),"","
")&amp;N232&amp;IFERROR(IF(INDEX('1.2 Speakers'!$J$10:$J1299,MATCH(N232,'1.2 Speakers'!$B$10:$B1299,0),)="",""," - "&amp;INDEX('1.2 Speakers'!$J$10:$J1299,MATCH(N232,'1.2 Speakers'!$B$10:$B1299,0),)),"")</f>
        <v/>
      </c>
      <c r="P232" s="58"/>
      <c r="Q232" s="60"/>
      <c r="R232" s="61"/>
      <c r="S232" s="60"/>
      <c r="T232" s="536"/>
    </row>
    <row r="233" spans="2:20" ht="13">
      <c r="B233" s="535"/>
      <c r="C233" s="425"/>
      <c r="D233" s="57"/>
      <c r="E233" s="58"/>
      <c r="F233" s="58"/>
      <c r="G233" s="427"/>
      <c r="H233" s="427"/>
      <c r="I233" s="59"/>
      <c r="J233" s="59"/>
      <c r="K233" s="59"/>
      <c r="L233" s="59"/>
      <c r="M233" s="59"/>
      <c r="N233" s="59"/>
      <c r="O233" s="57" t="str" cm="1">
        <f t="array" ref="O233">I233&amp;IFERROR(IF(INDEX('1.2 Speakers'!$J$10:$J1300,MATCH(I233,'1.2 Speakers'!$B$10:$B1300,0),)="",""," - "&amp;INDEX('1.2 Speakers'!$J$10:$J1300,MATCH(I233,'1.2 Speakers'!$B$10:$B1300,0),)),"")&amp;IF(ISBLANK(J233),"",CHAR(10))&amp;J233&amp;IFERROR(IF(INDEX('1.2 Speakers'!$J$10:$J1300,MATCH(J233,'1.2 Speakers'!$B$10:$B1300,0),)="",""," - "&amp;INDEX('1.2 Speakers'!$J$10:$J1300,MATCH(J233,'1.2 Speakers'!$B$10:$B1300,0),)),"")&amp;IF(ISBLANK(K233),"","
")&amp;K233&amp;IFERROR(IF(INDEX('1.2 Speakers'!$J$10:$J1300,MATCH(K233,'1.2 Speakers'!$B$10:$B1300,0),)="",""," - "&amp;INDEX('1.2 Speakers'!$J$10:$J1300,MATCH(K233,'1.2 Speakers'!$B$10:$B1300,0),)),"")&amp;IF(ISBLANK(L233),"","
")&amp;L233&amp;IFERROR(IF(INDEX('1.2 Speakers'!$J$10:$J1300,MATCH(L233,'1.2 Speakers'!$B$10:$B1300,0),)="",""," - "&amp;INDEX('1.2 Speakers'!$J$10:$J1300,MATCH(L233,'1.2 Speakers'!$B$10:$B1300,0),)),"")&amp;IF(ISBLANK(M233),"","
")&amp;M233&amp;IFERROR(IF(INDEX('1.2 Speakers'!$J$10:$J1300,MATCH(M233,'1.2 Speakers'!$B$10:$B1300,0),)="",""," - "&amp;INDEX('1.2 Speakers'!$J$10:$J1300,MATCH(M233,'1.2 Speakers'!$B$10:$B1300,0),)),"")&amp;IF(ISBLANK(N233),"","
")&amp;N233&amp;IFERROR(IF(INDEX('1.2 Speakers'!$J$10:$J1300,MATCH(N233,'1.2 Speakers'!$B$10:$B1300,0),)="",""," - "&amp;INDEX('1.2 Speakers'!$J$10:$J1300,MATCH(N233,'1.2 Speakers'!$B$10:$B1300,0),)),"")</f>
        <v/>
      </c>
      <c r="P233" s="58"/>
      <c r="Q233" s="60"/>
      <c r="R233" s="61"/>
      <c r="S233" s="60"/>
      <c r="T233" s="536"/>
    </row>
    <row r="234" spans="2:20" ht="13">
      <c r="B234" s="535"/>
      <c r="C234" s="425"/>
      <c r="D234" s="57"/>
      <c r="E234" s="58"/>
      <c r="F234" s="58"/>
      <c r="G234" s="427"/>
      <c r="H234" s="427"/>
      <c r="I234" s="59"/>
      <c r="J234" s="59"/>
      <c r="K234" s="59"/>
      <c r="L234" s="59"/>
      <c r="M234" s="59"/>
      <c r="N234" s="59"/>
      <c r="O234" s="57" t="str" cm="1">
        <f t="array" ref="O234">I234&amp;IFERROR(IF(INDEX('1.2 Speakers'!$J$10:$J1301,MATCH(I234,'1.2 Speakers'!$B$10:$B1301,0),)="",""," - "&amp;INDEX('1.2 Speakers'!$J$10:$J1301,MATCH(I234,'1.2 Speakers'!$B$10:$B1301,0),)),"")&amp;IF(ISBLANK(J234),"",CHAR(10))&amp;J234&amp;IFERROR(IF(INDEX('1.2 Speakers'!$J$10:$J1301,MATCH(J234,'1.2 Speakers'!$B$10:$B1301,0),)="",""," - "&amp;INDEX('1.2 Speakers'!$J$10:$J1301,MATCH(J234,'1.2 Speakers'!$B$10:$B1301,0),)),"")&amp;IF(ISBLANK(K234),"","
")&amp;K234&amp;IFERROR(IF(INDEX('1.2 Speakers'!$J$10:$J1301,MATCH(K234,'1.2 Speakers'!$B$10:$B1301,0),)="",""," - "&amp;INDEX('1.2 Speakers'!$J$10:$J1301,MATCH(K234,'1.2 Speakers'!$B$10:$B1301,0),)),"")&amp;IF(ISBLANK(L234),"","
")&amp;L234&amp;IFERROR(IF(INDEX('1.2 Speakers'!$J$10:$J1301,MATCH(L234,'1.2 Speakers'!$B$10:$B1301,0),)="",""," - "&amp;INDEX('1.2 Speakers'!$J$10:$J1301,MATCH(L234,'1.2 Speakers'!$B$10:$B1301,0),)),"")&amp;IF(ISBLANK(M234),"","
")&amp;M234&amp;IFERROR(IF(INDEX('1.2 Speakers'!$J$10:$J1301,MATCH(M234,'1.2 Speakers'!$B$10:$B1301,0),)="",""," - "&amp;INDEX('1.2 Speakers'!$J$10:$J1301,MATCH(M234,'1.2 Speakers'!$B$10:$B1301,0),)),"")&amp;IF(ISBLANK(N234),"","
")&amp;N234&amp;IFERROR(IF(INDEX('1.2 Speakers'!$J$10:$J1301,MATCH(N234,'1.2 Speakers'!$B$10:$B1301,0),)="",""," - "&amp;INDEX('1.2 Speakers'!$J$10:$J1301,MATCH(N234,'1.2 Speakers'!$B$10:$B1301,0),)),"")</f>
        <v/>
      </c>
      <c r="P234" s="58"/>
      <c r="Q234" s="60"/>
      <c r="R234" s="61"/>
      <c r="S234" s="60"/>
      <c r="T234" s="536"/>
    </row>
    <row r="235" spans="2:20" ht="13">
      <c r="B235" s="535"/>
      <c r="C235" s="425"/>
      <c r="D235" s="57"/>
      <c r="E235" s="58"/>
      <c r="F235" s="58"/>
      <c r="G235" s="427"/>
      <c r="H235" s="427"/>
      <c r="I235" s="59"/>
      <c r="J235" s="59"/>
      <c r="K235" s="59"/>
      <c r="L235" s="59"/>
      <c r="M235" s="59"/>
      <c r="N235" s="59"/>
      <c r="O235" s="57" t="str" cm="1">
        <f t="array" ref="O235">I235&amp;IFERROR(IF(INDEX('1.2 Speakers'!$J$10:$J1302,MATCH(I235,'1.2 Speakers'!$B$10:$B1302,0),)="",""," - "&amp;INDEX('1.2 Speakers'!$J$10:$J1302,MATCH(I235,'1.2 Speakers'!$B$10:$B1302,0),)),"")&amp;IF(ISBLANK(J235),"",CHAR(10))&amp;J235&amp;IFERROR(IF(INDEX('1.2 Speakers'!$J$10:$J1302,MATCH(J235,'1.2 Speakers'!$B$10:$B1302,0),)="",""," - "&amp;INDEX('1.2 Speakers'!$J$10:$J1302,MATCH(J235,'1.2 Speakers'!$B$10:$B1302,0),)),"")&amp;IF(ISBLANK(K235),"","
")&amp;K235&amp;IFERROR(IF(INDEX('1.2 Speakers'!$J$10:$J1302,MATCH(K235,'1.2 Speakers'!$B$10:$B1302,0),)="",""," - "&amp;INDEX('1.2 Speakers'!$J$10:$J1302,MATCH(K235,'1.2 Speakers'!$B$10:$B1302,0),)),"")&amp;IF(ISBLANK(L235),"","
")&amp;L235&amp;IFERROR(IF(INDEX('1.2 Speakers'!$J$10:$J1302,MATCH(L235,'1.2 Speakers'!$B$10:$B1302,0),)="",""," - "&amp;INDEX('1.2 Speakers'!$J$10:$J1302,MATCH(L235,'1.2 Speakers'!$B$10:$B1302,0),)),"")&amp;IF(ISBLANK(M235),"","
")&amp;M235&amp;IFERROR(IF(INDEX('1.2 Speakers'!$J$10:$J1302,MATCH(M235,'1.2 Speakers'!$B$10:$B1302,0),)="",""," - "&amp;INDEX('1.2 Speakers'!$J$10:$J1302,MATCH(M235,'1.2 Speakers'!$B$10:$B1302,0),)),"")&amp;IF(ISBLANK(N235),"","
")&amp;N235&amp;IFERROR(IF(INDEX('1.2 Speakers'!$J$10:$J1302,MATCH(N235,'1.2 Speakers'!$B$10:$B1302,0),)="",""," - "&amp;INDEX('1.2 Speakers'!$J$10:$J1302,MATCH(N235,'1.2 Speakers'!$B$10:$B1302,0),)),"")</f>
        <v/>
      </c>
      <c r="P235" s="58"/>
      <c r="Q235" s="60"/>
      <c r="R235" s="61"/>
      <c r="S235" s="60"/>
      <c r="T235" s="536"/>
    </row>
    <row r="236" spans="2:20" ht="13">
      <c r="B236" s="535"/>
      <c r="C236" s="425"/>
      <c r="D236" s="57"/>
      <c r="E236" s="58"/>
      <c r="F236" s="58"/>
      <c r="G236" s="427"/>
      <c r="H236" s="427"/>
      <c r="I236" s="59"/>
      <c r="J236" s="59"/>
      <c r="K236" s="59"/>
      <c r="L236" s="59"/>
      <c r="M236" s="59"/>
      <c r="N236" s="59"/>
      <c r="O236" s="57" t="str" cm="1">
        <f t="array" ref="O236">I236&amp;IFERROR(IF(INDEX('1.2 Speakers'!$J$10:$J1303,MATCH(I236,'1.2 Speakers'!$B$10:$B1303,0),)="",""," - "&amp;INDEX('1.2 Speakers'!$J$10:$J1303,MATCH(I236,'1.2 Speakers'!$B$10:$B1303,0),)),"")&amp;IF(ISBLANK(J236),"",CHAR(10))&amp;J236&amp;IFERROR(IF(INDEX('1.2 Speakers'!$J$10:$J1303,MATCH(J236,'1.2 Speakers'!$B$10:$B1303,0),)="",""," - "&amp;INDEX('1.2 Speakers'!$J$10:$J1303,MATCH(J236,'1.2 Speakers'!$B$10:$B1303,0),)),"")&amp;IF(ISBLANK(K236),"","
")&amp;K236&amp;IFERROR(IF(INDEX('1.2 Speakers'!$J$10:$J1303,MATCH(K236,'1.2 Speakers'!$B$10:$B1303,0),)="",""," - "&amp;INDEX('1.2 Speakers'!$J$10:$J1303,MATCH(K236,'1.2 Speakers'!$B$10:$B1303,0),)),"")&amp;IF(ISBLANK(L236),"","
")&amp;L236&amp;IFERROR(IF(INDEX('1.2 Speakers'!$J$10:$J1303,MATCH(L236,'1.2 Speakers'!$B$10:$B1303,0),)="",""," - "&amp;INDEX('1.2 Speakers'!$J$10:$J1303,MATCH(L236,'1.2 Speakers'!$B$10:$B1303,0),)),"")&amp;IF(ISBLANK(M236),"","
")&amp;M236&amp;IFERROR(IF(INDEX('1.2 Speakers'!$J$10:$J1303,MATCH(M236,'1.2 Speakers'!$B$10:$B1303,0),)="",""," - "&amp;INDEX('1.2 Speakers'!$J$10:$J1303,MATCH(M236,'1.2 Speakers'!$B$10:$B1303,0),)),"")&amp;IF(ISBLANK(N236),"","
")&amp;N236&amp;IFERROR(IF(INDEX('1.2 Speakers'!$J$10:$J1303,MATCH(N236,'1.2 Speakers'!$B$10:$B1303,0),)="",""," - "&amp;INDEX('1.2 Speakers'!$J$10:$J1303,MATCH(N236,'1.2 Speakers'!$B$10:$B1303,0),)),"")</f>
        <v/>
      </c>
      <c r="P236" s="58"/>
      <c r="Q236" s="60"/>
      <c r="R236" s="61"/>
      <c r="S236" s="60"/>
      <c r="T236" s="536"/>
    </row>
    <row r="237" spans="2:20" ht="13">
      <c r="B237" s="535"/>
      <c r="C237" s="425"/>
      <c r="D237" s="57"/>
      <c r="E237" s="58"/>
      <c r="F237" s="58"/>
      <c r="G237" s="427"/>
      <c r="H237" s="427"/>
      <c r="I237" s="59"/>
      <c r="J237" s="59"/>
      <c r="K237" s="59"/>
      <c r="L237" s="59"/>
      <c r="M237" s="59"/>
      <c r="N237" s="59"/>
      <c r="O237" s="57" t="str" cm="1">
        <f t="array" ref="O237">I237&amp;IFERROR(IF(INDEX('1.2 Speakers'!$J$10:$J1304,MATCH(I237,'1.2 Speakers'!$B$10:$B1304,0),)="",""," - "&amp;INDEX('1.2 Speakers'!$J$10:$J1304,MATCH(I237,'1.2 Speakers'!$B$10:$B1304,0),)),"")&amp;IF(ISBLANK(J237),"",CHAR(10))&amp;J237&amp;IFERROR(IF(INDEX('1.2 Speakers'!$J$10:$J1304,MATCH(J237,'1.2 Speakers'!$B$10:$B1304,0),)="",""," - "&amp;INDEX('1.2 Speakers'!$J$10:$J1304,MATCH(J237,'1.2 Speakers'!$B$10:$B1304,0),)),"")&amp;IF(ISBLANK(K237),"","
")&amp;K237&amp;IFERROR(IF(INDEX('1.2 Speakers'!$J$10:$J1304,MATCH(K237,'1.2 Speakers'!$B$10:$B1304,0),)="",""," - "&amp;INDEX('1.2 Speakers'!$J$10:$J1304,MATCH(K237,'1.2 Speakers'!$B$10:$B1304,0),)),"")&amp;IF(ISBLANK(L237),"","
")&amp;L237&amp;IFERROR(IF(INDEX('1.2 Speakers'!$J$10:$J1304,MATCH(L237,'1.2 Speakers'!$B$10:$B1304,0),)="",""," - "&amp;INDEX('1.2 Speakers'!$J$10:$J1304,MATCH(L237,'1.2 Speakers'!$B$10:$B1304,0),)),"")&amp;IF(ISBLANK(M237),"","
")&amp;M237&amp;IFERROR(IF(INDEX('1.2 Speakers'!$J$10:$J1304,MATCH(M237,'1.2 Speakers'!$B$10:$B1304,0),)="",""," - "&amp;INDEX('1.2 Speakers'!$J$10:$J1304,MATCH(M237,'1.2 Speakers'!$B$10:$B1304,0),)),"")&amp;IF(ISBLANK(N237),"","
")&amp;N237&amp;IFERROR(IF(INDEX('1.2 Speakers'!$J$10:$J1304,MATCH(N237,'1.2 Speakers'!$B$10:$B1304,0),)="",""," - "&amp;INDEX('1.2 Speakers'!$J$10:$J1304,MATCH(N237,'1.2 Speakers'!$B$10:$B1304,0),)),"")</f>
        <v/>
      </c>
      <c r="P237" s="58"/>
      <c r="Q237" s="60"/>
      <c r="R237" s="61"/>
      <c r="S237" s="60"/>
      <c r="T237" s="536"/>
    </row>
    <row r="238" spans="2:20" ht="13">
      <c r="B238" s="535"/>
      <c r="C238" s="425"/>
      <c r="D238" s="57"/>
      <c r="E238" s="58"/>
      <c r="F238" s="58"/>
      <c r="G238" s="427"/>
      <c r="H238" s="427"/>
      <c r="I238" s="59"/>
      <c r="J238" s="59"/>
      <c r="K238" s="59"/>
      <c r="L238" s="59"/>
      <c r="M238" s="59"/>
      <c r="N238" s="59"/>
      <c r="O238" s="57" t="str" cm="1">
        <f t="array" ref="O238">I238&amp;IFERROR(IF(INDEX('1.2 Speakers'!$J$10:$J1305,MATCH(I238,'1.2 Speakers'!$B$10:$B1305,0),)="",""," - "&amp;INDEX('1.2 Speakers'!$J$10:$J1305,MATCH(I238,'1.2 Speakers'!$B$10:$B1305,0),)),"")&amp;IF(ISBLANK(J238),"",CHAR(10))&amp;J238&amp;IFERROR(IF(INDEX('1.2 Speakers'!$J$10:$J1305,MATCH(J238,'1.2 Speakers'!$B$10:$B1305,0),)="",""," - "&amp;INDEX('1.2 Speakers'!$J$10:$J1305,MATCH(J238,'1.2 Speakers'!$B$10:$B1305,0),)),"")&amp;IF(ISBLANK(K238),"","
")&amp;K238&amp;IFERROR(IF(INDEX('1.2 Speakers'!$J$10:$J1305,MATCH(K238,'1.2 Speakers'!$B$10:$B1305,0),)="",""," - "&amp;INDEX('1.2 Speakers'!$J$10:$J1305,MATCH(K238,'1.2 Speakers'!$B$10:$B1305,0),)),"")&amp;IF(ISBLANK(L238),"","
")&amp;L238&amp;IFERROR(IF(INDEX('1.2 Speakers'!$J$10:$J1305,MATCH(L238,'1.2 Speakers'!$B$10:$B1305,0),)="",""," - "&amp;INDEX('1.2 Speakers'!$J$10:$J1305,MATCH(L238,'1.2 Speakers'!$B$10:$B1305,0),)),"")&amp;IF(ISBLANK(M238),"","
")&amp;M238&amp;IFERROR(IF(INDEX('1.2 Speakers'!$J$10:$J1305,MATCH(M238,'1.2 Speakers'!$B$10:$B1305,0),)="",""," - "&amp;INDEX('1.2 Speakers'!$J$10:$J1305,MATCH(M238,'1.2 Speakers'!$B$10:$B1305,0),)),"")&amp;IF(ISBLANK(N238),"","
")&amp;N238&amp;IFERROR(IF(INDEX('1.2 Speakers'!$J$10:$J1305,MATCH(N238,'1.2 Speakers'!$B$10:$B1305,0),)="",""," - "&amp;INDEX('1.2 Speakers'!$J$10:$J1305,MATCH(N238,'1.2 Speakers'!$B$10:$B1305,0),)),"")</f>
        <v/>
      </c>
      <c r="P238" s="58"/>
      <c r="Q238" s="60"/>
      <c r="R238" s="61"/>
      <c r="S238" s="60"/>
      <c r="T238" s="536"/>
    </row>
    <row r="239" spans="2:20" ht="13">
      <c r="B239" s="535"/>
      <c r="C239" s="425"/>
      <c r="D239" s="57"/>
      <c r="E239" s="58"/>
      <c r="F239" s="58"/>
      <c r="G239" s="427"/>
      <c r="H239" s="427"/>
      <c r="I239" s="59"/>
      <c r="J239" s="59"/>
      <c r="K239" s="59"/>
      <c r="L239" s="59"/>
      <c r="M239" s="59"/>
      <c r="N239" s="59"/>
      <c r="O239" s="57" t="str" cm="1">
        <f t="array" ref="O239">I239&amp;IFERROR(IF(INDEX('1.2 Speakers'!$J$10:$J1306,MATCH(I239,'1.2 Speakers'!$B$10:$B1306,0),)="",""," - "&amp;INDEX('1.2 Speakers'!$J$10:$J1306,MATCH(I239,'1.2 Speakers'!$B$10:$B1306,0),)),"")&amp;IF(ISBLANK(J239),"",CHAR(10))&amp;J239&amp;IFERROR(IF(INDEX('1.2 Speakers'!$J$10:$J1306,MATCH(J239,'1.2 Speakers'!$B$10:$B1306,0),)="",""," - "&amp;INDEX('1.2 Speakers'!$J$10:$J1306,MATCH(J239,'1.2 Speakers'!$B$10:$B1306,0),)),"")&amp;IF(ISBLANK(K239),"","
")&amp;K239&amp;IFERROR(IF(INDEX('1.2 Speakers'!$J$10:$J1306,MATCH(K239,'1.2 Speakers'!$B$10:$B1306,0),)="",""," - "&amp;INDEX('1.2 Speakers'!$J$10:$J1306,MATCH(K239,'1.2 Speakers'!$B$10:$B1306,0),)),"")&amp;IF(ISBLANK(L239),"","
")&amp;L239&amp;IFERROR(IF(INDEX('1.2 Speakers'!$J$10:$J1306,MATCH(L239,'1.2 Speakers'!$B$10:$B1306,0),)="",""," - "&amp;INDEX('1.2 Speakers'!$J$10:$J1306,MATCH(L239,'1.2 Speakers'!$B$10:$B1306,0),)),"")&amp;IF(ISBLANK(M239),"","
")&amp;M239&amp;IFERROR(IF(INDEX('1.2 Speakers'!$J$10:$J1306,MATCH(M239,'1.2 Speakers'!$B$10:$B1306,0),)="",""," - "&amp;INDEX('1.2 Speakers'!$J$10:$J1306,MATCH(M239,'1.2 Speakers'!$B$10:$B1306,0),)),"")&amp;IF(ISBLANK(N239),"","
")&amp;N239&amp;IFERROR(IF(INDEX('1.2 Speakers'!$J$10:$J1306,MATCH(N239,'1.2 Speakers'!$B$10:$B1306,0),)="",""," - "&amp;INDEX('1.2 Speakers'!$J$10:$J1306,MATCH(N239,'1.2 Speakers'!$B$10:$B1306,0),)),"")</f>
        <v/>
      </c>
      <c r="P239" s="58"/>
      <c r="Q239" s="60"/>
      <c r="R239" s="61"/>
      <c r="S239" s="60"/>
      <c r="T239" s="536"/>
    </row>
    <row r="240" spans="2:20" ht="13">
      <c r="B240" s="535"/>
      <c r="C240" s="425"/>
      <c r="D240" s="57"/>
      <c r="E240" s="58"/>
      <c r="F240" s="58"/>
      <c r="G240" s="427"/>
      <c r="H240" s="427"/>
      <c r="I240" s="59"/>
      <c r="J240" s="59"/>
      <c r="K240" s="59"/>
      <c r="L240" s="59"/>
      <c r="M240" s="59"/>
      <c r="N240" s="59"/>
      <c r="O240" s="57" t="str" cm="1">
        <f t="array" ref="O240">I240&amp;IFERROR(IF(INDEX('1.2 Speakers'!$J$10:$J1307,MATCH(I240,'1.2 Speakers'!$B$10:$B1307,0),)="",""," - "&amp;INDEX('1.2 Speakers'!$J$10:$J1307,MATCH(I240,'1.2 Speakers'!$B$10:$B1307,0),)),"")&amp;IF(ISBLANK(J240),"",CHAR(10))&amp;J240&amp;IFERROR(IF(INDEX('1.2 Speakers'!$J$10:$J1307,MATCH(J240,'1.2 Speakers'!$B$10:$B1307,0),)="",""," - "&amp;INDEX('1.2 Speakers'!$J$10:$J1307,MATCH(J240,'1.2 Speakers'!$B$10:$B1307,0),)),"")&amp;IF(ISBLANK(K240),"","
")&amp;K240&amp;IFERROR(IF(INDEX('1.2 Speakers'!$J$10:$J1307,MATCH(K240,'1.2 Speakers'!$B$10:$B1307,0),)="",""," - "&amp;INDEX('1.2 Speakers'!$J$10:$J1307,MATCH(K240,'1.2 Speakers'!$B$10:$B1307,0),)),"")&amp;IF(ISBLANK(L240),"","
")&amp;L240&amp;IFERROR(IF(INDEX('1.2 Speakers'!$J$10:$J1307,MATCH(L240,'1.2 Speakers'!$B$10:$B1307,0),)="",""," - "&amp;INDEX('1.2 Speakers'!$J$10:$J1307,MATCH(L240,'1.2 Speakers'!$B$10:$B1307,0),)),"")&amp;IF(ISBLANK(M240),"","
")&amp;M240&amp;IFERROR(IF(INDEX('1.2 Speakers'!$J$10:$J1307,MATCH(M240,'1.2 Speakers'!$B$10:$B1307,0),)="",""," - "&amp;INDEX('1.2 Speakers'!$J$10:$J1307,MATCH(M240,'1.2 Speakers'!$B$10:$B1307,0),)),"")&amp;IF(ISBLANK(N240),"","
")&amp;N240&amp;IFERROR(IF(INDEX('1.2 Speakers'!$J$10:$J1307,MATCH(N240,'1.2 Speakers'!$B$10:$B1307,0),)="",""," - "&amp;INDEX('1.2 Speakers'!$J$10:$J1307,MATCH(N240,'1.2 Speakers'!$B$10:$B1307,0),)),"")</f>
        <v/>
      </c>
      <c r="P240" s="58"/>
      <c r="Q240" s="60"/>
      <c r="R240" s="61"/>
      <c r="S240" s="60"/>
      <c r="T240" s="536"/>
    </row>
    <row r="241" spans="2:20" ht="13">
      <c r="B241" s="535"/>
      <c r="C241" s="425"/>
      <c r="D241" s="57"/>
      <c r="E241" s="58"/>
      <c r="F241" s="58"/>
      <c r="G241" s="427"/>
      <c r="H241" s="427"/>
      <c r="I241" s="59"/>
      <c r="J241" s="59"/>
      <c r="K241" s="59"/>
      <c r="L241" s="59"/>
      <c r="M241" s="59"/>
      <c r="N241" s="59"/>
      <c r="O241" s="57" t="str" cm="1">
        <f t="array" ref="O241">I241&amp;IFERROR(IF(INDEX('1.2 Speakers'!$J$10:$J1308,MATCH(I241,'1.2 Speakers'!$B$10:$B1308,0),)="",""," - "&amp;INDEX('1.2 Speakers'!$J$10:$J1308,MATCH(I241,'1.2 Speakers'!$B$10:$B1308,0),)),"")&amp;IF(ISBLANK(J241),"",CHAR(10))&amp;J241&amp;IFERROR(IF(INDEX('1.2 Speakers'!$J$10:$J1308,MATCH(J241,'1.2 Speakers'!$B$10:$B1308,0),)="",""," - "&amp;INDEX('1.2 Speakers'!$J$10:$J1308,MATCH(J241,'1.2 Speakers'!$B$10:$B1308,0),)),"")&amp;IF(ISBLANK(K241),"","
")&amp;K241&amp;IFERROR(IF(INDEX('1.2 Speakers'!$J$10:$J1308,MATCH(K241,'1.2 Speakers'!$B$10:$B1308,0),)="",""," - "&amp;INDEX('1.2 Speakers'!$J$10:$J1308,MATCH(K241,'1.2 Speakers'!$B$10:$B1308,0),)),"")&amp;IF(ISBLANK(L241),"","
")&amp;L241&amp;IFERROR(IF(INDEX('1.2 Speakers'!$J$10:$J1308,MATCH(L241,'1.2 Speakers'!$B$10:$B1308,0),)="",""," - "&amp;INDEX('1.2 Speakers'!$J$10:$J1308,MATCH(L241,'1.2 Speakers'!$B$10:$B1308,0),)),"")&amp;IF(ISBLANK(M241),"","
")&amp;M241&amp;IFERROR(IF(INDEX('1.2 Speakers'!$J$10:$J1308,MATCH(M241,'1.2 Speakers'!$B$10:$B1308,0),)="",""," - "&amp;INDEX('1.2 Speakers'!$J$10:$J1308,MATCH(M241,'1.2 Speakers'!$B$10:$B1308,0),)),"")&amp;IF(ISBLANK(N241),"","
")&amp;N241&amp;IFERROR(IF(INDEX('1.2 Speakers'!$J$10:$J1308,MATCH(N241,'1.2 Speakers'!$B$10:$B1308,0),)="",""," - "&amp;INDEX('1.2 Speakers'!$J$10:$J1308,MATCH(N241,'1.2 Speakers'!$B$10:$B1308,0),)),"")</f>
        <v/>
      </c>
      <c r="P241" s="58"/>
      <c r="Q241" s="60"/>
      <c r="R241" s="61"/>
      <c r="S241" s="60"/>
      <c r="T241" s="536"/>
    </row>
    <row r="242" spans="2:20" ht="13">
      <c r="B242" s="535"/>
      <c r="C242" s="425"/>
      <c r="D242" s="57"/>
      <c r="E242" s="58"/>
      <c r="F242" s="58"/>
      <c r="G242" s="427"/>
      <c r="H242" s="427"/>
      <c r="I242" s="59"/>
      <c r="J242" s="59"/>
      <c r="K242" s="59"/>
      <c r="L242" s="59"/>
      <c r="M242" s="59"/>
      <c r="N242" s="59"/>
      <c r="O242" s="57" t="str" cm="1">
        <f t="array" ref="O242">I242&amp;IFERROR(IF(INDEX('1.2 Speakers'!$J$10:$J1309,MATCH(I242,'1.2 Speakers'!$B$10:$B1309,0),)="",""," - "&amp;INDEX('1.2 Speakers'!$J$10:$J1309,MATCH(I242,'1.2 Speakers'!$B$10:$B1309,0),)),"")&amp;IF(ISBLANK(J242),"",CHAR(10))&amp;J242&amp;IFERROR(IF(INDEX('1.2 Speakers'!$J$10:$J1309,MATCH(J242,'1.2 Speakers'!$B$10:$B1309,0),)="",""," - "&amp;INDEX('1.2 Speakers'!$J$10:$J1309,MATCH(J242,'1.2 Speakers'!$B$10:$B1309,0),)),"")&amp;IF(ISBLANK(K242),"","
")&amp;K242&amp;IFERROR(IF(INDEX('1.2 Speakers'!$J$10:$J1309,MATCH(K242,'1.2 Speakers'!$B$10:$B1309,0),)="",""," - "&amp;INDEX('1.2 Speakers'!$J$10:$J1309,MATCH(K242,'1.2 Speakers'!$B$10:$B1309,0),)),"")&amp;IF(ISBLANK(L242),"","
")&amp;L242&amp;IFERROR(IF(INDEX('1.2 Speakers'!$J$10:$J1309,MATCH(L242,'1.2 Speakers'!$B$10:$B1309,0),)="",""," - "&amp;INDEX('1.2 Speakers'!$J$10:$J1309,MATCH(L242,'1.2 Speakers'!$B$10:$B1309,0),)),"")&amp;IF(ISBLANK(M242),"","
")&amp;M242&amp;IFERROR(IF(INDEX('1.2 Speakers'!$J$10:$J1309,MATCH(M242,'1.2 Speakers'!$B$10:$B1309,0),)="",""," - "&amp;INDEX('1.2 Speakers'!$J$10:$J1309,MATCH(M242,'1.2 Speakers'!$B$10:$B1309,0),)),"")&amp;IF(ISBLANK(N242),"","
")&amp;N242&amp;IFERROR(IF(INDEX('1.2 Speakers'!$J$10:$J1309,MATCH(N242,'1.2 Speakers'!$B$10:$B1309,0),)="",""," - "&amp;INDEX('1.2 Speakers'!$J$10:$J1309,MATCH(N242,'1.2 Speakers'!$B$10:$B1309,0),)),"")</f>
        <v/>
      </c>
      <c r="P242" s="58"/>
      <c r="Q242" s="60"/>
      <c r="R242" s="61"/>
      <c r="S242" s="60"/>
      <c r="T242" s="536"/>
    </row>
    <row r="243" spans="2:20" ht="13">
      <c r="B243" s="535"/>
      <c r="C243" s="425"/>
      <c r="D243" s="57"/>
      <c r="E243" s="58"/>
      <c r="F243" s="58"/>
      <c r="G243" s="427"/>
      <c r="H243" s="427"/>
      <c r="I243" s="59"/>
      <c r="J243" s="59"/>
      <c r="K243" s="59"/>
      <c r="L243" s="59"/>
      <c r="M243" s="59"/>
      <c r="N243" s="59"/>
      <c r="O243" s="57" t="str" cm="1">
        <f t="array" ref="O243">I243&amp;IFERROR(IF(INDEX('1.2 Speakers'!$J$10:$J1310,MATCH(I243,'1.2 Speakers'!$B$10:$B1310,0),)="",""," - "&amp;INDEX('1.2 Speakers'!$J$10:$J1310,MATCH(I243,'1.2 Speakers'!$B$10:$B1310,0),)),"")&amp;IF(ISBLANK(J243),"",CHAR(10))&amp;J243&amp;IFERROR(IF(INDEX('1.2 Speakers'!$J$10:$J1310,MATCH(J243,'1.2 Speakers'!$B$10:$B1310,0),)="",""," - "&amp;INDEX('1.2 Speakers'!$J$10:$J1310,MATCH(J243,'1.2 Speakers'!$B$10:$B1310,0),)),"")&amp;IF(ISBLANK(K243),"","
")&amp;K243&amp;IFERROR(IF(INDEX('1.2 Speakers'!$J$10:$J1310,MATCH(K243,'1.2 Speakers'!$B$10:$B1310,0),)="",""," - "&amp;INDEX('1.2 Speakers'!$J$10:$J1310,MATCH(K243,'1.2 Speakers'!$B$10:$B1310,0),)),"")&amp;IF(ISBLANK(L243),"","
")&amp;L243&amp;IFERROR(IF(INDEX('1.2 Speakers'!$J$10:$J1310,MATCH(L243,'1.2 Speakers'!$B$10:$B1310,0),)="",""," - "&amp;INDEX('1.2 Speakers'!$J$10:$J1310,MATCH(L243,'1.2 Speakers'!$B$10:$B1310,0),)),"")&amp;IF(ISBLANK(M243),"","
")&amp;M243&amp;IFERROR(IF(INDEX('1.2 Speakers'!$J$10:$J1310,MATCH(M243,'1.2 Speakers'!$B$10:$B1310,0),)="",""," - "&amp;INDEX('1.2 Speakers'!$J$10:$J1310,MATCH(M243,'1.2 Speakers'!$B$10:$B1310,0),)),"")&amp;IF(ISBLANK(N243),"","
")&amp;N243&amp;IFERROR(IF(INDEX('1.2 Speakers'!$J$10:$J1310,MATCH(N243,'1.2 Speakers'!$B$10:$B1310,0),)="",""," - "&amp;INDEX('1.2 Speakers'!$J$10:$J1310,MATCH(N243,'1.2 Speakers'!$B$10:$B1310,0),)),"")</f>
        <v/>
      </c>
      <c r="P243" s="58"/>
      <c r="Q243" s="60"/>
      <c r="R243" s="61"/>
      <c r="S243" s="60"/>
      <c r="T243" s="536"/>
    </row>
    <row r="244" spans="2:20" ht="13">
      <c r="B244" s="535"/>
      <c r="C244" s="425"/>
      <c r="D244" s="57"/>
      <c r="E244" s="58"/>
      <c r="F244" s="58"/>
      <c r="G244" s="427"/>
      <c r="H244" s="427"/>
      <c r="I244" s="59"/>
      <c r="J244" s="59"/>
      <c r="K244" s="59"/>
      <c r="L244" s="59"/>
      <c r="M244" s="59"/>
      <c r="N244" s="59"/>
      <c r="O244" s="57" t="str" cm="1">
        <f t="array" ref="O244">I244&amp;IFERROR(IF(INDEX('1.2 Speakers'!$J$10:$J1311,MATCH(I244,'1.2 Speakers'!$B$10:$B1311,0),)="",""," - "&amp;INDEX('1.2 Speakers'!$J$10:$J1311,MATCH(I244,'1.2 Speakers'!$B$10:$B1311,0),)),"")&amp;IF(ISBLANK(J244),"",CHAR(10))&amp;J244&amp;IFERROR(IF(INDEX('1.2 Speakers'!$J$10:$J1311,MATCH(J244,'1.2 Speakers'!$B$10:$B1311,0),)="",""," - "&amp;INDEX('1.2 Speakers'!$J$10:$J1311,MATCH(J244,'1.2 Speakers'!$B$10:$B1311,0),)),"")&amp;IF(ISBLANK(K244),"","
")&amp;K244&amp;IFERROR(IF(INDEX('1.2 Speakers'!$J$10:$J1311,MATCH(K244,'1.2 Speakers'!$B$10:$B1311,0),)="",""," - "&amp;INDEX('1.2 Speakers'!$J$10:$J1311,MATCH(K244,'1.2 Speakers'!$B$10:$B1311,0),)),"")&amp;IF(ISBLANK(L244),"","
")&amp;L244&amp;IFERROR(IF(INDEX('1.2 Speakers'!$J$10:$J1311,MATCH(L244,'1.2 Speakers'!$B$10:$B1311,0),)="",""," - "&amp;INDEX('1.2 Speakers'!$J$10:$J1311,MATCH(L244,'1.2 Speakers'!$B$10:$B1311,0),)),"")&amp;IF(ISBLANK(M244),"","
")&amp;M244&amp;IFERROR(IF(INDEX('1.2 Speakers'!$J$10:$J1311,MATCH(M244,'1.2 Speakers'!$B$10:$B1311,0),)="",""," - "&amp;INDEX('1.2 Speakers'!$J$10:$J1311,MATCH(M244,'1.2 Speakers'!$B$10:$B1311,0),)),"")&amp;IF(ISBLANK(N244),"","
")&amp;N244&amp;IFERROR(IF(INDEX('1.2 Speakers'!$J$10:$J1311,MATCH(N244,'1.2 Speakers'!$B$10:$B1311,0),)="",""," - "&amp;INDEX('1.2 Speakers'!$J$10:$J1311,MATCH(N244,'1.2 Speakers'!$B$10:$B1311,0),)),"")</f>
        <v/>
      </c>
      <c r="P244" s="58"/>
      <c r="Q244" s="60"/>
      <c r="R244" s="61"/>
      <c r="S244" s="60"/>
      <c r="T244" s="536"/>
    </row>
    <row r="245" spans="2:20" ht="13">
      <c r="B245" s="535"/>
      <c r="C245" s="425"/>
      <c r="D245" s="57"/>
      <c r="E245" s="58"/>
      <c r="F245" s="58"/>
      <c r="G245" s="427"/>
      <c r="H245" s="427"/>
      <c r="I245" s="59"/>
      <c r="J245" s="59"/>
      <c r="K245" s="59"/>
      <c r="L245" s="59"/>
      <c r="M245" s="59"/>
      <c r="N245" s="59"/>
      <c r="O245" s="57" t="str" cm="1">
        <f t="array" ref="O245">I245&amp;IFERROR(IF(INDEX('1.2 Speakers'!$J$10:$J1312,MATCH(I245,'1.2 Speakers'!$B$10:$B1312,0),)="",""," - "&amp;INDEX('1.2 Speakers'!$J$10:$J1312,MATCH(I245,'1.2 Speakers'!$B$10:$B1312,0),)),"")&amp;IF(ISBLANK(J245),"",CHAR(10))&amp;J245&amp;IFERROR(IF(INDEX('1.2 Speakers'!$J$10:$J1312,MATCH(J245,'1.2 Speakers'!$B$10:$B1312,0),)="",""," - "&amp;INDEX('1.2 Speakers'!$J$10:$J1312,MATCH(J245,'1.2 Speakers'!$B$10:$B1312,0),)),"")&amp;IF(ISBLANK(K245),"","
")&amp;K245&amp;IFERROR(IF(INDEX('1.2 Speakers'!$J$10:$J1312,MATCH(K245,'1.2 Speakers'!$B$10:$B1312,0),)="",""," - "&amp;INDEX('1.2 Speakers'!$J$10:$J1312,MATCH(K245,'1.2 Speakers'!$B$10:$B1312,0),)),"")&amp;IF(ISBLANK(L245),"","
")&amp;L245&amp;IFERROR(IF(INDEX('1.2 Speakers'!$J$10:$J1312,MATCH(L245,'1.2 Speakers'!$B$10:$B1312,0),)="",""," - "&amp;INDEX('1.2 Speakers'!$J$10:$J1312,MATCH(L245,'1.2 Speakers'!$B$10:$B1312,0),)),"")&amp;IF(ISBLANK(M245),"","
")&amp;M245&amp;IFERROR(IF(INDEX('1.2 Speakers'!$J$10:$J1312,MATCH(M245,'1.2 Speakers'!$B$10:$B1312,0),)="",""," - "&amp;INDEX('1.2 Speakers'!$J$10:$J1312,MATCH(M245,'1.2 Speakers'!$B$10:$B1312,0),)),"")&amp;IF(ISBLANK(N245),"","
")&amp;N245&amp;IFERROR(IF(INDEX('1.2 Speakers'!$J$10:$J1312,MATCH(N245,'1.2 Speakers'!$B$10:$B1312,0),)="",""," - "&amp;INDEX('1.2 Speakers'!$J$10:$J1312,MATCH(N245,'1.2 Speakers'!$B$10:$B1312,0),)),"")</f>
        <v/>
      </c>
      <c r="P245" s="58"/>
      <c r="Q245" s="60"/>
      <c r="R245" s="61"/>
      <c r="S245" s="60"/>
      <c r="T245" s="536"/>
    </row>
    <row r="246" spans="2:20" ht="13">
      <c r="B246" s="535"/>
      <c r="C246" s="425"/>
      <c r="D246" s="57"/>
      <c r="E246" s="58"/>
      <c r="F246" s="58"/>
      <c r="G246" s="427"/>
      <c r="H246" s="427"/>
      <c r="I246" s="59"/>
      <c r="J246" s="59"/>
      <c r="K246" s="59"/>
      <c r="L246" s="59"/>
      <c r="M246" s="59"/>
      <c r="N246" s="59"/>
      <c r="O246" s="57" t="str" cm="1">
        <f t="array" ref="O246">I246&amp;IFERROR(IF(INDEX('1.2 Speakers'!$J$10:$J1313,MATCH(I246,'1.2 Speakers'!$B$10:$B1313,0),)="",""," - "&amp;INDEX('1.2 Speakers'!$J$10:$J1313,MATCH(I246,'1.2 Speakers'!$B$10:$B1313,0),)),"")&amp;IF(ISBLANK(J246),"",CHAR(10))&amp;J246&amp;IFERROR(IF(INDEX('1.2 Speakers'!$J$10:$J1313,MATCH(J246,'1.2 Speakers'!$B$10:$B1313,0),)="",""," - "&amp;INDEX('1.2 Speakers'!$J$10:$J1313,MATCH(J246,'1.2 Speakers'!$B$10:$B1313,0),)),"")&amp;IF(ISBLANK(K246),"","
")&amp;K246&amp;IFERROR(IF(INDEX('1.2 Speakers'!$J$10:$J1313,MATCH(K246,'1.2 Speakers'!$B$10:$B1313,0),)="",""," - "&amp;INDEX('1.2 Speakers'!$J$10:$J1313,MATCH(K246,'1.2 Speakers'!$B$10:$B1313,0),)),"")&amp;IF(ISBLANK(L246),"","
")&amp;L246&amp;IFERROR(IF(INDEX('1.2 Speakers'!$J$10:$J1313,MATCH(L246,'1.2 Speakers'!$B$10:$B1313,0),)="",""," - "&amp;INDEX('1.2 Speakers'!$J$10:$J1313,MATCH(L246,'1.2 Speakers'!$B$10:$B1313,0),)),"")&amp;IF(ISBLANK(M246),"","
")&amp;M246&amp;IFERROR(IF(INDEX('1.2 Speakers'!$J$10:$J1313,MATCH(M246,'1.2 Speakers'!$B$10:$B1313,0),)="",""," - "&amp;INDEX('1.2 Speakers'!$J$10:$J1313,MATCH(M246,'1.2 Speakers'!$B$10:$B1313,0),)),"")&amp;IF(ISBLANK(N246),"","
")&amp;N246&amp;IFERROR(IF(INDEX('1.2 Speakers'!$J$10:$J1313,MATCH(N246,'1.2 Speakers'!$B$10:$B1313,0),)="",""," - "&amp;INDEX('1.2 Speakers'!$J$10:$J1313,MATCH(N246,'1.2 Speakers'!$B$10:$B1313,0),)),"")</f>
        <v/>
      </c>
      <c r="P246" s="58"/>
      <c r="Q246" s="60"/>
      <c r="R246" s="61"/>
      <c r="S246" s="60"/>
      <c r="T246" s="536"/>
    </row>
    <row r="247" spans="2:20" ht="13">
      <c r="B247" s="535"/>
      <c r="C247" s="425"/>
      <c r="D247" s="57"/>
      <c r="E247" s="58"/>
      <c r="F247" s="58"/>
      <c r="G247" s="427"/>
      <c r="H247" s="427"/>
      <c r="I247" s="59"/>
      <c r="J247" s="59"/>
      <c r="K247" s="59"/>
      <c r="L247" s="59"/>
      <c r="M247" s="59"/>
      <c r="N247" s="59"/>
      <c r="O247" s="57" t="str" cm="1">
        <f t="array" ref="O247">I247&amp;IFERROR(IF(INDEX('1.2 Speakers'!$J$10:$J1314,MATCH(I247,'1.2 Speakers'!$B$10:$B1314,0),)="",""," - "&amp;INDEX('1.2 Speakers'!$J$10:$J1314,MATCH(I247,'1.2 Speakers'!$B$10:$B1314,0),)),"")&amp;IF(ISBLANK(J247),"",CHAR(10))&amp;J247&amp;IFERROR(IF(INDEX('1.2 Speakers'!$J$10:$J1314,MATCH(J247,'1.2 Speakers'!$B$10:$B1314,0),)="",""," - "&amp;INDEX('1.2 Speakers'!$J$10:$J1314,MATCH(J247,'1.2 Speakers'!$B$10:$B1314,0),)),"")&amp;IF(ISBLANK(K247),"","
")&amp;K247&amp;IFERROR(IF(INDEX('1.2 Speakers'!$J$10:$J1314,MATCH(K247,'1.2 Speakers'!$B$10:$B1314,0),)="",""," - "&amp;INDEX('1.2 Speakers'!$J$10:$J1314,MATCH(K247,'1.2 Speakers'!$B$10:$B1314,0),)),"")&amp;IF(ISBLANK(L247),"","
")&amp;L247&amp;IFERROR(IF(INDEX('1.2 Speakers'!$J$10:$J1314,MATCH(L247,'1.2 Speakers'!$B$10:$B1314,0),)="",""," - "&amp;INDEX('1.2 Speakers'!$J$10:$J1314,MATCH(L247,'1.2 Speakers'!$B$10:$B1314,0),)),"")&amp;IF(ISBLANK(M247),"","
")&amp;M247&amp;IFERROR(IF(INDEX('1.2 Speakers'!$J$10:$J1314,MATCH(M247,'1.2 Speakers'!$B$10:$B1314,0),)="",""," - "&amp;INDEX('1.2 Speakers'!$J$10:$J1314,MATCH(M247,'1.2 Speakers'!$B$10:$B1314,0),)),"")&amp;IF(ISBLANK(N247),"","
")&amp;N247&amp;IFERROR(IF(INDEX('1.2 Speakers'!$J$10:$J1314,MATCH(N247,'1.2 Speakers'!$B$10:$B1314,0),)="",""," - "&amp;INDEX('1.2 Speakers'!$J$10:$J1314,MATCH(N247,'1.2 Speakers'!$B$10:$B1314,0),)),"")</f>
        <v/>
      </c>
      <c r="P247" s="58"/>
      <c r="Q247" s="60"/>
      <c r="R247" s="61"/>
      <c r="S247" s="60"/>
      <c r="T247" s="536"/>
    </row>
    <row r="248" spans="2:20" ht="13">
      <c r="B248" s="535"/>
      <c r="C248" s="425"/>
      <c r="D248" s="57"/>
      <c r="E248" s="58"/>
      <c r="F248" s="58"/>
      <c r="G248" s="427"/>
      <c r="H248" s="427"/>
      <c r="I248" s="59"/>
      <c r="J248" s="59"/>
      <c r="K248" s="59"/>
      <c r="L248" s="59"/>
      <c r="M248" s="59"/>
      <c r="N248" s="59"/>
      <c r="O248" s="57" t="str" cm="1">
        <f t="array" ref="O248">I248&amp;IFERROR(IF(INDEX('1.2 Speakers'!$J$10:$J1315,MATCH(I248,'1.2 Speakers'!$B$10:$B1315,0),)="",""," - "&amp;INDEX('1.2 Speakers'!$J$10:$J1315,MATCH(I248,'1.2 Speakers'!$B$10:$B1315,0),)),"")&amp;IF(ISBLANK(J248),"",CHAR(10))&amp;J248&amp;IFERROR(IF(INDEX('1.2 Speakers'!$J$10:$J1315,MATCH(J248,'1.2 Speakers'!$B$10:$B1315,0),)="",""," - "&amp;INDEX('1.2 Speakers'!$J$10:$J1315,MATCH(J248,'1.2 Speakers'!$B$10:$B1315,0),)),"")&amp;IF(ISBLANK(K248),"","
")&amp;K248&amp;IFERROR(IF(INDEX('1.2 Speakers'!$J$10:$J1315,MATCH(K248,'1.2 Speakers'!$B$10:$B1315,0),)="",""," - "&amp;INDEX('1.2 Speakers'!$J$10:$J1315,MATCH(K248,'1.2 Speakers'!$B$10:$B1315,0),)),"")&amp;IF(ISBLANK(L248),"","
")&amp;L248&amp;IFERROR(IF(INDEX('1.2 Speakers'!$J$10:$J1315,MATCH(L248,'1.2 Speakers'!$B$10:$B1315,0),)="",""," - "&amp;INDEX('1.2 Speakers'!$J$10:$J1315,MATCH(L248,'1.2 Speakers'!$B$10:$B1315,0),)),"")&amp;IF(ISBLANK(M248),"","
")&amp;M248&amp;IFERROR(IF(INDEX('1.2 Speakers'!$J$10:$J1315,MATCH(M248,'1.2 Speakers'!$B$10:$B1315,0),)="",""," - "&amp;INDEX('1.2 Speakers'!$J$10:$J1315,MATCH(M248,'1.2 Speakers'!$B$10:$B1315,0),)),"")&amp;IF(ISBLANK(N248),"","
")&amp;N248&amp;IFERROR(IF(INDEX('1.2 Speakers'!$J$10:$J1315,MATCH(N248,'1.2 Speakers'!$B$10:$B1315,0),)="",""," - "&amp;INDEX('1.2 Speakers'!$J$10:$J1315,MATCH(N248,'1.2 Speakers'!$B$10:$B1315,0),)),"")</f>
        <v/>
      </c>
      <c r="P248" s="58"/>
      <c r="Q248" s="60"/>
      <c r="R248" s="61"/>
      <c r="S248" s="60"/>
      <c r="T248" s="536"/>
    </row>
    <row r="249" spans="2:20" ht="13">
      <c r="B249" s="535"/>
      <c r="C249" s="425"/>
      <c r="D249" s="57"/>
      <c r="E249" s="58"/>
      <c r="F249" s="58"/>
      <c r="G249" s="427"/>
      <c r="H249" s="427"/>
      <c r="I249" s="59"/>
      <c r="J249" s="59"/>
      <c r="K249" s="59"/>
      <c r="L249" s="59"/>
      <c r="M249" s="59"/>
      <c r="N249" s="59"/>
      <c r="O249" s="57" t="str" cm="1">
        <f t="array" ref="O249">I249&amp;IFERROR(IF(INDEX('1.2 Speakers'!$J$10:$J1316,MATCH(I249,'1.2 Speakers'!$B$10:$B1316,0),)="",""," - "&amp;INDEX('1.2 Speakers'!$J$10:$J1316,MATCH(I249,'1.2 Speakers'!$B$10:$B1316,0),)),"")&amp;IF(ISBLANK(J249),"",CHAR(10))&amp;J249&amp;IFERROR(IF(INDEX('1.2 Speakers'!$J$10:$J1316,MATCH(J249,'1.2 Speakers'!$B$10:$B1316,0),)="",""," - "&amp;INDEX('1.2 Speakers'!$J$10:$J1316,MATCH(J249,'1.2 Speakers'!$B$10:$B1316,0),)),"")&amp;IF(ISBLANK(K249),"","
")&amp;K249&amp;IFERROR(IF(INDEX('1.2 Speakers'!$J$10:$J1316,MATCH(K249,'1.2 Speakers'!$B$10:$B1316,0),)="",""," - "&amp;INDEX('1.2 Speakers'!$J$10:$J1316,MATCH(K249,'1.2 Speakers'!$B$10:$B1316,0),)),"")&amp;IF(ISBLANK(L249),"","
")&amp;L249&amp;IFERROR(IF(INDEX('1.2 Speakers'!$J$10:$J1316,MATCH(L249,'1.2 Speakers'!$B$10:$B1316,0),)="",""," - "&amp;INDEX('1.2 Speakers'!$J$10:$J1316,MATCH(L249,'1.2 Speakers'!$B$10:$B1316,0),)),"")&amp;IF(ISBLANK(M249),"","
")&amp;M249&amp;IFERROR(IF(INDEX('1.2 Speakers'!$J$10:$J1316,MATCH(M249,'1.2 Speakers'!$B$10:$B1316,0),)="",""," - "&amp;INDEX('1.2 Speakers'!$J$10:$J1316,MATCH(M249,'1.2 Speakers'!$B$10:$B1316,0),)),"")&amp;IF(ISBLANK(N249),"","
")&amp;N249&amp;IFERROR(IF(INDEX('1.2 Speakers'!$J$10:$J1316,MATCH(N249,'1.2 Speakers'!$B$10:$B1316,0),)="",""," - "&amp;INDEX('1.2 Speakers'!$J$10:$J1316,MATCH(N249,'1.2 Speakers'!$B$10:$B1316,0),)),"")</f>
        <v/>
      </c>
      <c r="P249" s="58"/>
      <c r="Q249" s="60"/>
      <c r="R249" s="61"/>
      <c r="S249" s="60"/>
      <c r="T249" s="536"/>
    </row>
    <row r="250" spans="2:20" ht="13">
      <c r="B250" s="535"/>
      <c r="C250" s="425"/>
      <c r="D250" s="57"/>
      <c r="E250" s="58"/>
      <c r="F250" s="58"/>
      <c r="G250" s="427"/>
      <c r="H250" s="427"/>
      <c r="I250" s="59"/>
      <c r="J250" s="59"/>
      <c r="K250" s="59"/>
      <c r="L250" s="59"/>
      <c r="M250" s="59"/>
      <c r="N250" s="59"/>
      <c r="O250" s="57" t="str" cm="1">
        <f t="array" ref="O250">I250&amp;IFERROR(IF(INDEX('1.2 Speakers'!$J$10:$J1317,MATCH(I250,'1.2 Speakers'!$B$10:$B1317,0),)="",""," - "&amp;INDEX('1.2 Speakers'!$J$10:$J1317,MATCH(I250,'1.2 Speakers'!$B$10:$B1317,0),)),"")&amp;IF(ISBLANK(J250),"",CHAR(10))&amp;J250&amp;IFERROR(IF(INDEX('1.2 Speakers'!$J$10:$J1317,MATCH(J250,'1.2 Speakers'!$B$10:$B1317,0),)="",""," - "&amp;INDEX('1.2 Speakers'!$J$10:$J1317,MATCH(J250,'1.2 Speakers'!$B$10:$B1317,0),)),"")&amp;IF(ISBLANK(K250),"","
")&amp;K250&amp;IFERROR(IF(INDEX('1.2 Speakers'!$J$10:$J1317,MATCH(K250,'1.2 Speakers'!$B$10:$B1317,0),)="",""," - "&amp;INDEX('1.2 Speakers'!$J$10:$J1317,MATCH(K250,'1.2 Speakers'!$B$10:$B1317,0),)),"")&amp;IF(ISBLANK(L250),"","
")&amp;L250&amp;IFERROR(IF(INDEX('1.2 Speakers'!$J$10:$J1317,MATCH(L250,'1.2 Speakers'!$B$10:$B1317,0),)="",""," - "&amp;INDEX('1.2 Speakers'!$J$10:$J1317,MATCH(L250,'1.2 Speakers'!$B$10:$B1317,0),)),"")&amp;IF(ISBLANK(M250),"","
")&amp;M250&amp;IFERROR(IF(INDEX('1.2 Speakers'!$J$10:$J1317,MATCH(M250,'1.2 Speakers'!$B$10:$B1317,0),)="",""," - "&amp;INDEX('1.2 Speakers'!$J$10:$J1317,MATCH(M250,'1.2 Speakers'!$B$10:$B1317,0),)),"")&amp;IF(ISBLANK(N250),"","
")&amp;N250&amp;IFERROR(IF(INDEX('1.2 Speakers'!$J$10:$J1317,MATCH(N250,'1.2 Speakers'!$B$10:$B1317,0),)="",""," - "&amp;INDEX('1.2 Speakers'!$J$10:$J1317,MATCH(N250,'1.2 Speakers'!$B$10:$B1317,0),)),"")</f>
        <v/>
      </c>
      <c r="P250" s="58"/>
      <c r="Q250" s="60"/>
      <c r="R250" s="61"/>
      <c r="S250" s="60"/>
      <c r="T250" s="536"/>
    </row>
    <row r="251" spans="2:20" ht="13">
      <c r="B251" s="535"/>
      <c r="C251" s="425"/>
      <c r="D251" s="57"/>
      <c r="E251" s="58"/>
      <c r="F251" s="58"/>
      <c r="G251" s="427"/>
      <c r="H251" s="427"/>
      <c r="I251" s="59"/>
      <c r="J251" s="59"/>
      <c r="K251" s="59"/>
      <c r="L251" s="59"/>
      <c r="M251" s="59"/>
      <c r="N251" s="59"/>
      <c r="O251" s="57" t="str" cm="1">
        <f t="array" ref="O251">I251&amp;IFERROR(IF(INDEX('1.2 Speakers'!$J$10:$J1318,MATCH(I251,'1.2 Speakers'!$B$10:$B1318,0),)="",""," - "&amp;INDEX('1.2 Speakers'!$J$10:$J1318,MATCH(I251,'1.2 Speakers'!$B$10:$B1318,0),)),"")&amp;IF(ISBLANK(J251),"",CHAR(10))&amp;J251&amp;IFERROR(IF(INDEX('1.2 Speakers'!$J$10:$J1318,MATCH(J251,'1.2 Speakers'!$B$10:$B1318,0),)="",""," - "&amp;INDEX('1.2 Speakers'!$J$10:$J1318,MATCH(J251,'1.2 Speakers'!$B$10:$B1318,0),)),"")&amp;IF(ISBLANK(K251),"","
")&amp;K251&amp;IFERROR(IF(INDEX('1.2 Speakers'!$J$10:$J1318,MATCH(K251,'1.2 Speakers'!$B$10:$B1318,0),)="",""," - "&amp;INDEX('1.2 Speakers'!$J$10:$J1318,MATCH(K251,'1.2 Speakers'!$B$10:$B1318,0),)),"")&amp;IF(ISBLANK(L251),"","
")&amp;L251&amp;IFERROR(IF(INDEX('1.2 Speakers'!$J$10:$J1318,MATCH(L251,'1.2 Speakers'!$B$10:$B1318,0),)="",""," - "&amp;INDEX('1.2 Speakers'!$J$10:$J1318,MATCH(L251,'1.2 Speakers'!$B$10:$B1318,0),)),"")&amp;IF(ISBLANK(M251),"","
")&amp;M251&amp;IFERROR(IF(INDEX('1.2 Speakers'!$J$10:$J1318,MATCH(M251,'1.2 Speakers'!$B$10:$B1318,0),)="",""," - "&amp;INDEX('1.2 Speakers'!$J$10:$J1318,MATCH(M251,'1.2 Speakers'!$B$10:$B1318,0),)),"")&amp;IF(ISBLANK(N251),"","
")&amp;N251&amp;IFERROR(IF(INDEX('1.2 Speakers'!$J$10:$J1318,MATCH(N251,'1.2 Speakers'!$B$10:$B1318,0),)="",""," - "&amp;INDEX('1.2 Speakers'!$J$10:$J1318,MATCH(N251,'1.2 Speakers'!$B$10:$B1318,0),)),"")</f>
        <v/>
      </c>
      <c r="P251" s="58"/>
      <c r="Q251" s="60"/>
      <c r="R251" s="61"/>
      <c r="S251" s="60"/>
      <c r="T251" s="536"/>
    </row>
    <row r="252" spans="2:20" ht="13">
      <c r="B252" s="535"/>
      <c r="C252" s="425"/>
      <c r="D252" s="57"/>
      <c r="E252" s="58"/>
      <c r="F252" s="58"/>
      <c r="G252" s="427"/>
      <c r="H252" s="427"/>
      <c r="I252" s="59"/>
      <c r="J252" s="59"/>
      <c r="K252" s="59"/>
      <c r="L252" s="59"/>
      <c r="M252" s="59"/>
      <c r="N252" s="59"/>
      <c r="O252" s="57" t="str" cm="1">
        <f t="array" ref="O252">I252&amp;IFERROR(IF(INDEX('1.2 Speakers'!$J$10:$J1319,MATCH(I252,'1.2 Speakers'!$B$10:$B1319,0),)="",""," - "&amp;INDEX('1.2 Speakers'!$J$10:$J1319,MATCH(I252,'1.2 Speakers'!$B$10:$B1319,0),)),"")&amp;IF(ISBLANK(J252),"",CHAR(10))&amp;J252&amp;IFERROR(IF(INDEX('1.2 Speakers'!$J$10:$J1319,MATCH(J252,'1.2 Speakers'!$B$10:$B1319,0),)="",""," - "&amp;INDEX('1.2 Speakers'!$J$10:$J1319,MATCH(J252,'1.2 Speakers'!$B$10:$B1319,0),)),"")&amp;IF(ISBLANK(K252),"","
")&amp;K252&amp;IFERROR(IF(INDEX('1.2 Speakers'!$J$10:$J1319,MATCH(K252,'1.2 Speakers'!$B$10:$B1319,0),)="",""," - "&amp;INDEX('1.2 Speakers'!$J$10:$J1319,MATCH(K252,'1.2 Speakers'!$B$10:$B1319,0),)),"")&amp;IF(ISBLANK(L252),"","
")&amp;L252&amp;IFERROR(IF(INDEX('1.2 Speakers'!$J$10:$J1319,MATCH(L252,'1.2 Speakers'!$B$10:$B1319,0),)="",""," - "&amp;INDEX('1.2 Speakers'!$J$10:$J1319,MATCH(L252,'1.2 Speakers'!$B$10:$B1319,0),)),"")&amp;IF(ISBLANK(M252),"","
")&amp;M252&amp;IFERROR(IF(INDEX('1.2 Speakers'!$J$10:$J1319,MATCH(M252,'1.2 Speakers'!$B$10:$B1319,0),)="",""," - "&amp;INDEX('1.2 Speakers'!$J$10:$J1319,MATCH(M252,'1.2 Speakers'!$B$10:$B1319,0),)),"")&amp;IF(ISBLANK(N252),"","
")&amp;N252&amp;IFERROR(IF(INDEX('1.2 Speakers'!$J$10:$J1319,MATCH(N252,'1.2 Speakers'!$B$10:$B1319,0),)="",""," - "&amp;INDEX('1.2 Speakers'!$J$10:$J1319,MATCH(N252,'1.2 Speakers'!$B$10:$B1319,0),)),"")</f>
        <v/>
      </c>
      <c r="P252" s="58"/>
      <c r="Q252" s="60"/>
      <c r="R252" s="61"/>
      <c r="S252" s="60"/>
      <c r="T252" s="536"/>
    </row>
    <row r="253" spans="2:20" ht="13">
      <c r="B253" s="535"/>
      <c r="C253" s="425"/>
      <c r="D253" s="57"/>
      <c r="E253" s="58"/>
      <c r="F253" s="58"/>
      <c r="G253" s="427"/>
      <c r="H253" s="427"/>
      <c r="I253" s="59"/>
      <c r="J253" s="59"/>
      <c r="K253" s="59"/>
      <c r="L253" s="59"/>
      <c r="M253" s="59"/>
      <c r="N253" s="59"/>
      <c r="O253" s="57" t="str" cm="1">
        <f t="array" ref="O253">I253&amp;IFERROR(IF(INDEX('1.2 Speakers'!$J$10:$J1320,MATCH(I253,'1.2 Speakers'!$B$10:$B1320,0),)="",""," - "&amp;INDEX('1.2 Speakers'!$J$10:$J1320,MATCH(I253,'1.2 Speakers'!$B$10:$B1320,0),)),"")&amp;IF(ISBLANK(J253),"",CHAR(10))&amp;J253&amp;IFERROR(IF(INDEX('1.2 Speakers'!$J$10:$J1320,MATCH(J253,'1.2 Speakers'!$B$10:$B1320,0),)="",""," - "&amp;INDEX('1.2 Speakers'!$J$10:$J1320,MATCH(J253,'1.2 Speakers'!$B$10:$B1320,0),)),"")&amp;IF(ISBLANK(K253),"","
")&amp;K253&amp;IFERROR(IF(INDEX('1.2 Speakers'!$J$10:$J1320,MATCH(K253,'1.2 Speakers'!$B$10:$B1320,0),)="",""," - "&amp;INDEX('1.2 Speakers'!$J$10:$J1320,MATCH(K253,'1.2 Speakers'!$B$10:$B1320,0),)),"")&amp;IF(ISBLANK(L253),"","
")&amp;L253&amp;IFERROR(IF(INDEX('1.2 Speakers'!$J$10:$J1320,MATCH(L253,'1.2 Speakers'!$B$10:$B1320,0),)="",""," - "&amp;INDEX('1.2 Speakers'!$J$10:$J1320,MATCH(L253,'1.2 Speakers'!$B$10:$B1320,0),)),"")&amp;IF(ISBLANK(M253),"","
")&amp;M253&amp;IFERROR(IF(INDEX('1.2 Speakers'!$J$10:$J1320,MATCH(M253,'1.2 Speakers'!$B$10:$B1320,0),)="",""," - "&amp;INDEX('1.2 Speakers'!$J$10:$J1320,MATCH(M253,'1.2 Speakers'!$B$10:$B1320,0),)),"")&amp;IF(ISBLANK(N253),"","
")&amp;N253&amp;IFERROR(IF(INDEX('1.2 Speakers'!$J$10:$J1320,MATCH(N253,'1.2 Speakers'!$B$10:$B1320,0),)="",""," - "&amp;INDEX('1.2 Speakers'!$J$10:$J1320,MATCH(N253,'1.2 Speakers'!$B$10:$B1320,0),)),"")</f>
        <v/>
      </c>
      <c r="P253" s="58"/>
      <c r="Q253" s="60"/>
      <c r="R253" s="61"/>
      <c r="S253" s="60"/>
      <c r="T253" s="536"/>
    </row>
    <row r="254" spans="2:20" ht="13">
      <c r="B254" s="535"/>
      <c r="C254" s="425"/>
      <c r="D254" s="57"/>
      <c r="E254" s="58"/>
      <c r="F254" s="58"/>
      <c r="G254" s="427"/>
      <c r="H254" s="427"/>
      <c r="I254" s="59"/>
      <c r="J254" s="59"/>
      <c r="K254" s="59"/>
      <c r="L254" s="59"/>
      <c r="M254" s="59"/>
      <c r="N254" s="59"/>
      <c r="O254" s="57" t="str" cm="1">
        <f t="array" ref="O254">I254&amp;IFERROR(IF(INDEX('1.2 Speakers'!$J$10:$J1321,MATCH(I254,'1.2 Speakers'!$B$10:$B1321,0),)="",""," - "&amp;INDEX('1.2 Speakers'!$J$10:$J1321,MATCH(I254,'1.2 Speakers'!$B$10:$B1321,0),)),"")&amp;IF(ISBLANK(J254),"",CHAR(10))&amp;J254&amp;IFERROR(IF(INDEX('1.2 Speakers'!$J$10:$J1321,MATCH(J254,'1.2 Speakers'!$B$10:$B1321,0),)="",""," - "&amp;INDEX('1.2 Speakers'!$J$10:$J1321,MATCH(J254,'1.2 Speakers'!$B$10:$B1321,0),)),"")&amp;IF(ISBLANK(K254),"","
")&amp;K254&amp;IFERROR(IF(INDEX('1.2 Speakers'!$J$10:$J1321,MATCH(K254,'1.2 Speakers'!$B$10:$B1321,0),)="",""," - "&amp;INDEX('1.2 Speakers'!$J$10:$J1321,MATCH(K254,'1.2 Speakers'!$B$10:$B1321,0),)),"")&amp;IF(ISBLANK(L254),"","
")&amp;L254&amp;IFERROR(IF(INDEX('1.2 Speakers'!$J$10:$J1321,MATCH(L254,'1.2 Speakers'!$B$10:$B1321,0),)="",""," - "&amp;INDEX('1.2 Speakers'!$J$10:$J1321,MATCH(L254,'1.2 Speakers'!$B$10:$B1321,0),)),"")&amp;IF(ISBLANK(M254),"","
")&amp;M254&amp;IFERROR(IF(INDEX('1.2 Speakers'!$J$10:$J1321,MATCH(M254,'1.2 Speakers'!$B$10:$B1321,0),)="",""," - "&amp;INDEX('1.2 Speakers'!$J$10:$J1321,MATCH(M254,'1.2 Speakers'!$B$10:$B1321,0),)),"")&amp;IF(ISBLANK(N254),"","
")&amp;N254&amp;IFERROR(IF(INDEX('1.2 Speakers'!$J$10:$J1321,MATCH(N254,'1.2 Speakers'!$B$10:$B1321,0),)="",""," - "&amp;INDEX('1.2 Speakers'!$J$10:$J1321,MATCH(N254,'1.2 Speakers'!$B$10:$B1321,0),)),"")</f>
        <v/>
      </c>
      <c r="P254" s="58"/>
      <c r="Q254" s="60"/>
      <c r="R254" s="61"/>
      <c r="S254" s="60"/>
      <c r="T254" s="536"/>
    </row>
    <row r="255" spans="2:20" ht="13">
      <c r="B255" s="535"/>
      <c r="C255" s="425"/>
      <c r="D255" s="57"/>
      <c r="E255" s="58"/>
      <c r="F255" s="58"/>
      <c r="G255" s="427"/>
      <c r="H255" s="427"/>
      <c r="I255" s="59"/>
      <c r="J255" s="59"/>
      <c r="K255" s="59"/>
      <c r="L255" s="59"/>
      <c r="M255" s="59"/>
      <c r="N255" s="59"/>
      <c r="O255" s="57" t="str" cm="1">
        <f t="array" ref="O255">I255&amp;IFERROR(IF(INDEX('1.2 Speakers'!$J$10:$J1322,MATCH(I255,'1.2 Speakers'!$B$10:$B1322,0),)="",""," - "&amp;INDEX('1.2 Speakers'!$J$10:$J1322,MATCH(I255,'1.2 Speakers'!$B$10:$B1322,0),)),"")&amp;IF(ISBLANK(J255),"",CHAR(10))&amp;J255&amp;IFERROR(IF(INDEX('1.2 Speakers'!$J$10:$J1322,MATCH(J255,'1.2 Speakers'!$B$10:$B1322,0),)="",""," - "&amp;INDEX('1.2 Speakers'!$J$10:$J1322,MATCH(J255,'1.2 Speakers'!$B$10:$B1322,0),)),"")&amp;IF(ISBLANK(K255),"","
")&amp;K255&amp;IFERROR(IF(INDEX('1.2 Speakers'!$J$10:$J1322,MATCH(K255,'1.2 Speakers'!$B$10:$B1322,0),)="",""," - "&amp;INDEX('1.2 Speakers'!$J$10:$J1322,MATCH(K255,'1.2 Speakers'!$B$10:$B1322,0),)),"")&amp;IF(ISBLANK(L255),"","
")&amp;L255&amp;IFERROR(IF(INDEX('1.2 Speakers'!$J$10:$J1322,MATCH(L255,'1.2 Speakers'!$B$10:$B1322,0),)="",""," - "&amp;INDEX('1.2 Speakers'!$J$10:$J1322,MATCH(L255,'1.2 Speakers'!$B$10:$B1322,0),)),"")&amp;IF(ISBLANK(M255),"","
")&amp;M255&amp;IFERROR(IF(INDEX('1.2 Speakers'!$J$10:$J1322,MATCH(M255,'1.2 Speakers'!$B$10:$B1322,0),)="",""," - "&amp;INDEX('1.2 Speakers'!$J$10:$J1322,MATCH(M255,'1.2 Speakers'!$B$10:$B1322,0),)),"")&amp;IF(ISBLANK(N255),"","
")&amp;N255&amp;IFERROR(IF(INDEX('1.2 Speakers'!$J$10:$J1322,MATCH(N255,'1.2 Speakers'!$B$10:$B1322,0),)="",""," - "&amp;INDEX('1.2 Speakers'!$J$10:$J1322,MATCH(N255,'1.2 Speakers'!$B$10:$B1322,0),)),"")</f>
        <v/>
      </c>
      <c r="P255" s="58"/>
      <c r="Q255" s="60"/>
      <c r="R255" s="61"/>
      <c r="S255" s="60"/>
      <c r="T255" s="536"/>
    </row>
    <row r="256" spans="2:20" ht="13">
      <c r="B256" s="535"/>
      <c r="C256" s="425"/>
      <c r="D256" s="57"/>
      <c r="E256" s="58"/>
      <c r="F256" s="58"/>
      <c r="G256" s="427"/>
      <c r="H256" s="427"/>
      <c r="I256" s="59"/>
      <c r="J256" s="59"/>
      <c r="K256" s="59"/>
      <c r="L256" s="59"/>
      <c r="M256" s="59"/>
      <c r="N256" s="59"/>
      <c r="O256" s="57" t="str" cm="1">
        <f t="array" ref="O256">I256&amp;IFERROR(IF(INDEX('1.2 Speakers'!$J$10:$J1323,MATCH(I256,'1.2 Speakers'!$B$10:$B1323,0),)="",""," - "&amp;INDEX('1.2 Speakers'!$J$10:$J1323,MATCH(I256,'1.2 Speakers'!$B$10:$B1323,0),)),"")&amp;IF(ISBLANK(J256),"",CHAR(10))&amp;J256&amp;IFERROR(IF(INDEX('1.2 Speakers'!$J$10:$J1323,MATCH(J256,'1.2 Speakers'!$B$10:$B1323,0),)="",""," - "&amp;INDEX('1.2 Speakers'!$J$10:$J1323,MATCH(J256,'1.2 Speakers'!$B$10:$B1323,0),)),"")&amp;IF(ISBLANK(K256),"","
")&amp;K256&amp;IFERROR(IF(INDEX('1.2 Speakers'!$J$10:$J1323,MATCH(K256,'1.2 Speakers'!$B$10:$B1323,0),)="",""," - "&amp;INDEX('1.2 Speakers'!$J$10:$J1323,MATCH(K256,'1.2 Speakers'!$B$10:$B1323,0),)),"")&amp;IF(ISBLANK(L256),"","
")&amp;L256&amp;IFERROR(IF(INDEX('1.2 Speakers'!$J$10:$J1323,MATCH(L256,'1.2 Speakers'!$B$10:$B1323,0),)="",""," - "&amp;INDEX('1.2 Speakers'!$J$10:$J1323,MATCH(L256,'1.2 Speakers'!$B$10:$B1323,0),)),"")&amp;IF(ISBLANK(M256),"","
")&amp;M256&amp;IFERROR(IF(INDEX('1.2 Speakers'!$J$10:$J1323,MATCH(M256,'1.2 Speakers'!$B$10:$B1323,0),)="",""," - "&amp;INDEX('1.2 Speakers'!$J$10:$J1323,MATCH(M256,'1.2 Speakers'!$B$10:$B1323,0),)),"")&amp;IF(ISBLANK(N256),"","
")&amp;N256&amp;IFERROR(IF(INDEX('1.2 Speakers'!$J$10:$J1323,MATCH(N256,'1.2 Speakers'!$B$10:$B1323,0),)="",""," - "&amp;INDEX('1.2 Speakers'!$J$10:$J1323,MATCH(N256,'1.2 Speakers'!$B$10:$B1323,0),)),"")</f>
        <v/>
      </c>
      <c r="P256" s="58"/>
      <c r="Q256" s="60"/>
      <c r="R256" s="61"/>
      <c r="S256" s="60"/>
      <c r="T256" s="536"/>
    </row>
    <row r="257" spans="2:20" ht="13">
      <c r="B257" s="535"/>
      <c r="C257" s="425"/>
      <c r="D257" s="57"/>
      <c r="E257" s="58"/>
      <c r="F257" s="58"/>
      <c r="G257" s="427"/>
      <c r="H257" s="427"/>
      <c r="I257" s="59"/>
      <c r="J257" s="59"/>
      <c r="K257" s="59"/>
      <c r="L257" s="59"/>
      <c r="M257" s="59"/>
      <c r="N257" s="59"/>
      <c r="O257" s="57" t="str" cm="1">
        <f t="array" ref="O257">I257&amp;IFERROR(IF(INDEX('1.2 Speakers'!$J$10:$J1324,MATCH(I257,'1.2 Speakers'!$B$10:$B1324,0),)="",""," - "&amp;INDEX('1.2 Speakers'!$J$10:$J1324,MATCH(I257,'1.2 Speakers'!$B$10:$B1324,0),)),"")&amp;IF(ISBLANK(J257),"",CHAR(10))&amp;J257&amp;IFERROR(IF(INDEX('1.2 Speakers'!$J$10:$J1324,MATCH(J257,'1.2 Speakers'!$B$10:$B1324,0),)="",""," - "&amp;INDEX('1.2 Speakers'!$J$10:$J1324,MATCH(J257,'1.2 Speakers'!$B$10:$B1324,0),)),"")&amp;IF(ISBLANK(K257),"","
")&amp;K257&amp;IFERROR(IF(INDEX('1.2 Speakers'!$J$10:$J1324,MATCH(K257,'1.2 Speakers'!$B$10:$B1324,0),)="",""," - "&amp;INDEX('1.2 Speakers'!$J$10:$J1324,MATCH(K257,'1.2 Speakers'!$B$10:$B1324,0),)),"")&amp;IF(ISBLANK(L257),"","
")&amp;L257&amp;IFERROR(IF(INDEX('1.2 Speakers'!$J$10:$J1324,MATCH(L257,'1.2 Speakers'!$B$10:$B1324,0),)="",""," - "&amp;INDEX('1.2 Speakers'!$J$10:$J1324,MATCH(L257,'1.2 Speakers'!$B$10:$B1324,0),)),"")&amp;IF(ISBLANK(M257),"","
")&amp;M257&amp;IFERROR(IF(INDEX('1.2 Speakers'!$J$10:$J1324,MATCH(M257,'1.2 Speakers'!$B$10:$B1324,0),)="",""," - "&amp;INDEX('1.2 Speakers'!$J$10:$J1324,MATCH(M257,'1.2 Speakers'!$B$10:$B1324,0),)),"")&amp;IF(ISBLANK(N257),"","
")&amp;N257&amp;IFERROR(IF(INDEX('1.2 Speakers'!$J$10:$J1324,MATCH(N257,'1.2 Speakers'!$B$10:$B1324,0),)="",""," - "&amp;INDEX('1.2 Speakers'!$J$10:$J1324,MATCH(N257,'1.2 Speakers'!$B$10:$B1324,0),)),"")</f>
        <v/>
      </c>
      <c r="P257" s="58"/>
      <c r="Q257" s="60"/>
      <c r="R257" s="61"/>
      <c r="S257" s="60"/>
      <c r="T257" s="536"/>
    </row>
    <row r="258" spans="2:20" ht="13">
      <c r="B258" s="535"/>
      <c r="C258" s="425"/>
      <c r="D258" s="57"/>
      <c r="E258" s="58"/>
      <c r="F258" s="58"/>
      <c r="G258" s="427"/>
      <c r="H258" s="427"/>
      <c r="I258" s="59"/>
      <c r="J258" s="59"/>
      <c r="K258" s="59"/>
      <c r="L258" s="59"/>
      <c r="M258" s="59"/>
      <c r="N258" s="59"/>
      <c r="O258" s="57" t="str" cm="1">
        <f t="array" ref="O258">I258&amp;IFERROR(IF(INDEX('1.2 Speakers'!$J$10:$J1325,MATCH(I258,'1.2 Speakers'!$B$10:$B1325,0),)="",""," - "&amp;INDEX('1.2 Speakers'!$J$10:$J1325,MATCH(I258,'1.2 Speakers'!$B$10:$B1325,0),)),"")&amp;IF(ISBLANK(J258),"",CHAR(10))&amp;J258&amp;IFERROR(IF(INDEX('1.2 Speakers'!$J$10:$J1325,MATCH(J258,'1.2 Speakers'!$B$10:$B1325,0),)="",""," - "&amp;INDEX('1.2 Speakers'!$J$10:$J1325,MATCH(J258,'1.2 Speakers'!$B$10:$B1325,0),)),"")&amp;IF(ISBLANK(K258),"","
")&amp;K258&amp;IFERROR(IF(INDEX('1.2 Speakers'!$J$10:$J1325,MATCH(K258,'1.2 Speakers'!$B$10:$B1325,0),)="",""," - "&amp;INDEX('1.2 Speakers'!$J$10:$J1325,MATCH(K258,'1.2 Speakers'!$B$10:$B1325,0),)),"")&amp;IF(ISBLANK(L258),"","
")&amp;L258&amp;IFERROR(IF(INDEX('1.2 Speakers'!$J$10:$J1325,MATCH(L258,'1.2 Speakers'!$B$10:$B1325,0),)="",""," - "&amp;INDEX('1.2 Speakers'!$J$10:$J1325,MATCH(L258,'1.2 Speakers'!$B$10:$B1325,0),)),"")&amp;IF(ISBLANK(M258),"","
")&amp;M258&amp;IFERROR(IF(INDEX('1.2 Speakers'!$J$10:$J1325,MATCH(M258,'1.2 Speakers'!$B$10:$B1325,0),)="",""," - "&amp;INDEX('1.2 Speakers'!$J$10:$J1325,MATCH(M258,'1.2 Speakers'!$B$10:$B1325,0),)),"")&amp;IF(ISBLANK(N258),"","
")&amp;N258&amp;IFERROR(IF(INDEX('1.2 Speakers'!$J$10:$J1325,MATCH(N258,'1.2 Speakers'!$B$10:$B1325,0),)="",""," - "&amp;INDEX('1.2 Speakers'!$J$10:$J1325,MATCH(N258,'1.2 Speakers'!$B$10:$B1325,0),)),"")</f>
        <v/>
      </c>
      <c r="P258" s="58"/>
      <c r="Q258" s="60"/>
      <c r="R258" s="61"/>
      <c r="S258" s="60"/>
      <c r="T258" s="536"/>
    </row>
    <row r="259" spans="2:20" ht="13">
      <c r="B259" s="535"/>
      <c r="C259" s="425"/>
      <c r="D259" s="57"/>
      <c r="E259" s="58"/>
      <c r="F259" s="58"/>
      <c r="G259" s="427"/>
      <c r="H259" s="427"/>
      <c r="I259" s="59"/>
      <c r="J259" s="59"/>
      <c r="K259" s="59"/>
      <c r="L259" s="59"/>
      <c r="M259" s="59"/>
      <c r="N259" s="59"/>
      <c r="O259" s="57" t="str" cm="1">
        <f t="array" ref="O259">I259&amp;IFERROR(IF(INDEX('1.2 Speakers'!$J$10:$J1326,MATCH(I259,'1.2 Speakers'!$B$10:$B1326,0),)="",""," - "&amp;INDEX('1.2 Speakers'!$J$10:$J1326,MATCH(I259,'1.2 Speakers'!$B$10:$B1326,0),)),"")&amp;IF(ISBLANK(J259),"",CHAR(10))&amp;J259&amp;IFERROR(IF(INDEX('1.2 Speakers'!$J$10:$J1326,MATCH(J259,'1.2 Speakers'!$B$10:$B1326,0),)="",""," - "&amp;INDEX('1.2 Speakers'!$J$10:$J1326,MATCH(J259,'1.2 Speakers'!$B$10:$B1326,0),)),"")&amp;IF(ISBLANK(K259),"","
")&amp;K259&amp;IFERROR(IF(INDEX('1.2 Speakers'!$J$10:$J1326,MATCH(K259,'1.2 Speakers'!$B$10:$B1326,0),)="",""," - "&amp;INDEX('1.2 Speakers'!$J$10:$J1326,MATCH(K259,'1.2 Speakers'!$B$10:$B1326,0),)),"")&amp;IF(ISBLANK(L259),"","
")&amp;L259&amp;IFERROR(IF(INDEX('1.2 Speakers'!$J$10:$J1326,MATCH(L259,'1.2 Speakers'!$B$10:$B1326,0),)="",""," - "&amp;INDEX('1.2 Speakers'!$J$10:$J1326,MATCH(L259,'1.2 Speakers'!$B$10:$B1326,0),)),"")&amp;IF(ISBLANK(M259),"","
")&amp;M259&amp;IFERROR(IF(INDEX('1.2 Speakers'!$J$10:$J1326,MATCH(M259,'1.2 Speakers'!$B$10:$B1326,0),)="",""," - "&amp;INDEX('1.2 Speakers'!$J$10:$J1326,MATCH(M259,'1.2 Speakers'!$B$10:$B1326,0),)),"")&amp;IF(ISBLANK(N259),"","
")&amp;N259&amp;IFERROR(IF(INDEX('1.2 Speakers'!$J$10:$J1326,MATCH(N259,'1.2 Speakers'!$B$10:$B1326,0),)="",""," - "&amp;INDEX('1.2 Speakers'!$J$10:$J1326,MATCH(N259,'1.2 Speakers'!$B$10:$B1326,0),)),"")</f>
        <v/>
      </c>
      <c r="P259" s="58"/>
      <c r="Q259" s="60"/>
      <c r="R259" s="61"/>
      <c r="S259" s="60"/>
      <c r="T259" s="536"/>
    </row>
    <row r="260" spans="2:20" ht="13">
      <c r="B260" s="535"/>
      <c r="C260" s="425"/>
      <c r="D260" s="57"/>
      <c r="E260" s="58"/>
      <c r="F260" s="58"/>
      <c r="G260" s="427"/>
      <c r="H260" s="427"/>
      <c r="I260" s="59"/>
      <c r="J260" s="59"/>
      <c r="K260" s="59"/>
      <c r="L260" s="59"/>
      <c r="M260" s="59"/>
      <c r="N260" s="59"/>
      <c r="O260" s="57" t="str" cm="1">
        <f t="array" ref="O260">I260&amp;IFERROR(IF(INDEX('1.2 Speakers'!$J$10:$J1327,MATCH(I260,'1.2 Speakers'!$B$10:$B1327,0),)="",""," - "&amp;INDEX('1.2 Speakers'!$J$10:$J1327,MATCH(I260,'1.2 Speakers'!$B$10:$B1327,0),)),"")&amp;IF(ISBLANK(J260),"",CHAR(10))&amp;J260&amp;IFERROR(IF(INDEX('1.2 Speakers'!$J$10:$J1327,MATCH(J260,'1.2 Speakers'!$B$10:$B1327,0),)="",""," - "&amp;INDEX('1.2 Speakers'!$J$10:$J1327,MATCH(J260,'1.2 Speakers'!$B$10:$B1327,0),)),"")&amp;IF(ISBLANK(K260),"","
")&amp;K260&amp;IFERROR(IF(INDEX('1.2 Speakers'!$J$10:$J1327,MATCH(K260,'1.2 Speakers'!$B$10:$B1327,0),)="",""," - "&amp;INDEX('1.2 Speakers'!$J$10:$J1327,MATCH(K260,'1.2 Speakers'!$B$10:$B1327,0),)),"")&amp;IF(ISBLANK(L260),"","
")&amp;L260&amp;IFERROR(IF(INDEX('1.2 Speakers'!$J$10:$J1327,MATCH(L260,'1.2 Speakers'!$B$10:$B1327,0),)="",""," - "&amp;INDEX('1.2 Speakers'!$J$10:$J1327,MATCH(L260,'1.2 Speakers'!$B$10:$B1327,0),)),"")&amp;IF(ISBLANK(M260),"","
")&amp;M260&amp;IFERROR(IF(INDEX('1.2 Speakers'!$J$10:$J1327,MATCH(M260,'1.2 Speakers'!$B$10:$B1327,0),)="",""," - "&amp;INDEX('1.2 Speakers'!$J$10:$J1327,MATCH(M260,'1.2 Speakers'!$B$10:$B1327,0),)),"")&amp;IF(ISBLANK(N260),"","
")&amp;N260&amp;IFERROR(IF(INDEX('1.2 Speakers'!$J$10:$J1327,MATCH(N260,'1.2 Speakers'!$B$10:$B1327,0),)="",""," - "&amp;INDEX('1.2 Speakers'!$J$10:$J1327,MATCH(N260,'1.2 Speakers'!$B$10:$B1327,0),)),"")</f>
        <v/>
      </c>
      <c r="P260" s="58"/>
      <c r="Q260" s="60"/>
      <c r="R260" s="61"/>
      <c r="S260" s="60"/>
      <c r="T260" s="536"/>
    </row>
    <row r="261" spans="2:20" ht="13">
      <c r="B261" s="535"/>
      <c r="C261" s="425"/>
      <c r="D261" s="57"/>
      <c r="E261" s="58"/>
      <c r="F261" s="58"/>
      <c r="G261" s="427"/>
      <c r="H261" s="427"/>
      <c r="I261" s="59"/>
      <c r="J261" s="59"/>
      <c r="K261" s="59"/>
      <c r="L261" s="59"/>
      <c r="M261" s="59"/>
      <c r="N261" s="59"/>
      <c r="O261" s="57" t="str" cm="1">
        <f t="array" ref="O261">I261&amp;IFERROR(IF(INDEX('1.2 Speakers'!$J$10:$J1328,MATCH(I261,'1.2 Speakers'!$B$10:$B1328,0),)="",""," - "&amp;INDEX('1.2 Speakers'!$J$10:$J1328,MATCH(I261,'1.2 Speakers'!$B$10:$B1328,0),)),"")&amp;IF(ISBLANK(J261),"",CHAR(10))&amp;J261&amp;IFERROR(IF(INDEX('1.2 Speakers'!$J$10:$J1328,MATCH(J261,'1.2 Speakers'!$B$10:$B1328,0),)="",""," - "&amp;INDEX('1.2 Speakers'!$J$10:$J1328,MATCH(J261,'1.2 Speakers'!$B$10:$B1328,0),)),"")&amp;IF(ISBLANK(K261),"","
")&amp;K261&amp;IFERROR(IF(INDEX('1.2 Speakers'!$J$10:$J1328,MATCH(K261,'1.2 Speakers'!$B$10:$B1328,0),)="",""," - "&amp;INDEX('1.2 Speakers'!$J$10:$J1328,MATCH(K261,'1.2 Speakers'!$B$10:$B1328,0),)),"")&amp;IF(ISBLANK(L261),"","
")&amp;L261&amp;IFERROR(IF(INDEX('1.2 Speakers'!$J$10:$J1328,MATCH(L261,'1.2 Speakers'!$B$10:$B1328,0),)="",""," - "&amp;INDEX('1.2 Speakers'!$J$10:$J1328,MATCH(L261,'1.2 Speakers'!$B$10:$B1328,0),)),"")&amp;IF(ISBLANK(M261),"","
")&amp;M261&amp;IFERROR(IF(INDEX('1.2 Speakers'!$J$10:$J1328,MATCH(M261,'1.2 Speakers'!$B$10:$B1328,0),)="",""," - "&amp;INDEX('1.2 Speakers'!$J$10:$J1328,MATCH(M261,'1.2 Speakers'!$B$10:$B1328,0),)),"")&amp;IF(ISBLANK(N261),"","
")&amp;N261&amp;IFERROR(IF(INDEX('1.2 Speakers'!$J$10:$J1328,MATCH(N261,'1.2 Speakers'!$B$10:$B1328,0),)="",""," - "&amp;INDEX('1.2 Speakers'!$J$10:$J1328,MATCH(N261,'1.2 Speakers'!$B$10:$B1328,0),)),"")</f>
        <v/>
      </c>
      <c r="P261" s="58"/>
      <c r="Q261" s="60"/>
      <c r="R261" s="61"/>
      <c r="S261" s="60"/>
      <c r="T261" s="536"/>
    </row>
    <row r="262" spans="2:20" ht="13">
      <c r="B262" s="535"/>
      <c r="C262" s="425"/>
      <c r="D262" s="57"/>
      <c r="E262" s="58"/>
      <c r="F262" s="58"/>
      <c r="G262" s="427"/>
      <c r="H262" s="427"/>
      <c r="I262" s="59"/>
      <c r="J262" s="59"/>
      <c r="K262" s="59"/>
      <c r="L262" s="59"/>
      <c r="M262" s="59"/>
      <c r="N262" s="59"/>
      <c r="O262" s="57" t="str" cm="1">
        <f t="array" ref="O262">I262&amp;IFERROR(IF(INDEX('1.2 Speakers'!$J$10:$J1329,MATCH(I262,'1.2 Speakers'!$B$10:$B1329,0),)="",""," - "&amp;INDEX('1.2 Speakers'!$J$10:$J1329,MATCH(I262,'1.2 Speakers'!$B$10:$B1329,0),)),"")&amp;IF(ISBLANK(J262),"",CHAR(10))&amp;J262&amp;IFERROR(IF(INDEX('1.2 Speakers'!$J$10:$J1329,MATCH(J262,'1.2 Speakers'!$B$10:$B1329,0),)="",""," - "&amp;INDEX('1.2 Speakers'!$J$10:$J1329,MATCH(J262,'1.2 Speakers'!$B$10:$B1329,0),)),"")&amp;IF(ISBLANK(K262),"","
")&amp;K262&amp;IFERROR(IF(INDEX('1.2 Speakers'!$J$10:$J1329,MATCH(K262,'1.2 Speakers'!$B$10:$B1329,0),)="",""," - "&amp;INDEX('1.2 Speakers'!$J$10:$J1329,MATCH(K262,'1.2 Speakers'!$B$10:$B1329,0),)),"")&amp;IF(ISBLANK(L262),"","
")&amp;L262&amp;IFERROR(IF(INDEX('1.2 Speakers'!$J$10:$J1329,MATCH(L262,'1.2 Speakers'!$B$10:$B1329,0),)="",""," - "&amp;INDEX('1.2 Speakers'!$J$10:$J1329,MATCH(L262,'1.2 Speakers'!$B$10:$B1329,0),)),"")&amp;IF(ISBLANK(M262),"","
")&amp;M262&amp;IFERROR(IF(INDEX('1.2 Speakers'!$J$10:$J1329,MATCH(M262,'1.2 Speakers'!$B$10:$B1329,0),)="",""," - "&amp;INDEX('1.2 Speakers'!$J$10:$J1329,MATCH(M262,'1.2 Speakers'!$B$10:$B1329,0),)),"")&amp;IF(ISBLANK(N262),"","
")&amp;N262&amp;IFERROR(IF(INDEX('1.2 Speakers'!$J$10:$J1329,MATCH(N262,'1.2 Speakers'!$B$10:$B1329,0),)="",""," - "&amp;INDEX('1.2 Speakers'!$J$10:$J1329,MATCH(N262,'1.2 Speakers'!$B$10:$B1329,0),)),"")</f>
        <v/>
      </c>
      <c r="P262" s="58"/>
      <c r="Q262" s="60"/>
      <c r="R262" s="61"/>
      <c r="S262" s="60"/>
      <c r="T262" s="536"/>
    </row>
    <row r="263" spans="2:20" ht="13">
      <c r="B263" s="535"/>
      <c r="C263" s="425"/>
      <c r="D263" s="57"/>
      <c r="E263" s="58"/>
      <c r="F263" s="58"/>
      <c r="G263" s="427"/>
      <c r="H263" s="427"/>
      <c r="I263" s="59"/>
      <c r="J263" s="59"/>
      <c r="K263" s="59"/>
      <c r="L263" s="59"/>
      <c r="M263" s="59"/>
      <c r="N263" s="59"/>
      <c r="O263" s="57" t="str" cm="1">
        <f t="array" ref="O263">I263&amp;IFERROR(IF(INDEX('1.2 Speakers'!$J$10:$J1330,MATCH(I263,'1.2 Speakers'!$B$10:$B1330,0),)="",""," - "&amp;INDEX('1.2 Speakers'!$J$10:$J1330,MATCH(I263,'1.2 Speakers'!$B$10:$B1330,0),)),"")&amp;IF(ISBLANK(J263),"",CHAR(10))&amp;J263&amp;IFERROR(IF(INDEX('1.2 Speakers'!$J$10:$J1330,MATCH(J263,'1.2 Speakers'!$B$10:$B1330,0),)="",""," - "&amp;INDEX('1.2 Speakers'!$J$10:$J1330,MATCH(J263,'1.2 Speakers'!$B$10:$B1330,0),)),"")&amp;IF(ISBLANK(K263),"","
")&amp;K263&amp;IFERROR(IF(INDEX('1.2 Speakers'!$J$10:$J1330,MATCH(K263,'1.2 Speakers'!$B$10:$B1330,0),)="",""," - "&amp;INDEX('1.2 Speakers'!$J$10:$J1330,MATCH(K263,'1.2 Speakers'!$B$10:$B1330,0),)),"")&amp;IF(ISBLANK(L263),"","
")&amp;L263&amp;IFERROR(IF(INDEX('1.2 Speakers'!$J$10:$J1330,MATCH(L263,'1.2 Speakers'!$B$10:$B1330,0),)="",""," - "&amp;INDEX('1.2 Speakers'!$J$10:$J1330,MATCH(L263,'1.2 Speakers'!$B$10:$B1330,0),)),"")&amp;IF(ISBLANK(M263),"","
")&amp;M263&amp;IFERROR(IF(INDEX('1.2 Speakers'!$J$10:$J1330,MATCH(M263,'1.2 Speakers'!$B$10:$B1330,0),)="",""," - "&amp;INDEX('1.2 Speakers'!$J$10:$J1330,MATCH(M263,'1.2 Speakers'!$B$10:$B1330,0),)),"")&amp;IF(ISBLANK(N263),"","
")&amp;N263&amp;IFERROR(IF(INDEX('1.2 Speakers'!$J$10:$J1330,MATCH(N263,'1.2 Speakers'!$B$10:$B1330,0),)="",""," - "&amp;INDEX('1.2 Speakers'!$J$10:$J1330,MATCH(N263,'1.2 Speakers'!$B$10:$B1330,0),)),"")</f>
        <v/>
      </c>
      <c r="P263" s="58"/>
      <c r="Q263" s="60"/>
      <c r="R263" s="61"/>
      <c r="S263" s="60"/>
      <c r="T263" s="536"/>
    </row>
    <row r="264" spans="2:20" ht="13">
      <c r="B264" s="535"/>
      <c r="C264" s="425"/>
      <c r="D264" s="57"/>
      <c r="E264" s="58"/>
      <c r="F264" s="58"/>
      <c r="G264" s="427"/>
      <c r="H264" s="427"/>
      <c r="I264" s="59"/>
      <c r="J264" s="59"/>
      <c r="K264" s="59"/>
      <c r="L264" s="59"/>
      <c r="M264" s="59"/>
      <c r="N264" s="59"/>
      <c r="O264" s="57" t="str" cm="1">
        <f t="array" ref="O264">I264&amp;IFERROR(IF(INDEX('1.2 Speakers'!$J$10:$J1331,MATCH(I264,'1.2 Speakers'!$B$10:$B1331,0),)="",""," - "&amp;INDEX('1.2 Speakers'!$J$10:$J1331,MATCH(I264,'1.2 Speakers'!$B$10:$B1331,0),)),"")&amp;IF(ISBLANK(J264),"",CHAR(10))&amp;J264&amp;IFERROR(IF(INDEX('1.2 Speakers'!$J$10:$J1331,MATCH(J264,'1.2 Speakers'!$B$10:$B1331,0),)="",""," - "&amp;INDEX('1.2 Speakers'!$J$10:$J1331,MATCH(J264,'1.2 Speakers'!$B$10:$B1331,0),)),"")&amp;IF(ISBLANK(K264),"","
")&amp;K264&amp;IFERROR(IF(INDEX('1.2 Speakers'!$J$10:$J1331,MATCH(K264,'1.2 Speakers'!$B$10:$B1331,0),)="",""," - "&amp;INDEX('1.2 Speakers'!$J$10:$J1331,MATCH(K264,'1.2 Speakers'!$B$10:$B1331,0),)),"")&amp;IF(ISBLANK(L264),"","
")&amp;L264&amp;IFERROR(IF(INDEX('1.2 Speakers'!$J$10:$J1331,MATCH(L264,'1.2 Speakers'!$B$10:$B1331,0),)="",""," - "&amp;INDEX('1.2 Speakers'!$J$10:$J1331,MATCH(L264,'1.2 Speakers'!$B$10:$B1331,0),)),"")&amp;IF(ISBLANK(M264),"","
")&amp;M264&amp;IFERROR(IF(INDEX('1.2 Speakers'!$J$10:$J1331,MATCH(M264,'1.2 Speakers'!$B$10:$B1331,0),)="",""," - "&amp;INDEX('1.2 Speakers'!$J$10:$J1331,MATCH(M264,'1.2 Speakers'!$B$10:$B1331,0),)),"")&amp;IF(ISBLANK(N264),"","
")&amp;N264&amp;IFERROR(IF(INDEX('1.2 Speakers'!$J$10:$J1331,MATCH(N264,'1.2 Speakers'!$B$10:$B1331,0),)="",""," - "&amp;INDEX('1.2 Speakers'!$J$10:$J1331,MATCH(N264,'1.2 Speakers'!$B$10:$B1331,0),)),"")</f>
        <v/>
      </c>
      <c r="P264" s="58"/>
      <c r="Q264" s="60"/>
      <c r="R264" s="61"/>
      <c r="S264" s="60"/>
      <c r="T264" s="536"/>
    </row>
    <row r="265" spans="2:20" ht="13">
      <c r="B265" s="535"/>
      <c r="C265" s="425"/>
      <c r="D265" s="57"/>
      <c r="E265" s="58"/>
      <c r="F265" s="58"/>
      <c r="G265" s="427"/>
      <c r="H265" s="427"/>
      <c r="I265" s="59"/>
      <c r="J265" s="59"/>
      <c r="K265" s="59"/>
      <c r="L265" s="59"/>
      <c r="M265" s="59"/>
      <c r="N265" s="59"/>
      <c r="O265" s="57" t="str" cm="1">
        <f t="array" ref="O265">I265&amp;IFERROR(IF(INDEX('1.2 Speakers'!$J$10:$J1332,MATCH(I265,'1.2 Speakers'!$B$10:$B1332,0),)="",""," - "&amp;INDEX('1.2 Speakers'!$J$10:$J1332,MATCH(I265,'1.2 Speakers'!$B$10:$B1332,0),)),"")&amp;IF(ISBLANK(J265),"",CHAR(10))&amp;J265&amp;IFERROR(IF(INDEX('1.2 Speakers'!$J$10:$J1332,MATCH(J265,'1.2 Speakers'!$B$10:$B1332,0),)="",""," - "&amp;INDEX('1.2 Speakers'!$J$10:$J1332,MATCH(J265,'1.2 Speakers'!$B$10:$B1332,0),)),"")&amp;IF(ISBLANK(K265),"","
")&amp;K265&amp;IFERROR(IF(INDEX('1.2 Speakers'!$J$10:$J1332,MATCH(K265,'1.2 Speakers'!$B$10:$B1332,0),)="",""," - "&amp;INDEX('1.2 Speakers'!$J$10:$J1332,MATCH(K265,'1.2 Speakers'!$B$10:$B1332,0),)),"")&amp;IF(ISBLANK(L265),"","
")&amp;L265&amp;IFERROR(IF(INDEX('1.2 Speakers'!$J$10:$J1332,MATCH(L265,'1.2 Speakers'!$B$10:$B1332,0),)="",""," - "&amp;INDEX('1.2 Speakers'!$J$10:$J1332,MATCH(L265,'1.2 Speakers'!$B$10:$B1332,0),)),"")&amp;IF(ISBLANK(M265),"","
")&amp;M265&amp;IFERROR(IF(INDEX('1.2 Speakers'!$J$10:$J1332,MATCH(M265,'1.2 Speakers'!$B$10:$B1332,0),)="",""," - "&amp;INDEX('1.2 Speakers'!$J$10:$J1332,MATCH(M265,'1.2 Speakers'!$B$10:$B1332,0),)),"")&amp;IF(ISBLANK(N265),"","
")&amp;N265&amp;IFERROR(IF(INDEX('1.2 Speakers'!$J$10:$J1332,MATCH(N265,'1.2 Speakers'!$B$10:$B1332,0),)="",""," - "&amp;INDEX('1.2 Speakers'!$J$10:$J1332,MATCH(N265,'1.2 Speakers'!$B$10:$B1332,0),)),"")</f>
        <v/>
      </c>
      <c r="P265" s="58"/>
      <c r="Q265" s="60"/>
      <c r="R265" s="61"/>
      <c r="S265" s="60"/>
      <c r="T265" s="536"/>
    </row>
    <row r="266" spans="2:20" ht="13">
      <c r="B266" s="535"/>
      <c r="C266" s="425"/>
      <c r="D266" s="57"/>
      <c r="E266" s="58"/>
      <c r="F266" s="58"/>
      <c r="G266" s="427"/>
      <c r="H266" s="427"/>
      <c r="I266" s="59"/>
      <c r="J266" s="59"/>
      <c r="K266" s="59"/>
      <c r="L266" s="59"/>
      <c r="M266" s="59"/>
      <c r="N266" s="59"/>
      <c r="O266" s="57" t="str" cm="1">
        <f t="array" ref="O266">I266&amp;IFERROR(IF(INDEX('1.2 Speakers'!$J$10:$J1333,MATCH(I266,'1.2 Speakers'!$B$10:$B1333,0),)="",""," - "&amp;INDEX('1.2 Speakers'!$J$10:$J1333,MATCH(I266,'1.2 Speakers'!$B$10:$B1333,0),)),"")&amp;IF(ISBLANK(J266),"",CHAR(10))&amp;J266&amp;IFERROR(IF(INDEX('1.2 Speakers'!$J$10:$J1333,MATCH(J266,'1.2 Speakers'!$B$10:$B1333,0),)="",""," - "&amp;INDEX('1.2 Speakers'!$J$10:$J1333,MATCH(J266,'1.2 Speakers'!$B$10:$B1333,0),)),"")&amp;IF(ISBLANK(K266),"","
")&amp;K266&amp;IFERROR(IF(INDEX('1.2 Speakers'!$J$10:$J1333,MATCH(K266,'1.2 Speakers'!$B$10:$B1333,0),)="",""," - "&amp;INDEX('1.2 Speakers'!$J$10:$J1333,MATCH(K266,'1.2 Speakers'!$B$10:$B1333,0),)),"")&amp;IF(ISBLANK(L266),"","
")&amp;L266&amp;IFERROR(IF(INDEX('1.2 Speakers'!$J$10:$J1333,MATCH(L266,'1.2 Speakers'!$B$10:$B1333,0),)="",""," - "&amp;INDEX('1.2 Speakers'!$J$10:$J1333,MATCH(L266,'1.2 Speakers'!$B$10:$B1333,0),)),"")&amp;IF(ISBLANK(M266),"","
")&amp;M266&amp;IFERROR(IF(INDEX('1.2 Speakers'!$J$10:$J1333,MATCH(M266,'1.2 Speakers'!$B$10:$B1333,0),)="",""," - "&amp;INDEX('1.2 Speakers'!$J$10:$J1333,MATCH(M266,'1.2 Speakers'!$B$10:$B1333,0),)),"")&amp;IF(ISBLANK(N266),"","
")&amp;N266&amp;IFERROR(IF(INDEX('1.2 Speakers'!$J$10:$J1333,MATCH(N266,'1.2 Speakers'!$B$10:$B1333,0),)="",""," - "&amp;INDEX('1.2 Speakers'!$J$10:$J1333,MATCH(N266,'1.2 Speakers'!$B$10:$B1333,0),)),"")</f>
        <v/>
      </c>
      <c r="P266" s="58"/>
      <c r="Q266" s="60"/>
      <c r="R266" s="61"/>
      <c r="S266" s="60"/>
      <c r="T266" s="536"/>
    </row>
    <row r="267" spans="2:20" ht="13">
      <c r="B267" s="535"/>
      <c r="C267" s="425"/>
      <c r="D267" s="57"/>
      <c r="E267" s="58"/>
      <c r="F267" s="58"/>
      <c r="G267" s="427"/>
      <c r="H267" s="427"/>
      <c r="I267" s="59"/>
      <c r="J267" s="59"/>
      <c r="K267" s="59"/>
      <c r="L267" s="59"/>
      <c r="M267" s="59"/>
      <c r="N267" s="59"/>
      <c r="O267" s="57" t="str" cm="1">
        <f t="array" ref="O267">I267&amp;IFERROR(IF(INDEX('1.2 Speakers'!$J$10:$J1334,MATCH(I267,'1.2 Speakers'!$B$10:$B1334,0),)="",""," - "&amp;INDEX('1.2 Speakers'!$J$10:$J1334,MATCH(I267,'1.2 Speakers'!$B$10:$B1334,0),)),"")&amp;IF(ISBLANK(J267),"",CHAR(10))&amp;J267&amp;IFERROR(IF(INDEX('1.2 Speakers'!$J$10:$J1334,MATCH(J267,'1.2 Speakers'!$B$10:$B1334,0),)="",""," - "&amp;INDEX('1.2 Speakers'!$J$10:$J1334,MATCH(J267,'1.2 Speakers'!$B$10:$B1334,0),)),"")&amp;IF(ISBLANK(K267),"","
")&amp;K267&amp;IFERROR(IF(INDEX('1.2 Speakers'!$J$10:$J1334,MATCH(K267,'1.2 Speakers'!$B$10:$B1334,0),)="",""," - "&amp;INDEX('1.2 Speakers'!$J$10:$J1334,MATCH(K267,'1.2 Speakers'!$B$10:$B1334,0),)),"")&amp;IF(ISBLANK(L267),"","
")&amp;L267&amp;IFERROR(IF(INDEX('1.2 Speakers'!$J$10:$J1334,MATCH(L267,'1.2 Speakers'!$B$10:$B1334,0),)="",""," - "&amp;INDEX('1.2 Speakers'!$J$10:$J1334,MATCH(L267,'1.2 Speakers'!$B$10:$B1334,0),)),"")&amp;IF(ISBLANK(M267),"","
")&amp;M267&amp;IFERROR(IF(INDEX('1.2 Speakers'!$J$10:$J1334,MATCH(M267,'1.2 Speakers'!$B$10:$B1334,0),)="",""," - "&amp;INDEX('1.2 Speakers'!$J$10:$J1334,MATCH(M267,'1.2 Speakers'!$B$10:$B1334,0),)),"")&amp;IF(ISBLANK(N267),"","
")&amp;N267&amp;IFERROR(IF(INDEX('1.2 Speakers'!$J$10:$J1334,MATCH(N267,'1.2 Speakers'!$B$10:$B1334,0),)="",""," - "&amp;INDEX('1.2 Speakers'!$J$10:$J1334,MATCH(N267,'1.2 Speakers'!$B$10:$B1334,0),)),"")</f>
        <v/>
      </c>
      <c r="P267" s="58"/>
      <c r="Q267" s="60"/>
      <c r="R267" s="61"/>
      <c r="S267" s="60"/>
      <c r="T267" s="536"/>
    </row>
    <row r="268" spans="2:20" ht="13">
      <c r="B268" s="535"/>
      <c r="C268" s="425"/>
      <c r="D268" s="57"/>
      <c r="E268" s="58"/>
      <c r="F268" s="58"/>
      <c r="G268" s="427"/>
      <c r="H268" s="427"/>
      <c r="I268" s="59"/>
      <c r="J268" s="59"/>
      <c r="K268" s="59"/>
      <c r="L268" s="59"/>
      <c r="M268" s="59"/>
      <c r="N268" s="59"/>
      <c r="O268" s="57" t="str" cm="1">
        <f t="array" ref="O268">I268&amp;IFERROR(IF(INDEX('1.2 Speakers'!$J$10:$J1335,MATCH(I268,'1.2 Speakers'!$B$10:$B1335,0),)="",""," - "&amp;INDEX('1.2 Speakers'!$J$10:$J1335,MATCH(I268,'1.2 Speakers'!$B$10:$B1335,0),)),"")&amp;IF(ISBLANK(J268),"",CHAR(10))&amp;J268&amp;IFERROR(IF(INDEX('1.2 Speakers'!$J$10:$J1335,MATCH(J268,'1.2 Speakers'!$B$10:$B1335,0),)="",""," - "&amp;INDEX('1.2 Speakers'!$J$10:$J1335,MATCH(J268,'1.2 Speakers'!$B$10:$B1335,0),)),"")&amp;IF(ISBLANK(K268),"","
")&amp;K268&amp;IFERROR(IF(INDEX('1.2 Speakers'!$J$10:$J1335,MATCH(K268,'1.2 Speakers'!$B$10:$B1335,0),)="",""," - "&amp;INDEX('1.2 Speakers'!$J$10:$J1335,MATCH(K268,'1.2 Speakers'!$B$10:$B1335,0),)),"")&amp;IF(ISBLANK(L268),"","
")&amp;L268&amp;IFERROR(IF(INDEX('1.2 Speakers'!$J$10:$J1335,MATCH(L268,'1.2 Speakers'!$B$10:$B1335,0),)="",""," - "&amp;INDEX('1.2 Speakers'!$J$10:$J1335,MATCH(L268,'1.2 Speakers'!$B$10:$B1335,0),)),"")&amp;IF(ISBLANK(M268),"","
")&amp;M268&amp;IFERROR(IF(INDEX('1.2 Speakers'!$J$10:$J1335,MATCH(M268,'1.2 Speakers'!$B$10:$B1335,0),)="",""," - "&amp;INDEX('1.2 Speakers'!$J$10:$J1335,MATCH(M268,'1.2 Speakers'!$B$10:$B1335,0),)),"")&amp;IF(ISBLANK(N268),"","
")&amp;N268&amp;IFERROR(IF(INDEX('1.2 Speakers'!$J$10:$J1335,MATCH(N268,'1.2 Speakers'!$B$10:$B1335,0),)="",""," - "&amp;INDEX('1.2 Speakers'!$J$10:$J1335,MATCH(N268,'1.2 Speakers'!$B$10:$B1335,0),)),"")</f>
        <v/>
      </c>
      <c r="P268" s="58"/>
      <c r="Q268" s="60"/>
      <c r="R268" s="61"/>
      <c r="S268" s="60"/>
      <c r="T268" s="536"/>
    </row>
    <row r="269" spans="2:20" ht="13">
      <c r="B269" s="535"/>
      <c r="C269" s="425"/>
      <c r="D269" s="57"/>
      <c r="E269" s="58"/>
      <c r="F269" s="58"/>
      <c r="G269" s="427"/>
      <c r="H269" s="427"/>
      <c r="I269" s="59"/>
      <c r="J269" s="59"/>
      <c r="K269" s="59"/>
      <c r="L269" s="59"/>
      <c r="M269" s="59"/>
      <c r="N269" s="59"/>
      <c r="O269" s="57" t="str" cm="1">
        <f t="array" ref="O269">I269&amp;IFERROR(IF(INDEX('1.2 Speakers'!$J$10:$J1336,MATCH(I269,'1.2 Speakers'!$B$10:$B1336,0),)="",""," - "&amp;INDEX('1.2 Speakers'!$J$10:$J1336,MATCH(I269,'1.2 Speakers'!$B$10:$B1336,0),)),"")&amp;IF(ISBLANK(J269),"",CHAR(10))&amp;J269&amp;IFERROR(IF(INDEX('1.2 Speakers'!$J$10:$J1336,MATCH(J269,'1.2 Speakers'!$B$10:$B1336,0),)="",""," - "&amp;INDEX('1.2 Speakers'!$J$10:$J1336,MATCH(J269,'1.2 Speakers'!$B$10:$B1336,0),)),"")&amp;IF(ISBLANK(K269),"","
")&amp;K269&amp;IFERROR(IF(INDEX('1.2 Speakers'!$J$10:$J1336,MATCH(K269,'1.2 Speakers'!$B$10:$B1336,0),)="",""," - "&amp;INDEX('1.2 Speakers'!$J$10:$J1336,MATCH(K269,'1.2 Speakers'!$B$10:$B1336,0),)),"")&amp;IF(ISBLANK(L269),"","
")&amp;L269&amp;IFERROR(IF(INDEX('1.2 Speakers'!$J$10:$J1336,MATCH(L269,'1.2 Speakers'!$B$10:$B1336,0),)="",""," - "&amp;INDEX('1.2 Speakers'!$J$10:$J1336,MATCH(L269,'1.2 Speakers'!$B$10:$B1336,0),)),"")&amp;IF(ISBLANK(M269),"","
")&amp;M269&amp;IFERROR(IF(INDEX('1.2 Speakers'!$J$10:$J1336,MATCH(M269,'1.2 Speakers'!$B$10:$B1336,0),)="",""," - "&amp;INDEX('1.2 Speakers'!$J$10:$J1336,MATCH(M269,'1.2 Speakers'!$B$10:$B1336,0),)),"")&amp;IF(ISBLANK(N269),"","
")&amp;N269&amp;IFERROR(IF(INDEX('1.2 Speakers'!$J$10:$J1336,MATCH(N269,'1.2 Speakers'!$B$10:$B1336,0),)="",""," - "&amp;INDEX('1.2 Speakers'!$J$10:$J1336,MATCH(N269,'1.2 Speakers'!$B$10:$B1336,0),)),"")</f>
        <v/>
      </c>
      <c r="P269" s="58"/>
      <c r="Q269" s="60"/>
      <c r="R269" s="61"/>
      <c r="S269" s="60"/>
      <c r="T269" s="536"/>
    </row>
    <row r="270" spans="2:20" ht="13">
      <c r="B270" s="535"/>
      <c r="C270" s="425"/>
      <c r="D270" s="57"/>
      <c r="E270" s="58"/>
      <c r="F270" s="58"/>
      <c r="G270" s="427"/>
      <c r="H270" s="427"/>
      <c r="I270" s="59"/>
      <c r="J270" s="59"/>
      <c r="K270" s="59"/>
      <c r="L270" s="59"/>
      <c r="M270" s="59"/>
      <c r="N270" s="59"/>
      <c r="O270" s="57" t="str" cm="1">
        <f t="array" ref="O270">I270&amp;IFERROR(IF(INDEX('1.2 Speakers'!$J$10:$J1337,MATCH(I270,'1.2 Speakers'!$B$10:$B1337,0),)="",""," - "&amp;INDEX('1.2 Speakers'!$J$10:$J1337,MATCH(I270,'1.2 Speakers'!$B$10:$B1337,0),)),"")&amp;IF(ISBLANK(J270),"",CHAR(10))&amp;J270&amp;IFERROR(IF(INDEX('1.2 Speakers'!$J$10:$J1337,MATCH(J270,'1.2 Speakers'!$B$10:$B1337,0),)="",""," - "&amp;INDEX('1.2 Speakers'!$J$10:$J1337,MATCH(J270,'1.2 Speakers'!$B$10:$B1337,0),)),"")&amp;IF(ISBLANK(K270),"","
")&amp;K270&amp;IFERROR(IF(INDEX('1.2 Speakers'!$J$10:$J1337,MATCH(K270,'1.2 Speakers'!$B$10:$B1337,0),)="",""," - "&amp;INDEX('1.2 Speakers'!$J$10:$J1337,MATCH(K270,'1.2 Speakers'!$B$10:$B1337,0),)),"")&amp;IF(ISBLANK(L270),"","
")&amp;L270&amp;IFERROR(IF(INDEX('1.2 Speakers'!$J$10:$J1337,MATCH(L270,'1.2 Speakers'!$B$10:$B1337,0),)="",""," - "&amp;INDEX('1.2 Speakers'!$J$10:$J1337,MATCH(L270,'1.2 Speakers'!$B$10:$B1337,0),)),"")&amp;IF(ISBLANK(M270),"","
")&amp;M270&amp;IFERROR(IF(INDEX('1.2 Speakers'!$J$10:$J1337,MATCH(M270,'1.2 Speakers'!$B$10:$B1337,0),)="",""," - "&amp;INDEX('1.2 Speakers'!$J$10:$J1337,MATCH(M270,'1.2 Speakers'!$B$10:$B1337,0),)),"")&amp;IF(ISBLANK(N270),"","
")&amp;N270&amp;IFERROR(IF(INDEX('1.2 Speakers'!$J$10:$J1337,MATCH(N270,'1.2 Speakers'!$B$10:$B1337,0),)="",""," - "&amp;INDEX('1.2 Speakers'!$J$10:$J1337,MATCH(N270,'1.2 Speakers'!$B$10:$B1337,0),)),"")</f>
        <v/>
      </c>
      <c r="P270" s="58"/>
      <c r="Q270" s="60"/>
      <c r="R270" s="61"/>
      <c r="S270" s="60"/>
      <c r="T270" s="536"/>
    </row>
    <row r="271" spans="2:20" ht="13">
      <c r="B271" s="535"/>
      <c r="C271" s="425"/>
      <c r="D271" s="57"/>
      <c r="E271" s="58"/>
      <c r="F271" s="58"/>
      <c r="G271" s="427"/>
      <c r="H271" s="427"/>
      <c r="I271" s="59"/>
      <c r="J271" s="59"/>
      <c r="K271" s="59"/>
      <c r="L271" s="59"/>
      <c r="M271" s="59"/>
      <c r="N271" s="59"/>
      <c r="O271" s="57" t="str" cm="1">
        <f t="array" ref="O271">I271&amp;IFERROR(IF(INDEX('1.2 Speakers'!$J$10:$J1338,MATCH(I271,'1.2 Speakers'!$B$10:$B1338,0),)="",""," - "&amp;INDEX('1.2 Speakers'!$J$10:$J1338,MATCH(I271,'1.2 Speakers'!$B$10:$B1338,0),)),"")&amp;IF(ISBLANK(J271),"",CHAR(10))&amp;J271&amp;IFERROR(IF(INDEX('1.2 Speakers'!$J$10:$J1338,MATCH(J271,'1.2 Speakers'!$B$10:$B1338,0),)="",""," - "&amp;INDEX('1.2 Speakers'!$J$10:$J1338,MATCH(J271,'1.2 Speakers'!$B$10:$B1338,0),)),"")&amp;IF(ISBLANK(K271),"","
")&amp;K271&amp;IFERROR(IF(INDEX('1.2 Speakers'!$J$10:$J1338,MATCH(K271,'1.2 Speakers'!$B$10:$B1338,0),)="",""," - "&amp;INDEX('1.2 Speakers'!$J$10:$J1338,MATCH(K271,'1.2 Speakers'!$B$10:$B1338,0),)),"")&amp;IF(ISBLANK(L271),"","
")&amp;L271&amp;IFERROR(IF(INDEX('1.2 Speakers'!$J$10:$J1338,MATCH(L271,'1.2 Speakers'!$B$10:$B1338,0),)="",""," - "&amp;INDEX('1.2 Speakers'!$J$10:$J1338,MATCH(L271,'1.2 Speakers'!$B$10:$B1338,0),)),"")&amp;IF(ISBLANK(M271),"","
")&amp;M271&amp;IFERROR(IF(INDEX('1.2 Speakers'!$J$10:$J1338,MATCH(M271,'1.2 Speakers'!$B$10:$B1338,0),)="",""," - "&amp;INDEX('1.2 Speakers'!$J$10:$J1338,MATCH(M271,'1.2 Speakers'!$B$10:$B1338,0),)),"")&amp;IF(ISBLANK(N271),"","
")&amp;N271&amp;IFERROR(IF(INDEX('1.2 Speakers'!$J$10:$J1338,MATCH(N271,'1.2 Speakers'!$B$10:$B1338,0),)="",""," - "&amp;INDEX('1.2 Speakers'!$J$10:$J1338,MATCH(N271,'1.2 Speakers'!$B$10:$B1338,0),)),"")</f>
        <v/>
      </c>
      <c r="P271" s="58"/>
      <c r="Q271" s="60"/>
      <c r="R271" s="61"/>
      <c r="S271" s="60"/>
      <c r="T271" s="536"/>
    </row>
    <row r="272" spans="2:20" ht="13">
      <c r="B272" s="535"/>
      <c r="C272" s="425"/>
      <c r="D272" s="57"/>
      <c r="E272" s="58"/>
      <c r="F272" s="58"/>
      <c r="G272" s="427"/>
      <c r="H272" s="427"/>
      <c r="I272" s="59"/>
      <c r="J272" s="59"/>
      <c r="K272" s="59"/>
      <c r="L272" s="59"/>
      <c r="M272" s="59"/>
      <c r="N272" s="59"/>
      <c r="O272" s="57" t="str" cm="1">
        <f t="array" ref="O272">I272&amp;IFERROR(IF(INDEX('1.2 Speakers'!$J$10:$J1339,MATCH(I272,'1.2 Speakers'!$B$10:$B1339,0),)="",""," - "&amp;INDEX('1.2 Speakers'!$J$10:$J1339,MATCH(I272,'1.2 Speakers'!$B$10:$B1339,0),)),"")&amp;IF(ISBLANK(J272),"",CHAR(10))&amp;J272&amp;IFERROR(IF(INDEX('1.2 Speakers'!$J$10:$J1339,MATCH(J272,'1.2 Speakers'!$B$10:$B1339,0),)="",""," - "&amp;INDEX('1.2 Speakers'!$J$10:$J1339,MATCH(J272,'1.2 Speakers'!$B$10:$B1339,0),)),"")&amp;IF(ISBLANK(K272),"","
")&amp;K272&amp;IFERROR(IF(INDEX('1.2 Speakers'!$J$10:$J1339,MATCH(K272,'1.2 Speakers'!$B$10:$B1339,0),)="",""," - "&amp;INDEX('1.2 Speakers'!$J$10:$J1339,MATCH(K272,'1.2 Speakers'!$B$10:$B1339,0),)),"")&amp;IF(ISBLANK(L272),"","
")&amp;L272&amp;IFERROR(IF(INDEX('1.2 Speakers'!$J$10:$J1339,MATCH(L272,'1.2 Speakers'!$B$10:$B1339,0),)="",""," - "&amp;INDEX('1.2 Speakers'!$J$10:$J1339,MATCH(L272,'1.2 Speakers'!$B$10:$B1339,0),)),"")&amp;IF(ISBLANK(M272),"","
")&amp;M272&amp;IFERROR(IF(INDEX('1.2 Speakers'!$J$10:$J1339,MATCH(M272,'1.2 Speakers'!$B$10:$B1339,0),)="",""," - "&amp;INDEX('1.2 Speakers'!$J$10:$J1339,MATCH(M272,'1.2 Speakers'!$B$10:$B1339,0),)),"")&amp;IF(ISBLANK(N272),"","
")&amp;N272&amp;IFERROR(IF(INDEX('1.2 Speakers'!$J$10:$J1339,MATCH(N272,'1.2 Speakers'!$B$10:$B1339,0),)="",""," - "&amp;INDEX('1.2 Speakers'!$J$10:$J1339,MATCH(N272,'1.2 Speakers'!$B$10:$B1339,0),)),"")</f>
        <v/>
      </c>
      <c r="P272" s="58"/>
      <c r="Q272" s="60"/>
      <c r="R272" s="61"/>
      <c r="S272" s="60"/>
      <c r="T272" s="536"/>
    </row>
    <row r="273" spans="2:20" ht="13">
      <c r="B273" s="535"/>
      <c r="C273" s="425"/>
      <c r="D273" s="57"/>
      <c r="E273" s="58"/>
      <c r="F273" s="58"/>
      <c r="G273" s="427"/>
      <c r="H273" s="427"/>
      <c r="I273" s="59"/>
      <c r="J273" s="59"/>
      <c r="K273" s="59"/>
      <c r="L273" s="59"/>
      <c r="M273" s="59"/>
      <c r="N273" s="59"/>
      <c r="O273" s="57" t="str" cm="1">
        <f t="array" ref="O273">I273&amp;IFERROR(IF(INDEX('1.2 Speakers'!$J$10:$J1340,MATCH(I273,'1.2 Speakers'!$B$10:$B1340,0),)="",""," - "&amp;INDEX('1.2 Speakers'!$J$10:$J1340,MATCH(I273,'1.2 Speakers'!$B$10:$B1340,0),)),"")&amp;IF(ISBLANK(J273),"",CHAR(10))&amp;J273&amp;IFERROR(IF(INDEX('1.2 Speakers'!$J$10:$J1340,MATCH(J273,'1.2 Speakers'!$B$10:$B1340,0),)="",""," - "&amp;INDEX('1.2 Speakers'!$J$10:$J1340,MATCH(J273,'1.2 Speakers'!$B$10:$B1340,0),)),"")&amp;IF(ISBLANK(K273),"","
")&amp;K273&amp;IFERROR(IF(INDEX('1.2 Speakers'!$J$10:$J1340,MATCH(K273,'1.2 Speakers'!$B$10:$B1340,0),)="",""," - "&amp;INDEX('1.2 Speakers'!$J$10:$J1340,MATCH(K273,'1.2 Speakers'!$B$10:$B1340,0),)),"")&amp;IF(ISBLANK(L273),"","
")&amp;L273&amp;IFERROR(IF(INDEX('1.2 Speakers'!$J$10:$J1340,MATCH(L273,'1.2 Speakers'!$B$10:$B1340,0),)="",""," - "&amp;INDEX('1.2 Speakers'!$J$10:$J1340,MATCH(L273,'1.2 Speakers'!$B$10:$B1340,0),)),"")&amp;IF(ISBLANK(M273),"","
")&amp;M273&amp;IFERROR(IF(INDEX('1.2 Speakers'!$J$10:$J1340,MATCH(M273,'1.2 Speakers'!$B$10:$B1340,0),)="",""," - "&amp;INDEX('1.2 Speakers'!$J$10:$J1340,MATCH(M273,'1.2 Speakers'!$B$10:$B1340,0),)),"")&amp;IF(ISBLANK(N273),"","
")&amp;N273&amp;IFERROR(IF(INDEX('1.2 Speakers'!$J$10:$J1340,MATCH(N273,'1.2 Speakers'!$B$10:$B1340,0),)="",""," - "&amp;INDEX('1.2 Speakers'!$J$10:$J1340,MATCH(N273,'1.2 Speakers'!$B$10:$B1340,0),)),"")</f>
        <v/>
      </c>
      <c r="P273" s="58"/>
      <c r="Q273" s="60"/>
      <c r="R273" s="61"/>
      <c r="S273" s="60"/>
      <c r="T273" s="536"/>
    </row>
    <row r="274" spans="2:20" ht="13">
      <c r="B274" s="535"/>
      <c r="C274" s="425"/>
      <c r="D274" s="57"/>
      <c r="E274" s="58"/>
      <c r="F274" s="58"/>
      <c r="G274" s="427"/>
      <c r="H274" s="427"/>
      <c r="I274" s="59"/>
      <c r="J274" s="59"/>
      <c r="K274" s="59"/>
      <c r="L274" s="59"/>
      <c r="M274" s="59"/>
      <c r="N274" s="59"/>
      <c r="O274" s="57" t="str" cm="1">
        <f t="array" ref="O274">I274&amp;IFERROR(IF(INDEX('1.2 Speakers'!$J$10:$J1341,MATCH(I274,'1.2 Speakers'!$B$10:$B1341,0),)="",""," - "&amp;INDEX('1.2 Speakers'!$J$10:$J1341,MATCH(I274,'1.2 Speakers'!$B$10:$B1341,0),)),"")&amp;IF(ISBLANK(J274),"",CHAR(10))&amp;J274&amp;IFERROR(IF(INDEX('1.2 Speakers'!$J$10:$J1341,MATCH(J274,'1.2 Speakers'!$B$10:$B1341,0),)="",""," - "&amp;INDEX('1.2 Speakers'!$J$10:$J1341,MATCH(J274,'1.2 Speakers'!$B$10:$B1341,0),)),"")&amp;IF(ISBLANK(K274),"","
")&amp;K274&amp;IFERROR(IF(INDEX('1.2 Speakers'!$J$10:$J1341,MATCH(K274,'1.2 Speakers'!$B$10:$B1341,0),)="",""," - "&amp;INDEX('1.2 Speakers'!$J$10:$J1341,MATCH(K274,'1.2 Speakers'!$B$10:$B1341,0),)),"")&amp;IF(ISBLANK(L274),"","
")&amp;L274&amp;IFERROR(IF(INDEX('1.2 Speakers'!$J$10:$J1341,MATCH(L274,'1.2 Speakers'!$B$10:$B1341,0),)="",""," - "&amp;INDEX('1.2 Speakers'!$J$10:$J1341,MATCH(L274,'1.2 Speakers'!$B$10:$B1341,0),)),"")&amp;IF(ISBLANK(M274),"","
")&amp;M274&amp;IFERROR(IF(INDEX('1.2 Speakers'!$J$10:$J1341,MATCH(M274,'1.2 Speakers'!$B$10:$B1341,0),)="",""," - "&amp;INDEX('1.2 Speakers'!$J$10:$J1341,MATCH(M274,'1.2 Speakers'!$B$10:$B1341,0),)),"")&amp;IF(ISBLANK(N274),"","
")&amp;N274&amp;IFERROR(IF(INDEX('1.2 Speakers'!$J$10:$J1341,MATCH(N274,'1.2 Speakers'!$B$10:$B1341,0),)="",""," - "&amp;INDEX('1.2 Speakers'!$J$10:$J1341,MATCH(N274,'1.2 Speakers'!$B$10:$B1341,0),)),"")</f>
        <v/>
      </c>
      <c r="P274" s="58"/>
      <c r="Q274" s="60"/>
      <c r="R274" s="61"/>
      <c r="S274" s="60"/>
      <c r="T274" s="536"/>
    </row>
    <row r="275" spans="2:20" ht="13">
      <c r="B275" s="535"/>
      <c r="C275" s="425"/>
      <c r="D275" s="57"/>
      <c r="E275" s="58"/>
      <c r="F275" s="58"/>
      <c r="G275" s="427"/>
      <c r="H275" s="427"/>
      <c r="I275" s="59"/>
      <c r="J275" s="59"/>
      <c r="K275" s="59"/>
      <c r="L275" s="59"/>
      <c r="M275" s="59"/>
      <c r="N275" s="59"/>
      <c r="O275" s="57" t="str" cm="1">
        <f t="array" ref="O275">I275&amp;IFERROR(IF(INDEX('1.2 Speakers'!$J$10:$J1342,MATCH(I275,'1.2 Speakers'!$B$10:$B1342,0),)="",""," - "&amp;INDEX('1.2 Speakers'!$J$10:$J1342,MATCH(I275,'1.2 Speakers'!$B$10:$B1342,0),)),"")&amp;IF(ISBLANK(J275),"",CHAR(10))&amp;J275&amp;IFERROR(IF(INDEX('1.2 Speakers'!$J$10:$J1342,MATCH(J275,'1.2 Speakers'!$B$10:$B1342,0),)="",""," - "&amp;INDEX('1.2 Speakers'!$J$10:$J1342,MATCH(J275,'1.2 Speakers'!$B$10:$B1342,0),)),"")&amp;IF(ISBLANK(K275),"","
")&amp;K275&amp;IFERROR(IF(INDEX('1.2 Speakers'!$J$10:$J1342,MATCH(K275,'1.2 Speakers'!$B$10:$B1342,0),)="",""," - "&amp;INDEX('1.2 Speakers'!$J$10:$J1342,MATCH(K275,'1.2 Speakers'!$B$10:$B1342,0),)),"")&amp;IF(ISBLANK(L275),"","
")&amp;L275&amp;IFERROR(IF(INDEX('1.2 Speakers'!$J$10:$J1342,MATCH(L275,'1.2 Speakers'!$B$10:$B1342,0),)="",""," - "&amp;INDEX('1.2 Speakers'!$J$10:$J1342,MATCH(L275,'1.2 Speakers'!$B$10:$B1342,0),)),"")&amp;IF(ISBLANK(M275),"","
")&amp;M275&amp;IFERROR(IF(INDEX('1.2 Speakers'!$J$10:$J1342,MATCH(M275,'1.2 Speakers'!$B$10:$B1342,0),)="",""," - "&amp;INDEX('1.2 Speakers'!$J$10:$J1342,MATCH(M275,'1.2 Speakers'!$B$10:$B1342,0),)),"")&amp;IF(ISBLANK(N275),"","
")&amp;N275&amp;IFERROR(IF(INDEX('1.2 Speakers'!$J$10:$J1342,MATCH(N275,'1.2 Speakers'!$B$10:$B1342,0),)="",""," - "&amp;INDEX('1.2 Speakers'!$J$10:$J1342,MATCH(N275,'1.2 Speakers'!$B$10:$B1342,0),)),"")</f>
        <v/>
      </c>
      <c r="P275" s="58"/>
      <c r="Q275" s="60"/>
      <c r="R275" s="61"/>
      <c r="S275" s="60"/>
      <c r="T275" s="536"/>
    </row>
    <row r="276" spans="2:20" ht="13">
      <c r="B276" s="535"/>
      <c r="C276" s="425"/>
      <c r="D276" s="57"/>
      <c r="E276" s="58"/>
      <c r="F276" s="58"/>
      <c r="G276" s="427"/>
      <c r="H276" s="427"/>
      <c r="I276" s="59"/>
      <c r="J276" s="59"/>
      <c r="K276" s="59"/>
      <c r="L276" s="59"/>
      <c r="M276" s="59"/>
      <c r="N276" s="59"/>
      <c r="O276" s="57" t="str" cm="1">
        <f t="array" ref="O276">I276&amp;IFERROR(IF(INDEX('1.2 Speakers'!$J$10:$J1343,MATCH(I276,'1.2 Speakers'!$B$10:$B1343,0),)="",""," - "&amp;INDEX('1.2 Speakers'!$J$10:$J1343,MATCH(I276,'1.2 Speakers'!$B$10:$B1343,0),)),"")&amp;IF(ISBLANK(J276),"",CHAR(10))&amp;J276&amp;IFERROR(IF(INDEX('1.2 Speakers'!$J$10:$J1343,MATCH(J276,'1.2 Speakers'!$B$10:$B1343,0),)="",""," - "&amp;INDEX('1.2 Speakers'!$J$10:$J1343,MATCH(J276,'1.2 Speakers'!$B$10:$B1343,0),)),"")&amp;IF(ISBLANK(K276),"","
")&amp;K276&amp;IFERROR(IF(INDEX('1.2 Speakers'!$J$10:$J1343,MATCH(K276,'1.2 Speakers'!$B$10:$B1343,0),)="",""," - "&amp;INDEX('1.2 Speakers'!$J$10:$J1343,MATCH(K276,'1.2 Speakers'!$B$10:$B1343,0),)),"")&amp;IF(ISBLANK(L276),"","
")&amp;L276&amp;IFERROR(IF(INDEX('1.2 Speakers'!$J$10:$J1343,MATCH(L276,'1.2 Speakers'!$B$10:$B1343,0),)="",""," - "&amp;INDEX('1.2 Speakers'!$J$10:$J1343,MATCH(L276,'1.2 Speakers'!$B$10:$B1343,0),)),"")&amp;IF(ISBLANK(M276),"","
")&amp;M276&amp;IFERROR(IF(INDEX('1.2 Speakers'!$J$10:$J1343,MATCH(M276,'1.2 Speakers'!$B$10:$B1343,0),)="",""," - "&amp;INDEX('1.2 Speakers'!$J$10:$J1343,MATCH(M276,'1.2 Speakers'!$B$10:$B1343,0),)),"")&amp;IF(ISBLANK(N276),"","
")&amp;N276&amp;IFERROR(IF(INDEX('1.2 Speakers'!$J$10:$J1343,MATCH(N276,'1.2 Speakers'!$B$10:$B1343,0),)="",""," - "&amp;INDEX('1.2 Speakers'!$J$10:$J1343,MATCH(N276,'1.2 Speakers'!$B$10:$B1343,0),)),"")</f>
        <v/>
      </c>
      <c r="P276" s="58"/>
      <c r="Q276" s="60"/>
      <c r="R276" s="61"/>
      <c r="S276" s="60"/>
      <c r="T276" s="536"/>
    </row>
    <row r="277" spans="2:20" ht="13">
      <c r="B277" s="535"/>
      <c r="C277" s="425"/>
      <c r="D277" s="57"/>
      <c r="E277" s="58"/>
      <c r="F277" s="58"/>
      <c r="G277" s="427"/>
      <c r="H277" s="427"/>
      <c r="I277" s="59"/>
      <c r="J277" s="59"/>
      <c r="K277" s="59"/>
      <c r="L277" s="59"/>
      <c r="M277" s="59"/>
      <c r="N277" s="59"/>
      <c r="O277" s="57" t="str" cm="1">
        <f t="array" ref="O277">I277&amp;IFERROR(IF(INDEX('1.2 Speakers'!$J$10:$J1344,MATCH(I277,'1.2 Speakers'!$B$10:$B1344,0),)="",""," - "&amp;INDEX('1.2 Speakers'!$J$10:$J1344,MATCH(I277,'1.2 Speakers'!$B$10:$B1344,0),)),"")&amp;IF(ISBLANK(J277),"",CHAR(10))&amp;J277&amp;IFERROR(IF(INDEX('1.2 Speakers'!$J$10:$J1344,MATCH(J277,'1.2 Speakers'!$B$10:$B1344,0),)="",""," - "&amp;INDEX('1.2 Speakers'!$J$10:$J1344,MATCH(J277,'1.2 Speakers'!$B$10:$B1344,0),)),"")&amp;IF(ISBLANK(K277),"","
")&amp;K277&amp;IFERROR(IF(INDEX('1.2 Speakers'!$J$10:$J1344,MATCH(K277,'1.2 Speakers'!$B$10:$B1344,0),)="",""," - "&amp;INDEX('1.2 Speakers'!$J$10:$J1344,MATCH(K277,'1.2 Speakers'!$B$10:$B1344,0),)),"")&amp;IF(ISBLANK(L277),"","
")&amp;L277&amp;IFERROR(IF(INDEX('1.2 Speakers'!$J$10:$J1344,MATCH(L277,'1.2 Speakers'!$B$10:$B1344,0),)="",""," - "&amp;INDEX('1.2 Speakers'!$J$10:$J1344,MATCH(L277,'1.2 Speakers'!$B$10:$B1344,0),)),"")&amp;IF(ISBLANK(M277),"","
")&amp;M277&amp;IFERROR(IF(INDEX('1.2 Speakers'!$J$10:$J1344,MATCH(M277,'1.2 Speakers'!$B$10:$B1344,0),)="",""," - "&amp;INDEX('1.2 Speakers'!$J$10:$J1344,MATCH(M277,'1.2 Speakers'!$B$10:$B1344,0),)),"")&amp;IF(ISBLANK(N277),"","
")&amp;N277&amp;IFERROR(IF(INDEX('1.2 Speakers'!$J$10:$J1344,MATCH(N277,'1.2 Speakers'!$B$10:$B1344,0),)="",""," - "&amp;INDEX('1.2 Speakers'!$J$10:$J1344,MATCH(N277,'1.2 Speakers'!$B$10:$B1344,0),)),"")</f>
        <v/>
      </c>
      <c r="P277" s="58"/>
      <c r="Q277" s="60"/>
      <c r="R277" s="61"/>
      <c r="S277" s="60"/>
      <c r="T277" s="536"/>
    </row>
    <row r="278" spans="2:20" ht="13">
      <c r="B278" s="535"/>
      <c r="C278" s="425"/>
      <c r="D278" s="57"/>
      <c r="E278" s="58"/>
      <c r="F278" s="58"/>
      <c r="G278" s="427"/>
      <c r="H278" s="427"/>
      <c r="I278" s="59"/>
      <c r="J278" s="59"/>
      <c r="K278" s="59"/>
      <c r="L278" s="59"/>
      <c r="M278" s="59"/>
      <c r="N278" s="59"/>
      <c r="O278" s="57" t="str" cm="1">
        <f t="array" ref="O278">I278&amp;IFERROR(IF(INDEX('1.2 Speakers'!$J$10:$J1345,MATCH(I278,'1.2 Speakers'!$B$10:$B1345,0),)="",""," - "&amp;INDEX('1.2 Speakers'!$J$10:$J1345,MATCH(I278,'1.2 Speakers'!$B$10:$B1345,0),)),"")&amp;IF(ISBLANK(J278),"",CHAR(10))&amp;J278&amp;IFERROR(IF(INDEX('1.2 Speakers'!$J$10:$J1345,MATCH(J278,'1.2 Speakers'!$B$10:$B1345,0),)="",""," - "&amp;INDEX('1.2 Speakers'!$J$10:$J1345,MATCH(J278,'1.2 Speakers'!$B$10:$B1345,0),)),"")&amp;IF(ISBLANK(K278),"","
")&amp;K278&amp;IFERROR(IF(INDEX('1.2 Speakers'!$J$10:$J1345,MATCH(K278,'1.2 Speakers'!$B$10:$B1345,0),)="",""," - "&amp;INDEX('1.2 Speakers'!$J$10:$J1345,MATCH(K278,'1.2 Speakers'!$B$10:$B1345,0),)),"")&amp;IF(ISBLANK(L278),"","
")&amp;L278&amp;IFERROR(IF(INDEX('1.2 Speakers'!$J$10:$J1345,MATCH(L278,'1.2 Speakers'!$B$10:$B1345,0),)="",""," - "&amp;INDEX('1.2 Speakers'!$J$10:$J1345,MATCH(L278,'1.2 Speakers'!$B$10:$B1345,0),)),"")&amp;IF(ISBLANK(M278),"","
")&amp;M278&amp;IFERROR(IF(INDEX('1.2 Speakers'!$J$10:$J1345,MATCH(M278,'1.2 Speakers'!$B$10:$B1345,0),)="",""," - "&amp;INDEX('1.2 Speakers'!$J$10:$J1345,MATCH(M278,'1.2 Speakers'!$B$10:$B1345,0),)),"")&amp;IF(ISBLANK(N278),"","
")&amp;N278&amp;IFERROR(IF(INDEX('1.2 Speakers'!$J$10:$J1345,MATCH(N278,'1.2 Speakers'!$B$10:$B1345,0),)="",""," - "&amp;INDEX('1.2 Speakers'!$J$10:$J1345,MATCH(N278,'1.2 Speakers'!$B$10:$B1345,0),)),"")</f>
        <v/>
      </c>
      <c r="P278" s="58"/>
      <c r="Q278" s="60"/>
      <c r="R278" s="61"/>
      <c r="S278" s="60"/>
      <c r="T278" s="536"/>
    </row>
    <row r="279" spans="2:20" ht="13">
      <c r="B279" s="535"/>
      <c r="C279" s="425"/>
      <c r="D279" s="57"/>
      <c r="E279" s="58"/>
      <c r="F279" s="58"/>
      <c r="G279" s="427"/>
      <c r="H279" s="427"/>
      <c r="I279" s="59"/>
      <c r="J279" s="59"/>
      <c r="K279" s="59"/>
      <c r="L279" s="59"/>
      <c r="M279" s="59"/>
      <c r="N279" s="59"/>
      <c r="O279" s="57" t="str" cm="1">
        <f t="array" ref="O279">I279&amp;IFERROR(IF(INDEX('1.2 Speakers'!$J$10:$J1346,MATCH(I279,'1.2 Speakers'!$B$10:$B1346,0),)="",""," - "&amp;INDEX('1.2 Speakers'!$J$10:$J1346,MATCH(I279,'1.2 Speakers'!$B$10:$B1346,0),)),"")&amp;IF(ISBLANK(J279),"",CHAR(10))&amp;J279&amp;IFERROR(IF(INDEX('1.2 Speakers'!$J$10:$J1346,MATCH(J279,'1.2 Speakers'!$B$10:$B1346,0),)="",""," - "&amp;INDEX('1.2 Speakers'!$J$10:$J1346,MATCH(J279,'1.2 Speakers'!$B$10:$B1346,0),)),"")&amp;IF(ISBLANK(K279),"","
")&amp;K279&amp;IFERROR(IF(INDEX('1.2 Speakers'!$J$10:$J1346,MATCH(K279,'1.2 Speakers'!$B$10:$B1346,0),)="",""," - "&amp;INDEX('1.2 Speakers'!$J$10:$J1346,MATCH(K279,'1.2 Speakers'!$B$10:$B1346,0),)),"")&amp;IF(ISBLANK(L279),"","
")&amp;L279&amp;IFERROR(IF(INDEX('1.2 Speakers'!$J$10:$J1346,MATCH(L279,'1.2 Speakers'!$B$10:$B1346,0),)="",""," - "&amp;INDEX('1.2 Speakers'!$J$10:$J1346,MATCH(L279,'1.2 Speakers'!$B$10:$B1346,0),)),"")&amp;IF(ISBLANK(M279),"","
")&amp;M279&amp;IFERROR(IF(INDEX('1.2 Speakers'!$J$10:$J1346,MATCH(M279,'1.2 Speakers'!$B$10:$B1346,0),)="",""," - "&amp;INDEX('1.2 Speakers'!$J$10:$J1346,MATCH(M279,'1.2 Speakers'!$B$10:$B1346,0),)),"")&amp;IF(ISBLANK(N279),"","
")&amp;N279&amp;IFERROR(IF(INDEX('1.2 Speakers'!$J$10:$J1346,MATCH(N279,'1.2 Speakers'!$B$10:$B1346,0),)="",""," - "&amp;INDEX('1.2 Speakers'!$J$10:$J1346,MATCH(N279,'1.2 Speakers'!$B$10:$B1346,0),)),"")</f>
        <v/>
      </c>
      <c r="P279" s="58"/>
      <c r="Q279" s="60"/>
      <c r="R279" s="61"/>
      <c r="S279" s="60"/>
      <c r="T279" s="536"/>
    </row>
    <row r="280" spans="2:20" ht="13">
      <c r="B280" s="535"/>
      <c r="C280" s="425"/>
      <c r="D280" s="57"/>
      <c r="E280" s="58"/>
      <c r="F280" s="58"/>
      <c r="G280" s="427"/>
      <c r="H280" s="427"/>
      <c r="I280" s="59"/>
      <c r="J280" s="59"/>
      <c r="K280" s="59"/>
      <c r="L280" s="59"/>
      <c r="M280" s="59"/>
      <c r="N280" s="59"/>
      <c r="O280" s="57" t="str" cm="1">
        <f t="array" ref="O280">I280&amp;IFERROR(IF(INDEX('1.2 Speakers'!$J$10:$J1347,MATCH(I280,'1.2 Speakers'!$B$10:$B1347,0),)="",""," - "&amp;INDEX('1.2 Speakers'!$J$10:$J1347,MATCH(I280,'1.2 Speakers'!$B$10:$B1347,0),)),"")&amp;IF(ISBLANK(J280),"",CHAR(10))&amp;J280&amp;IFERROR(IF(INDEX('1.2 Speakers'!$J$10:$J1347,MATCH(J280,'1.2 Speakers'!$B$10:$B1347,0),)="",""," - "&amp;INDEX('1.2 Speakers'!$J$10:$J1347,MATCH(J280,'1.2 Speakers'!$B$10:$B1347,0),)),"")&amp;IF(ISBLANK(K280),"","
")&amp;K280&amp;IFERROR(IF(INDEX('1.2 Speakers'!$J$10:$J1347,MATCH(K280,'1.2 Speakers'!$B$10:$B1347,0),)="",""," - "&amp;INDEX('1.2 Speakers'!$J$10:$J1347,MATCH(K280,'1.2 Speakers'!$B$10:$B1347,0),)),"")&amp;IF(ISBLANK(L280),"","
")&amp;L280&amp;IFERROR(IF(INDEX('1.2 Speakers'!$J$10:$J1347,MATCH(L280,'1.2 Speakers'!$B$10:$B1347,0),)="",""," - "&amp;INDEX('1.2 Speakers'!$J$10:$J1347,MATCH(L280,'1.2 Speakers'!$B$10:$B1347,0),)),"")&amp;IF(ISBLANK(M280),"","
")&amp;M280&amp;IFERROR(IF(INDEX('1.2 Speakers'!$J$10:$J1347,MATCH(M280,'1.2 Speakers'!$B$10:$B1347,0),)="",""," - "&amp;INDEX('1.2 Speakers'!$J$10:$J1347,MATCH(M280,'1.2 Speakers'!$B$10:$B1347,0),)),"")&amp;IF(ISBLANK(N280),"","
")&amp;N280&amp;IFERROR(IF(INDEX('1.2 Speakers'!$J$10:$J1347,MATCH(N280,'1.2 Speakers'!$B$10:$B1347,0),)="",""," - "&amp;INDEX('1.2 Speakers'!$J$10:$J1347,MATCH(N280,'1.2 Speakers'!$B$10:$B1347,0),)),"")</f>
        <v/>
      </c>
      <c r="P280" s="58"/>
      <c r="Q280" s="60"/>
      <c r="R280" s="61"/>
      <c r="S280" s="60"/>
      <c r="T280" s="536"/>
    </row>
    <row r="281" spans="2:20" ht="13">
      <c r="B281" s="535"/>
      <c r="C281" s="425"/>
      <c r="D281" s="57"/>
      <c r="E281" s="58"/>
      <c r="F281" s="58"/>
      <c r="G281" s="427"/>
      <c r="H281" s="427"/>
      <c r="I281" s="59"/>
      <c r="J281" s="59"/>
      <c r="K281" s="59"/>
      <c r="L281" s="59"/>
      <c r="M281" s="59"/>
      <c r="N281" s="59"/>
      <c r="O281" s="57" t="str" cm="1">
        <f t="array" ref="O281">I281&amp;IFERROR(IF(INDEX('1.2 Speakers'!$J$10:$J1348,MATCH(I281,'1.2 Speakers'!$B$10:$B1348,0),)="",""," - "&amp;INDEX('1.2 Speakers'!$J$10:$J1348,MATCH(I281,'1.2 Speakers'!$B$10:$B1348,0),)),"")&amp;IF(ISBLANK(J281),"",CHAR(10))&amp;J281&amp;IFERROR(IF(INDEX('1.2 Speakers'!$J$10:$J1348,MATCH(J281,'1.2 Speakers'!$B$10:$B1348,0),)="",""," - "&amp;INDEX('1.2 Speakers'!$J$10:$J1348,MATCH(J281,'1.2 Speakers'!$B$10:$B1348,0),)),"")&amp;IF(ISBLANK(K281),"","
")&amp;K281&amp;IFERROR(IF(INDEX('1.2 Speakers'!$J$10:$J1348,MATCH(K281,'1.2 Speakers'!$B$10:$B1348,0),)="",""," - "&amp;INDEX('1.2 Speakers'!$J$10:$J1348,MATCH(K281,'1.2 Speakers'!$B$10:$B1348,0),)),"")&amp;IF(ISBLANK(L281),"","
")&amp;L281&amp;IFERROR(IF(INDEX('1.2 Speakers'!$J$10:$J1348,MATCH(L281,'1.2 Speakers'!$B$10:$B1348,0),)="",""," - "&amp;INDEX('1.2 Speakers'!$J$10:$J1348,MATCH(L281,'1.2 Speakers'!$B$10:$B1348,0),)),"")&amp;IF(ISBLANK(M281),"","
")&amp;M281&amp;IFERROR(IF(INDEX('1.2 Speakers'!$J$10:$J1348,MATCH(M281,'1.2 Speakers'!$B$10:$B1348,0),)="",""," - "&amp;INDEX('1.2 Speakers'!$J$10:$J1348,MATCH(M281,'1.2 Speakers'!$B$10:$B1348,0),)),"")&amp;IF(ISBLANK(N281),"","
")&amp;N281&amp;IFERROR(IF(INDEX('1.2 Speakers'!$J$10:$J1348,MATCH(N281,'1.2 Speakers'!$B$10:$B1348,0),)="",""," - "&amp;INDEX('1.2 Speakers'!$J$10:$J1348,MATCH(N281,'1.2 Speakers'!$B$10:$B1348,0),)),"")</f>
        <v/>
      </c>
      <c r="P281" s="58"/>
      <c r="Q281" s="60"/>
      <c r="R281" s="61"/>
      <c r="S281" s="60"/>
      <c r="T281" s="536"/>
    </row>
    <row r="282" spans="2:20" ht="13">
      <c r="B282" s="535"/>
      <c r="C282" s="425"/>
      <c r="D282" s="57"/>
      <c r="E282" s="58"/>
      <c r="F282" s="58"/>
      <c r="G282" s="427"/>
      <c r="H282" s="427"/>
      <c r="I282" s="59"/>
      <c r="J282" s="59"/>
      <c r="K282" s="59"/>
      <c r="L282" s="59"/>
      <c r="M282" s="59"/>
      <c r="N282" s="59"/>
      <c r="O282" s="57" t="str" cm="1">
        <f t="array" ref="O282">I282&amp;IFERROR(IF(INDEX('1.2 Speakers'!$J$10:$J1349,MATCH(I282,'1.2 Speakers'!$B$10:$B1349,0),)="",""," - "&amp;INDEX('1.2 Speakers'!$J$10:$J1349,MATCH(I282,'1.2 Speakers'!$B$10:$B1349,0),)),"")&amp;IF(ISBLANK(J282),"",CHAR(10))&amp;J282&amp;IFERROR(IF(INDEX('1.2 Speakers'!$J$10:$J1349,MATCH(J282,'1.2 Speakers'!$B$10:$B1349,0),)="",""," - "&amp;INDEX('1.2 Speakers'!$J$10:$J1349,MATCH(J282,'1.2 Speakers'!$B$10:$B1349,0),)),"")&amp;IF(ISBLANK(K282),"","
")&amp;K282&amp;IFERROR(IF(INDEX('1.2 Speakers'!$J$10:$J1349,MATCH(K282,'1.2 Speakers'!$B$10:$B1349,0),)="",""," - "&amp;INDEX('1.2 Speakers'!$J$10:$J1349,MATCH(K282,'1.2 Speakers'!$B$10:$B1349,0),)),"")&amp;IF(ISBLANK(L282),"","
")&amp;L282&amp;IFERROR(IF(INDEX('1.2 Speakers'!$J$10:$J1349,MATCH(L282,'1.2 Speakers'!$B$10:$B1349,0),)="",""," - "&amp;INDEX('1.2 Speakers'!$J$10:$J1349,MATCH(L282,'1.2 Speakers'!$B$10:$B1349,0),)),"")&amp;IF(ISBLANK(M282),"","
")&amp;M282&amp;IFERROR(IF(INDEX('1.2 Speakers'!$J$10:$J1349,MATCH(M282,'1.2 Speakers'!$B$10:$B1349,0),)="",""," - "&amp;INDEX('1.2 Speakers'!$J$10:$J1349,MATCH(M282,'1.2 Speakers'!$B$10:$B1349,0),)),"")&amp;IF(ISBLANK(N282),"","
")&amp;N282&amp;IFERROR(IF(INDEX('1.2 Speakers'!$J$10:$J1349,MATCH(N282,'1.2 Speakers'!$B$10:$B1349,0),)="",""," - "&amp;INDEX('1.2 Speakers'!$J$10:$J1349,MATCH(N282,'1.2 Speakers'!$B$10:$B1349,0),)),"")</f>
        <v/>
      </c>
      <c r="P282" s="58"/>
      <c r="Q282" s="60"/>
      <c r="R282" s="61"/>
      <c r="S282" s="60"/>
      <c r="T282" s="536"/>
    </row>
    <row r="283" spans="2:20" ht="13">
      <c r="B283" s="535"/>
      <c r="C283" s="425"/>
      <c r="D283" s="57"/>
      <c r="E283" s="58"/>
      <c r="F283" s="58"/>
      <c r="G283" s="427"/>
      <c r="H283" s="427"/>
      <c r="I283" s="59"/>
      <c r="J283" s="59"/>
      <c r="K283" s="59"/>
      <c r="L283" s="59"/>
      <c r="M283" s="59"/>
      <c r="N283" s="59"/>
      <c r="O283" s="57" t="str" cm="1">
        <f t="array" ref="O283">I283&amp;IFERROR(IF(INDEX('1.2 Speakers'!$J$10:$J1350,MATCH(I283,'1.2 Speakers'!$B$10:$B1350,0),)="",""," - "&amp;INDEX('1.2 Speakers'!$J$10:$J1350,MATCH(I283,'1.2 Speakers'!$B$10:$B1350,0),)),"")&amp;IF(ISBLANK(J283),"",CHAR(10))&amp;J283&amp;IFERROR(IF(INDEX('1.2 Speakers'!$J$10:$J1350,MATCH(J283,'1.2 Speakers'!$B$10:$B1350,0),)="",""," - "&amp;INDEX('1.2 Speakers'!$J$10:$J1350,MATCH(J283,'1.2 Speakers'!$B$10:$B1350,0),)),"")&amp;IF(ISBLANK(K283),"","
")&amp;K283&amp;IFERROR(IF(INDEX('1.2 Speakers'!$J$10:$J1350,MATCH(K283,'1.2 Speakers'!$B$10:$B1350,0),)="",""," - "&amp;INDEX('1.2 Speakers'!$J$10:$J1350,MATCH(K283,'1.2 Speakers'!$B$10:$B1350,0),)),"")&amp;IF(ISBLANK(L283),"","
")&amp;L283&amp;IFERROR(IF(INDEX('1.2 Speakers'!$J$10:$J1350,MATCH(L283,'1.2 Speakers'!$B$10:$B1350,0),)="",""," - "&amp;INDEX('1.2 Speakers'!$J$10:$J1350,MATCH(L283,'1.2 Speakers'!$B$10:$B1350,0),)),"")&amp;IF(ISBLANK(M283),"","
")&amp;M283&amp;IFERROR(IF(INDEX('1.2 Speakers'!$J$10:$J1350,MATCH(M283,'1.2 Speakers'!$B$10:$B1350,0),)="",""," - "&amp;INDEX('1.2 Speakers'!$J$10:$J1350,MATCH(M283,'1.2 Speakers'!$B$10:$B1350,0),)),"")&amp;IF(ISBLANK(N283),"","
")&amp;N283&amp;IFERROR(IF(INDEX('1.2 Speakers'!$J$10:$J1350,MATCH(N283,'1.2 Speakers'!$B$10:$B1350,0),)="",""," - "&amp;INDEX('1.2 Speakers'!$J$10:$J1350,MATCH(N283,'1.2 Speakers'!$B$10:$B1350,0),)),"")</f>
        <v/>
      </c>
      <c r="P283" s="58"/>
      <c r="Q283" s="60"/>
      <c r="R283" s="61"/>
      <c r="S283" s="60"/>
      <c r="T283" s="536"/>
    </row>
    <row r="284" spans="2:20" ht="13">
      <c r="B284" s="535"/>
      <c r="C284" s="425"/>
      <c r="D284" s="57"/>
      <c r="E284" s="58"/>
      <c r="F284" s="58"/>
      <c r="G284" s="427"/>
      <c r="H284" s="427"/>
      <c r="I284" s="59"/>
      <c r="J284" s="59"/>
      <c r="K284" s="59"/>
      <c r="L284" s="59"/>
      <c r="M284" s="59"/>
      <c r="N284" s="59"/>
      <c r="O284" s="57" t="str" cm="1">
        <f t="array" ref="O284">I284&amp;IFERROR(IF(INDEX('1.2 Speakers'!$J$10:$J1351,MATCH(I284,'1.2 Speakers'!$B$10:$B1351,0),)="",""," - "&amp;INDEX('1.2 Speakers'!$J$10:$J1351,MATCH(I284,'1.2 Speakers'!$B$10:$B1351,0),)),"")&amp;IF(ISBLANK(J284),"",CHAR(10))&amp;J284&amp;IFERROR(IF(INDEX('1.2 Speakers'!$J$10:$J1351,MATCH(J284,'1.2 Speakers'!$B$10:$B1351,0),)="",""," - "&amp;INDEX('1.2 Speakers'!$J$10:$J1351,MATCH(J284,'1.2 Speakers'!$B$10:$B1351,0),)),"")&amp;IF(ISBLANK(K284),"","
")&amp;K284&amp;IFERROR(IF(INDEX('1.2 Speakers'!$J$10:$J1351,MATCH(K284,'1.2 Speakers'!$B$10:$B1351,0),)="",""," - "&amp;INDEX('1.2 Speakers'!$J$10:$J1351,MATCH(K284,'1.2 Speakers'!$B$10:$B1351,0),)),"")&amp;IF(ISBLANK(L284),"","
")&amp;L284&amp;IFERROR(IF(INDEX('1.2 Speakers'!$J$10:$J1351,MATCH(L284,'1.2 Speakers'!$B$10:$B1351,0),)="",""," - "&amp;INDEX('1.2 Speakers'!$J$10:$J1351,MATCH(L284,'1.2 Speakers'!$B$10:$B1351,0),)),"")&amp;IF(ISBLANK(M284),"","
")&amp;M284&amp;IFERROR(IF(INDEX('1.2 Speakers'!$J$10:$J1351,MATCH(M284,'1.2 Speakers'!$B$10:$B1351,0),)="",""," - "&amp;INDEX('1.2 Speakers'!$J$10:$J1351,MATCH(M284,'1.2 Speakers'!$B$10:$B1351,0),)),"")&amp;IF(ISBLANK(N284),"","
")&amp;N284&amp;IFERROR(IF(INDEX('1.2 Speakers'!$J$10:$J1351,MATCH(N284,'1.2 Speakers'!$B$10:$B1351,0),)="",""," - "&amp;INDEX('1.2 Speakers'!$J$10:$J1351,MATCH(N284,'1.2 Speakers'!$B$10:$B1351,0),)),"")</f>
        <v/>
      </c>
      <c r="P284" s="58"/>
      <c r="Q284" s="60"/>
      <c r="R284" s="61"/>
      <c r="S284" s="60"/>
      <c r="T284" s="536"/>
    </row>
    <row r="285" spans="2:20" ht="13">
      <c r="B285" s="535"/>
      <c r="C285" s="425"/>
      <c r="D285" s="57"/>
      <c r="E285" s="58"/>
      <c r="F285" s="58"/>
      <c r="G285" s="427"/>
      <c r="H285" s="427"/>
      <c r="I285" s="59"/>
      <c r="J285" s="59"/>
      <c r="K285" s="59"/>
      <c r="L285" s="59"/>
      <c r="M285" s="59"/>
      <c r="N285" s="59"/>
      <c r="O285" s="57" t="str" cm="1">
        <f t="array" ref="O285">I285&amp;IFERROR(IF(INDEX('1.2 Speakers'!$J$10:$J1352,MATCH(I285,'1.2 Speakers'!$B$10:$B1352,0),)="",""," - "&amp;INDEX('1.2 Speakers'!$J$10:$J1352,MATCH(I285,'1.2 Speakers'!$B$10:$B1352,0),)),"")&amp;IF(ISBLANK(J285),"",CHAR(10))&amp;J285&amp;IFERROR(IF(INDEX('1.2 Speakers'!$J$10:$J1352,MATCH(J285,'1.2 Speakers'!$B$10:$B1352,0),)="",""," - "&amp;INDEX('1.2 Speakers'!$J$10:$J1352,MATCH(J285,'1.2 Speakers'!$B$10:$B1352,0),)),"")&amp;IF(ISBLANK(K285),"","
")&amp;K285&amp;IFERROR(IF(INDEX('1.2 Speakers'!$J$10:$J1352,MATCH(K285,'1.2 Speakers'!$B$10:$B1352,0),)="",""," - "&amp;INDEX('1.2 Speakers'!$J$10:$J1352,MATCH(K285,'1.2 Speakers'!$B$10:$B1352,0),)),"")&amp;IF(ISBLANK(L285),"","
")&amp;L285&amp;IFERROR(IF(INDEX('1.2 Speakers'!$J$10:$J1352,MATCH(L285,'1.2 Speakers'!$B$10:$B1352,0),)="",""," - "&amp;INDEX('1.2 Speakers'!$J$10:$J1352,MATCH(L285,'1.2 Speakers'!$B$10:$B1352,0),)),"")&amp;IF(ISBLANK(M285),"","
")&amp;M285&amp;IFERROR(IF(INDEX('1.2 Speakers'!$J$10:$J1352,MATCH(M285,'1.2 Speakers'!$B$10:$B1352,0),)="",""," - "&amp;INDEX('1.2 Speakers'!$J$10:$J1352,MATCH(M285,'1.2 Speakers'!$B$10:$B1352,0),)),"")&amp;IF(ISBLANK(N285),"","
")&amp;N285&amp;IFERROR(IF(INDEX('1.2 Speakers'!$J$10:$J1352,MATCH(N285,'1.2 Speakers'!$B$10:$B1352,0),)="",""," - "&amp;INDEX('1.2 Speakers'!$J$10:$J1352,MATCH(N285,'1.2 Speakers'!$B$10:$B1352,0),)),"")</f>
        <v/>
      </c>
      <c r="P285" s="58"/>
      <c r="Q285" s="60"/>
      <c r="R285" s="61"/>
      <c r="S285" s="60"/>
      <c r="T285" s="536"/>
    </row>
    <row r="286" spans="2:20" ht="13">
      <c r="B286" s="535"/>
      <c r="C286" s="425"/>
      <c r="D286" s="57"/>
      <c r="E286" s="58"/>
      <c r="F286" s="58"/>
      <c r="G286" s="427"/>
      <c r="H286" s="427"/>
      <c r="I286" s="59"/>
      <c r="J286" s="59"/>
      <c r="K286" s="59"/>
      <c r="L286" s="59"/>
      <c r="M286" s="59"/>
      <c r="N286" s="59"/>
      <c r="O286" s="57" t="str" cm="1">
        <f t="array" ref="O286">I286&amp;IFERROR(IF(INDEX('1.2 Speakers'!$J$10:$J1353,MATCH(I286,'1.2 Speakers'!$B$10:$B1353,0),)="",""," - "&amp;INDEX('1.2 Speakers'!$J$10:$J1353,MATCH(I286,'1.2 Speakers'!$B$10:$B1353,0),)),"")&amp;IF(ISBLANK(J286),"",CHAR(10))&amp;J286&amp;IFERROR(IF(INDEX('1.2 Speakers'!$J$10:$J1353,MATCH(J286,'1.2 Speakers'!$B$10:$B1353,0),)="",""," - "&amp;INDEX('1.2 Speakers'!$J$10:$J1353,MATCH(J286,'1.2 Speakers'!$B$10:$B1353,0),)),"")&amp;IF(ISBLANK(K286),"","
")&amp;K286&amp;IFERROR(IF(INDEX('1.2 Speakers'!$J$10:$J1353,MATCH(K286,'1.2 Speakers'!$B$10:$B1353,0),)="",""," - "&amp;INDEX('1.2 Speakers'!$J$10:$J1353,MATCH(K286,'1.2 Speakers'!$B$10:$B1353,0),)),"")&amp;IF(ISBLANK(L286),"","
")&amp;L286&amp;IFERROR(IF(INDEX('1.2 Speakers'!$J$10:$J1353,MATCH(L286,'1.2 Speakers'!$B$10:$B1353,0),)="",""," - "&amp;INDEX('1.2 Speakers'!$J$10:$J1353,MATCH(L286,'1.2 Speakers'!$B$10:$B1353,0),)),"")&amp;IF(ISBLANK(M286),"","
")&amp;M286&amp;IFERROR(IF(INDEX('1.2 Speakers'!$J$10:$J1353,MATCH(M286,'1.2 Speakers'!$B$10:$B1353,0),)="",""," - "&amp;INDEX('1.2 Speakers'!$J$10:$J1353,MATCH(M286,'1.2 Speakers'!$B$10:$B1353,0),)),"")&amp;IF(ISBLANK(N286),"","
")&amp;N286&amp;IFERROR(IF(INDEX('1.2 Speakers'!$J$10:$J1353,MATCH(N286,'1.2 Speakers'!$B$10:$B1353,0),)="",""," - "&amp;INDEX('1.2 Speakers'!$J$10:$J1353,MATCH(N286,'1.2 Speakers'!$B$10:$B1353,0),)),"")</f>
        <v/>
      </c>
      <c r="P286" s="58"/>
      <c r="Q286" s="60"/>
      <c r="R286" s="61"/>
      <c r="S286" s="60"/>
      <c r="T286" s="536"/>
    </row>
    <row r="287" spans="2:20" ht="13">
      <c r="B287" s="535"/>
      <c r="C287" s="425"/>
      <c r="D287" s="57"/>
      <c r="E287" s="58"/>
      <c r="F287" s="58"/>
      <c r="G287" s="427"/>
      <c r="H287" s="427"/>
      <c r="I287" s="59"/>
      <c r="J287" s="59"/>
      <c r="K287" s="59"/>
      <c r="L287" s="59"/>
      <c r="M287" s="59"/>
      <c r="N287" s="59"/>
      <c r="O287" s="57" t="str" cm="1">
        <f t="array" ref="O287">I287&amp;IFERROR(IF(INDEX('1.2 Speakers'!$J$10:$J1354,MATCH(I287,'1.2 Speakers'!$B$10:$B1354,0),)="",""," - "&amp;INDEX('1.2 Speakers'!$J$10:$J1354,MATCH(I287,'1.2 Speakers'!$B$10:$B1354,0),)),"")&amp;IF(ISBLANK(J287),"",CHAR(10))&amp;J287&amp;IFERROR(IF(INDEX('1.2 Speakers'!$J$10:$J1354,MATCH(J287,'1.2 Speakers'!$B$10:$B1354,0),)="",""," - "&amp;INDEX('1.2 Speakers'!$J$10:$J1354,MATCH(J287,'1.2 Speakers'!$B$10:$B1354,0),)),"")&amp;IF(ISBLANK(K287),"","
")&amp;K287&amp;IFERROR(IF(INDEX('1.2 Speakers'!$J$10:$J1354,MATCH(K287,'1.2 Speakers'!$B$10:$B1354,0),)="",""," - "&amp;INDEX('1.2 Speakers'!$J$10:$J1354,MATCH(K287,'1.2 Speakers'!$B$10:$B1354,0),)),"")&amp;IF(ISBLANK(L287),"","
")&amp;L287&amp;IFERROR(IF(INDEX('1.2 Speakers'!$J$10:$J1354,MATCH(L287,'1.2 Speakers'!$B$10:$B1354,0),)="",""," - "&amp;INDEX('1.2 Speakers'!$J$10:$J1354,MATCH(L287,'1.2 Speakers'!$B$10:$B1354,0),)),"")&amp;IF(ISBLANK(M287),"","
")&amp;M287&amp;IFERROR(IF(INDEX('1.2 Speakers'!$J$10:$J1354,MATCH(M287,'1.2 Speakers'!$B$10:$B1354,0),)="",""," - "&amp;INDEX('1.2 Speakers'!$J$10:$J1354,MATCH(M287,'1.2 Speakers'!$B$10:$B1354,0),)),"")&amp;IF(ISBLANK(N287),"","
")&amp;N287&amp;IFERROR(IF(INDEX('1.2 Speakers'!$J$10:$J1354,MATCH(N287,'1.2 Speakers'!$B$10:$B1354,0),)="",""," - "&amp;INDEX('1.2 Speakers'!$J$10:$J1354,MATCH(N287,'1.2 Speakers'!$B$10:$B1354,0),)),"")</f>
        <v/>
      </c>
      <c r="P287" s="58"/>
      <c r="Q287" s="60"/>
      <c r="R287" s="61"/>
      <c r="S287" s="60"/>
      <c r="T287" s="536"/>
    </row>
    <row r="288" spans="2:20" ht="13">
      <c r="B288" s="535"/>
      <c r="C288" s="425"/>
      <c r="D288" s="57"/>
      <c r="E288" s="58"/>
      <c r="F288" s="58"/>
      <c r="G288" s="427"/>
      <c r="H288" s="427"/>
      <c r="I288" s="59"/>
      <c r="J288" s="59"/>
      <c r="K288" s="59"/>
      <c r="L288" s="59"/>
      <c r="M288" s="59"/>
      <c r="N288" s="59"/>
      <c r="O288" s="57" t="str" cm="1">
        <f t="array" ref="O288">I288&amp;IFERROR(IF(INDEX('1.2 Speakers'!$J$10:$J1355,MATCH(I288,'1.2 Speakers'!$B$10:$B1355,0),)="",""," - "&amp;INDEX('1.2 Speakers'!$J$10:$J1355,MATCH(I288,'1.2 Speakers'!$B$10:$B1355,0),)),"")&amp;IF(ISBLANK(J288),"",CHAR(10))&amp;J288&amp;IFERROR(IF(INDEX('1.2 Speakers'!$J$10:$J1355,MATCH(J288,'1.2 Speakers'!$B$10:$B1355,0),)="",""," - "&amp;INDEX('1.2 Speakers'!$J$10:$J1355,MATCH(J288,'1.2 Speakers'!$B$10:$B1355,0),)),"")&amp;IF(ISBLANK(K288),"","
")&amp;K288&amp;IFERROR(IF(INDEX('1.2 Speakers'!$J$10:$J1355,MATCH(K288,'1.2 Speakers'!$B$10:$B1355,0),)="",""," - "&amp;INDEX('1.2 Speakers'!$J$10:$J1355,MATCH(K288,'1.2 Speakers'!$B$10:$B1355,0),)),"")&amp;IF(ISBLANK(L288),"","
")&amp;L288&amp;IFERROR(IF(INDEX('1.2 Speakers'!$J$10:$J1355,MATCH(L288,'1.2 Speakers'!$B$10:$B1355,0),)="",""," - "&amp;INDEX('1.2 Speakers'!$J$10:$J1355,MATCH(L288,'1.2 Speakers'!$B$10:$B1355,0),)),"")&amp;IF(ISBLANK(M288),"","
")&amp;M288&amp;IFERROR(IF(INDEX('1.2 Speakers'!$J$10:$J1355,MATCH(M288,'1.2 Speakers'!$B$10:$B1355,0),)="",""," - "&amp;INDEX('1.2 Speakers'!$J$10:$J1355,MATCH(M288,'1.2 Speakers'!$B$10:$B1355,0),)),"")&amp;IF(ISBLANK(N288),"","
")&amp;N288&amp;IFERROR(IF(INDEX('1.2 Speakers'!$J$10:$J1355,MATCH(N288,'1.2 Speakers'!$B$10:$B1355,0),)="",""," - "&amp;INDEX('1.2 Speakers'!$J$10:$J1355,MATCH(N288,'1.2 Speakers'!$B$10:$B1355,0),)),"")</f>
        <v/>
      </c>
      <c r="P288" s="58"/>
      <c r="Q288" s="60"/>
      <c r="R288" s="61"/>
      <c r="S288" s="60"/>
      <c r="T288" s="536"/>
    </row>
    <row r="289" spans="2:20" ht="13">
      <c r="B289" s="535"/>
      <c r="C289" s="425"/>
      <c r="D289" s="57"/>
      <c r="E289" s="58"/>
      <c r="F289" s="58"/>
      <c r="G289" s="427"/>
      <c r="H289" s="427"/>
      <c r="I289" s="59"/>
      <c r="J289" s="59"/>
      <c r="K289" s="59"/>
      <c r="L289" s="59"/>
      <c r="M289" s="59"/>
      <c r="N289" s="59"/>
      <c r="O289" s="57" t="str" cm="1">
        <f t="array" ref="O289">I289&amp;IFERROR(IF(INDEX('1.2 Speakers'!$J$10:$J1356,MATCH(I289,'1.2 Speakers'!$B$10:$B1356,0),)="",""," - "&amp;INDEX('1.2 Speakers'!$J$10:$J1356,MATCH(I289,'1.2 Speakers'!$B$10:$B1356,0),)),"")&amp;IF(ISBLANK(J289),"",CHAR(10))&amp;J289&amp;IFERROR(IF(INDEX('1.2 Speakers'!$J$10:$J1356,MATCH(J289,'1.2 Speakers'!$B$10:$B1356,0),)="",""," - "&amp;INDEX('1.2 Speakers'!$J$10:$J1356,MATCH(J289,'1.2 Speakers'!$B$10:$B1356,0),)),"")&amp;IF(ISBLANK(K289),"","
")&amp;K289&amp;IFERROR(IF(INDEX('1.2 Speakers'!$J$10:$J1356,MATCH(K289,'1.2 Speakers'!$B$10:$B1356,0),)="",""," - "&amp;INDEX('1.2 Speakers'!$J$10:$J1356,MATCH(K289,'1.2 Speakers'!$B$10:$B1356,0),)),"")&amp;IF(ISBLANK(L289),"","
")&amp;L289&amp;IFERROR(IF(INDEX('1.2 Speakers'!$J$10:$J1356,MATCH(L289,'1.2 Speakers'!$B$10:$B1356,0),)="",""," - "&amp;INDEX('1.2 Speakers'!$J$10:$J1356,MATCH(L289,'1.2 Speakers'!$B$10:$B1356,0),)),"")&amp;IF(ISBLANK(M289),"","
")&amp;M289&amp;IFERROR(IF(INDEX('1.2 Speakers'!$J$10:$J1356,MATCH(M289,'1.2 Speakers'!$B$10:$B1356,0),)="",""," - "&amp;INDEX('1.2 Speakers'!$J$10:$J1356,MATCH(M289,'1.2 Speakers'!$B$10:$B1356,0),)),"")&amp;IF(ISBLANK(N289),"","
")&amp;N289&amp;IFERROR(IF(INDEX('1.2 Speakers'!$J$10:$J1356,MATCH(N289,'1.2 Speakers'!$B$10:$B1356,0),)="",""," - "&amp;INDEX('1.2 Speakers'!$J$10:$J1356,MATCH(N289,'1.2 Speakers'!$B$10:$B1356,0),)),"")</f>
        <v/>
      </c>
      <c r="P289" s="58"/>
      <c r="Q289" s="60"/>
      <c r="R289" s="61"/>
      <c r="S289" s="60"/>
      <c r="T289" s="536"/>
    </row>
    <row r="290" spans="2:20" ht="13">
      <c r="B290" s="535"/>
      <c r="C290" s="425"/>
      <c r="D290" s="57"/>
      <c r="E290" s="58"/>
      <c r="F290" s="58"/>
      <c r="G290" s="427"/>
      <c r="H290" s="427"/>
      <c r="I290" s="59"/>
      <c r="J290" s="59"/>
      <c r="K290" s="59"/>
      <c r="L290" s="59"/>
      <c r="M290" s="59"/>
      <c r="N290" s="59"/>
      <c r="O290" s="57" t="str" cm="1">
        <f t="array" ref="O290">I290&amp;IFERROR(IF(INDEX('1.2 Speakers'!$J$10:$J1357,MATCH(I290,'1.2 Speakers'!$B$10:$B1357,0),)="",""," - "&amp;INDEX('1.2 Speakers'!$J$10:$J1357,MATCH(I290,'1.2 Speakers'!$B$10:$B1357,0),)),"")&amp;IF(ISBLANK(J290),"",CHAR(10))&amp;J290&amp;IFERROR(IF(INDEX('1.2 Speakers'!$J$10:$J1357,MATCH(J290,'1.2 Speakers'!$B$10:$B1357,0),)="",""," - "&amp;INDEX('1.2 Speakers'!$J$10:$J1357,MATCH(J290,'1.2 Speakers'!$B$10:$B1357,0),)),"")&amp;IF(ISBLANK(K290),"","
")&amp;K290&amp;IFERROR(IF(INDEX('1.2 Speakers'!$J$10:$J1357,MATCH(K290,'1.2 Speakers'!$B$10:$B1357,0),)="",""," - "&amp;INDEX('1.2 Speakers'!$J$10:$J1357,MATCH(K290,'1.2 Speakers'!$B$10:$B1357,0),)),"")&amp;IF(ISBLANK(L290),"","
")&amp;L290&amp;IFERROR(IF(INDEX('1.2 Speakers'!$J$10:$J1357,MATCH(L290,'1.2 Speakers'!$B$10:$B1357,0),)="",""," - "&amp;INDEX('1.2 Speakers'!$J$10:$J1357,MATCH(L290,'1.2 Speakers'!$B$10:$B1357,0),)),"")&amp;IF(ISBLANK(M290),"","
")&amp;M290&amp;IFERROR(IF(INDEX('1.2 Speakers'!$J$10:$J1357,MATCH(M290,'1.2 Speakers'!$B$10:$B1357,0),)="",""," - "&amp;INDEX('1.2 Speakers'!$J$10:$J1357,MATCH(M290,'1.2 Speakers'!$B$10:$B1357,0),)),"")&amp;IF(ISBLANK(N290),"","
")&amp;N290&amp;IFERROR(IF(INDEX('1.2 Speakers'!$J$10:$J1357,MATCH(N290,'1.2 Speakers'!$B$10:$B1357,0),)="",""," - "&amp;INDEX('1.2 Speakers'!$J$10:$J1357,MATCH(N290,'1.2 Speakers'!$B$10:$B1357,0),)),"")</f>
        <v/>
      </c>
      <c r="P290" s="58"/>
      <c r="Q290" s="60"/>
      <c r="R290" s="61"/>
      <c r="S290" s="60"/>
      <c r="T290" s="536"/>
    </row>
    <row r="291" spans="2:20" ht="13">
      <c r="B291" s="535"/>
      <c r="C291" s="425"/>
      <c r="D291" s="57"/>
      <c r="E291" s="58"/>
      <c r="F291" s="58"/>
      <c r="G291" s="427"/>
      <c r="H291" s="427"/>
      <c r="I291" s="59"/>
      <c r="J291" s="59"/>
      <c r="K291" s="59"/>
      <c r="L291" s="59"/>
      <c r="M291" s="59"/>
      <c r="N291" s="59"/>
      <c r="O291" s="57" t="str" cm="1">
        <f t="array" ref="O291">I291&amp;IFERROR(IF(INDEX('1.2 Speakers'!$J$10:$J1358,MATCH(I291,'1.2 Speakers'!$B$10:$B1358,0),)="",""," - "&amp;INDEX('1.2 Speakers'!$J$10:$J1358,MATCH(I291,'1.2 Speakers'!$B$10:$B1358,0),)),"")&amp;IF(ISBLANK(J291),"",CHAR(10))&amp;J291&amp;IFERROR(IF(INDEX('1.2 Speakers'!$J$10:$J1358,MATCH(J291,'1.2 Speakers'!$B$10:$B1358,0),)="",""," - "&amp;INDEX('1.2 Speakers'!$J$10:$J1358,MATCH(J291,'1.2 Speakers'!$B$10:$B1358,0),)),"")&amp;IF(ISBLANK(K291),"","
")&amp;K291&amp;IFERROR(IF(INDEX('1.2 Speakers'!$J$10:$J1358,MATCH(K291,'1.2 Speakers'!$B$10:$B1358,0),)="",""," - "&amp;INDEX('1.2 Speakers'!$J$10:$J1358,MATCH(K291,'1.2 Speakers'!$B$10:$B1358,0),)),"")&amp;IF(ISBLANK(L291),"","
")&amp;L291&amp;IFERROR(IF(INDEX('1.2 Speakers'!$J$10:$J1358,MATCH(L291,'1.2 Speakers'!$B$10:$B1358,0),)="",""," - "&amp;INDEX('1.2 Speakers'!$J$10:$J1358,MATCH(L291,'1.2 Speakers'!$B$10:$B1358,0),)),"")&amp;IF(ISBLANK(M291),"","
")&amp;M291&amp;IFERROR(IF(INDEX('1.2 Speakers'!$J$10:$J1358,MATCH(M291,'1.2 Speakers'!$B$10:$B1358,0),)="",""," - "&amp;INDEX('1.2 Speakers'!$J$10:$J1358,MATCH(M291,'1.2 Speakers'!$B$10:$B1358,0),)),"")&amp;IF(ISBLANK(N291),"","
")&amp;N291&amp;IFERROR(IF(INDEX('1.2 Speakers'!$J$10:$J1358,MATCH(N291,'1.2 Speakers'!$B$10:$B1358,0),)="",""," - "&amp;INDEX('1.2 Speakers'!$J$10:$J1358,MATCH(N291,'1.2 Speakers'!$B$10:$B1358,0),)),"")</f>
        <v/>
      </c>
      <c r="P291" s="58"/>
      <c r="Q291" s="60"/>
      <c r="R291" s="61"/>
      <c r="S291" s="60"/>
      <c r="T291" s="536"/>
    </row>
    <row r="292" spans="2:20" ht="13">
      <c r="B292" s="535"/>
      <c r="C292" s="425"/>
      <c r="D292" s="57"/>
      <c r="E292" s="58"/>
      <c r="F292" s="58"/>
      <c r="G292" s="427"/>
      <c r="H292" s="427"/>
      <c r="I292" s="59"/>
      <c r="J292" s="59"/>
      <c r="K292" s="59"/>
      <c r="L292" s="59"/>
      <c r="M292" s="59"/>
      <c r="N292" s="59"/>
      <c r="O292" s="57" t="str" cm="1">
        <f t="array" ref="O292">I292&amp;IFERROR(IF(INDEX('1.2 Speakers'!$J$10:$J1359,MATCH(I292,'1.2 Speakers'!$B$10:$B1359,0),)="",""," - "&amp;INDEX('1.2 Speakers'!$J$10:$J1359,MATCH(I292,'1.2 Speakers'!$B$10:$B1359,0),)),"")&amp;IF(ISBLANK(J292),"",CHAR(10))&amp;J292&amp;IFERROR(IF(INDEX('1.2 Speakers'!$J$10:$J1359,MATCH(J292,'1.2 Speakers'!$B$10:$B1359,0),)="",""," - "&amp;INDEX('1.2 Speakers'!$J$10:$J1359,MATCH(J292,'1.2 Speakers'!$B$10:$B1359,0),)),"")&amp;IF(ISBLANK(K292),"","
")&amp;K292&amp;IFERROR(IF(INDEX('1.2 Speakers'!$J$10:$J1359,MATCH(K292,'1.2 Speakers'!$B$10:$B1359,0),)="",""," - "&amp;INDEX('1.2 Speakers'!$J$10:$J1359,MATCH(K292,'1.2 Speakers'!$B$10:$B1359,0),)),"")&amp;IF(ISBLANK(L292),"","
")&amp;L292&amp;IFERROR(IF(INDEX('1.2 Speakers'!$J$10:$J1359,MATCH(L292,'1.2 Speakers'!$B$10:$B1359,0),)="",""," - "&amp;INDEX('1.2 Speakers'!$J$10:$J1359,MATCH(L292,'1.2 Speakers'!$B$10:$B1359,0),)),"")&amp;IF(ISBLANK(M292),"","
")&amp;M292&amp;IFERROR(IF(INDEX('1.2 Speakers'!$J$10:$J1359,MATCH(M292,'1.2 Speakers'!$B$10:$B1359,0),)="",""," - "&amp;INDEX('1.2 Speakers'!$J$10:$J1359,MATCH(M292,'1.2 Speakers'!$B$10:$B1359,0),)),"")&amp;IF(ISBLANK(N292),"","
")&amp;N292&amp;IFERROR(IF(INDEX('1.2 Speakers'!$J$10:$J1359,MATCH(N292,'1.2 Speakers'!$B$10:$B1359,0),)="",""," - "&amp;INDEX('1.2 Speakers'!$J$10:$J1359,MATCH(N292,'1.2 Speakers'!$B$10:$B1359,0),)),"")</f>
        <v/>
      </c>
      <c r="P292" s="58"/>
      <c r="Q292" s="60"/>
      <c r="R292" s="61"/>
      <c r="S292" s="60"/>
      <c r="T292" s="536"/>
    </row>
    <row r="293" spans="2:20" ht="13">
      <c r="B293" s="535"/>
      <c r="C293" s="425"/>
      <c r="D293" s="57"/>
      <c r="E293" s="58"/>
      <c r="F293" s="58"/>
      <c r="G293" s="427"/>
      <c r="H293" s="427"/>
      <c r="I293" s="59"/>
      <c r="J293" s="59"/>
      <c r="K293" s="59"/>
      <c r="L293" s="59"/>
      <c r="M293" s="59"/>
      <c r="N293" s="59"/>
      <c r="O293" s="57" t="str" cm="1">
        <f t="array" ref="O293">I293&amp;IFERROR(IF(INDEX('1.2 Speakers'!$J$10:$J1360,MATCH(I293,'1.2 Speakers'!$B$10:$B1360,0),)="",""," - "&amp;INDEX('1.2 Speakers'!$J$10:$J1360,MATCH(I293,'1.2 Speakers'!$B$10:$B1360,0),)),"")&amp;IF(ISBLANK(J293),"",CHAR(10))&amp;J293&amp;IFERROR(IF(INDEX('1.2 Speakers'!$J$10:$J1360,MATCH(J293,'1.2 Speakers'!$B$10:$B1360,0),)="",""," - "&amp;INDEX('1.2 Speakers'!$J$10:$J1360,MATCH(J293,'1.2 Speakers'!$B$10:$B1360,0),)),"")&amp;IF(ISBLANK(K293),"","
")&amp;K293&amp;IFERROR(IF(INDEX('1.2 Speakers'!$J$10:$J1360,MATCH(K293,'1.2 Speakers'!$B$10:$B1360,0),)="",""," - "&amp;INDEX('1.2 Speakers'!$J$10:$J1360,MATCH(K293,'1.2 Speakers'!$B$10:$B1360,0),)),"")&amp;IF(ISBLANK(L293),"","
")&amp;L293&amp;IFERROR(IF(INDEX('1.2 Speakers'!$J$10:$J1360,MATCH(L293,'1.2 Speakers'!$B$10:$B1360,0),)="",""," - "&amp;INDEX('1.2 Speakers'!$J$10:$J1360,MATCH(L293,'1.2 Speakers'!$B$10:$B1360,0),)),"")&amp;IF(ISBLANK(M293),"","
")&amp;M293&amp;IFERROR(IF(INDEX('1.2 Speakers'!$J$10:$J1360,MATCH(M293,'1.2 Speakers'!$B$10:$B1360,0),)="",""," - "&amp;INDEX('1.2 Speakers'!$J$10:$J1360,MATCH(M293,'1.2 Speakers'!$B$10:$B1360,0),)),"")&amp;IF(ISBLANK(N293),"","
")&amp;N293&amp;IFERROR(IF(INDEX('1.2 Speakers'!$J$10:$J1360,MATCH(N293,'1.2 Speakers'!$B$10:$B1360,0),)="",""," - "&amp;INDEX('1.2 Speakers'!$J$10:$J1360,MATCH(N293,'1.2 Speakers'!$B$10:$B1360,0),)),"")</f>
        <v/>
      </c>
      <c r="P293" s="58"/>
      <c r="Q293" s="60"/>
      <c r="R293" s="61"/>
      <c r="S293" s="60"/>
      <c r="T293" s="536"/>
    </row>
    <row r="294" spans="2:20" ht="13">
      <c r="B294" s="535"/>
      <c r="C294" s="425"/>
      <c r="D294" s="57"/>
      <c r="E294" s="58"/>
      <c r="F294" s="58"/>
      <c r="G294" s="427"/>
      <c r="H294" s="427"/>
      <c r="I294" s="59"/>
      <c r="J294" s="59"/>
      <c r="K294" s="59"/>
      <c r="L294" s="59"/>
      <c r="M294" s="59"/>
      <c r="N294" s="59"/>
      <c r="O294" s="57" t="str" cm="1">
        <f t="array" ref="O294">I294&amp;IFERROR(IF(INDEX('1.2 Speakers'!$J$10:$J1361,MATCH(I294,'1.2 Speakers'!$B$10:$B1361,0),)="",""," - "&amp;INDEX('1.2 Speakers'!$J$10:$J1361,MATCH(I294,'1.2 Speakers'!$B$10:$B1361,0),)),"")&amp;IF(ISBLANK(J294),"",CHAR(10))&amp;J294&amp;IFERROR(IF(INDEX('1.2 Speakers'!$J$10:$J1361,MATCH(J294,'1.2 Speakers'!$B$10:$B1361,0),)="",""," - "&amp;INDEX('1.2 Speakers'!$J$10:$J1361,MATCH(J294,'1.2 Speakers'!$B$10:$B1361,0),)),"")&amp;IF(ISBLANK(K294),"","
")&amp;K294&amp;IFERROR(IF(INDEX('1.2 Speakers'!$J$10:$J1361,MATCH(K294,'1.2 Speakers'!$B$10:$B1361,0),)="",""," - "&amp;INDEX('1.2 Speakers'!$J$10:$J1361,MATCH(K294,'1.2 Speakers'!$B$10:$B1361,0),)),"")&amp;IF(ISBLANK(L294),"","
")&amp;L294&amp;IFERROR(IF(INDEX('1.2 Speakers'!$J$10:$J1361,MATCH(L294,'1.2 Speakers'!$B$10:$B1361,0),)="",""," - "&amp;INDEX('1.2 Speakers'!$J$10:$J1361,MATCH(L294,'1.2 Speakers'!$B$10:$B1361,0),)),"")&amp;IF(ISBLANK(M294),"","
")&amp;M294&amp;IFERROR(IF(INDEX('1.2 Speakers'!$J$10:$J1361,MATCH(M294,'1.2 Speakers'!$B$10:$B1361,0),)="",""," - "&amp;INDEX('1.2 Speakers'!$J$10:$J1361,MATCH(M294,'1.2 Speakers'!$B$10:$B1361,0),)),"")&amp;IF(ISBLANK(N294),"","
")&amp;N294&amp;IFERROR(IF(INDEX('1.2 Speakers'!$J$10:$J1361,MATCH(N294,'1.2 Speakers'!$B$10:$B1361,0),)="",""," - "&amp;INDEX('1.2 Speakers'!$J$10:$J1361,MATCH(N294,'1.2 Speakers'!$B$10:$B1361,0),)),"")</f>
        <v/>
      </c>
      <c r="P294" s="58"/>
      <c r="Q294" s="60"/>
      <c r="R294" s="61"/>
      <c r="S294" s="60"/>
      <c r="T294" s="536"/>
    </row>
    <row r="295" spans="2:20" ht="13">
      <c r="B295" s="535"/>
      <c r="C295" s="425"/>
      <c r="D295" s="57"/>
      <c r="E295" s="58"/>
      <c r="F295" s="58"/>
      <c r="G295" s="427"/>
      <c r="H295" s="427"/>
      <c r="I295" s="59"/>
      <c r="J295" s="59"/>
      <c r="K295" s="59"/>
      <c r="L295" s="59"/>
      <c r="M295" s="59"/>
      <c r="N295" s="59"/>
      <c r="O295" s="57" t="str" cm="1">
        <f t="array" ref="O295">I295&amp;IFERROR(IF(INDEX('1.2 Speakers'!$J$10:$J1362,MATCH(I295,'1.2 Speakers'!$B$10:$B1362,0),)="",""," - "&amp;INDEX('1.2 Speakers'!$J$10:$J1362,MATCH(I295,'1.2 Speakers'!$B$10:$B1362,0),)),"")&amp;IF(ISBLANK(J295),"",CHAR(10))&amp;J295&amp;IFERROR(IF(INDEX('1.2 Speakers'!$J$10:$J1362,MATCH(J295,'1.2 Speakers'!$B$10:$B1362,0),)="",""," - "&amp;INDEX('1.2 Speakers'!$J$10:$J1362,MATCH(J295,'1.2 Speakers'!$B$10:$B1362,0),)),"")&amp;IF(ISBLANK(K295),"","
")&amp;K295&amp;IFERROR(IF(INDEX('1.2 Speakers'!$J$10:$J1362,MATCH(K295,'1.2 Speakers'!$B$10:$B1362,0),)="",""," - "&amp;INDEX('1.2 Speakers'!$J$10:$J1362,MATCH(K295,'1.2 Speakers'!$B$10:$B1362,0),)),"")&amp;IF(ISBLANK(L295),"","
")&amp;L295&amp;IFERROR(IF(INDEX('1.2 Speakers'!$J$10:$J1362,MATCH(L295,'1.2 Speakers'!$B$10:$B1362,0),)="",""," - "&amp;INDEX('1.2 Speakers'!$J$10:$J1362,MATCH(L295,'1.2 Speakers'!$B$10:$B1362,0),)),"")&amp;IF(ISBLANK(M295),"","
")&amp;M295&amp;IFERROR(IF(INDEX('1.2 Speakers'!$J$10:$J1362,MATCH(M295,'1.2 Speakers'!$B$10:$B1362,0),)="",""," - "&amp;INDEX('1.2 Speakers'!$J$10:$J1362,MATCH(M295,'1.2 Speakers'!$B$10:$B1362,0),)),"")&amp;IF(ISBLANK(N295),"","
")&amp;N295&amp;IFERROR(IF(INDEX('1.2 Speakers'!$J$10:$J1362,MATCH(N295,'1.2 Speakers'!$B$10:$B1362,0),)="",""," - "&amp;INDEX('1.2 Speakers'!$J$10:$J1362,MATCH(N295,'1.2 Speakers'!$B$10:$B1362,0),)),"")</f>
        <v/>
      </c>
      <c r="P295" s="58"/>
      <c r="Q295" s="60"/>
      <c r="R295" s="61"/>
      <c r="S295" s="60"/>
      <c r="T295" s="536"/>
    </row>
    <row r="296" spans="2:20" ht="13">
      <c r="B296" s="535"/>
      <c r="C296" s="425"/>
      <c r="D296" s="57"/>
      <c r="E296" s="58"/>
      <c r="F296" s="58"/>
      <c r="G296" s="427"/>
      <c r="H296" s="427"/>
      <c r="I296" s="59"/>
      <c r="J296" s="59"/>
      <c r="K296" s="59"/>
      <c r="L296" s="59"/>
      <c r="M296" s="59"/>
      <c r="N296" s="59"/>
      <c r="O296" s="57" t="str" cm="1">
        <f t="array" ref="O296">I296&amp;IFERROR(IF(INDEX('1.2 Speakers'!$J$10:$J1363,MATCH(I296,'1.2 Speakers'!$B$10:$B1363,0),)="",""," - "&amp;INDEX('1.2 Speakers'!$J$10:$J1363,MATCH(I296,'1.2 Speakers'!$B$10:$B1363,0),)),"")&amp;IF(ISBLANK(J296),"",CHAR(10))&amp;J296&amp;IFERROR(IF(INDEX('1.2 Speakers'!$J$10:$J1363,MATCH(J296,'1.2 Speakers'!$B$10:$B1363,0),)="",""," - "&amp;INDEX('1.2 Speakers'!$J$10:$J1363,MATCH(J296,'1.2 Speakers'!$B$10:$B1363,0),)),"")&amp;IF(ISBLANK(K296),"","
")&amp;K296&amp;IFERROR(IF(INDEX('1.2 Speakers'!$J$10:$J1363,MATCH(K296,'1.2 Speakers'!$B$10:$B1363,0),)="",""," - "&amp;INDEX('1.2 Speakers'!$J$10:$J1363,MATCH(K296,'1.2 Speakers'!$B$10:$B1363,0),)),"")&amp;IF(ISBLANK(L296),"","
")&amp;L296&amp;IFERROR(IF(INDEX('1.2 Speakers'!$J$10:$J1363,MATCH(L296,'1.2 Speakers'!$B$10:$B1363,0),)="",""," - "&amp;INDEX('1.2 Speakers'!$J$10:$J1363,MATCH(L296,'1.2 Speakers'!$B$10:$B1363,0),)),"")&amp;IF(ISBLANK(M296),"","
")&amp;M296&amp;IFERROR(IF(INDEX('1.2 Speakers'!$J$10:$J1363,MATCH(M296,'1.2 Speakers'!$B$10:$B1363,0),)="",""," - "&amp;INDEX('1.2 Speakers'!$J$10:$J1363,MATCH(M296,'1.2 Speakers'!$B$10:$B1363,0),)),"")&amp;IF(ISBLANK(N296),"","
")&amp;N296&amp;IFERROR(IF(INDEX('1.2 Speakers'!$J$10:$J1363,MATCH(N296,'1.2 Speakers'!$B$10:$B1363,0),)="",""," - "&amp;INDEX('1.2 Speakers'!$J$10:$J1363,MATCH(N296,'1.2 Speakers'!$B$10:$B1363,0),)),"")</f>
        <v/>
      </c>
      <c r="P296" s="58"/>
      <c r="Q296" s="60"/>
      <c r="R296" s="61"/>
      <c r="S296" s="60"/>
      <c r="T296" s="536"/>
    </row>
    <row r="297" spans="2:20" ht="13">
      <c r="B297" s="535"/>
      <c r="C297" s="425"/>
      <c r="D297" s="57"/>
      <c r="E297" s="58"/>
      <c r="F297" s="58"/>
      <c r="G297" s="427"/>
      <c r="H297" s="427"/>
      <c r="I297" s="59"/>
      <c r="J297" s="59"/>
      <c r="K297" s="59"/>
      <c r="L297" s="59"/>
      <c r="M297" s="59"/>
      <c r="N297" s="59"/>
      <c r="O297" s="57" t="str" cm="1">
        <f t="array" ref="O297">I297&amp;IFERROR(IF(INDEX('1.2 Speakers'!$J$10:$J1364,MATCH(I297,'1.2 Speakers'!$B$10:$B1364,0),)="",""," - "&amp;INDEX('1.2 Speakers'!$J$10:$J1364,MATCH(I297,'1.2 Speakers'!$B$10:$B1364,0),)),"")&amp;IF(ISBLANK(J297),"",CHAR(10))&amp;J297&amp;IFERROR(IF(INDEX('1.2 Speakers'!$J$10:$J1364,MATCH(J297,'1.2 Speakers'!$B$10:$B1364,0),)="",""," - "&amp;INDEX('1.2 Speakers'!$J$10:$J1364,MATCH(J297,'1.2 Speakers'!$B$10:$B1364,0),)),"")&amp;IF(ISBLANK(K297),"","
")&amp;K297&amp;IFERROR(IF(INDEX('1.2 Speakers'!$J$10:$J1364,MATCH(K297,'1.2 Speakers'!$B$10:$B1364,0),)="",""," - "&amp;INDEX('1.2 Speakers'!$J$10:$J1364,MATCH(K297,'1.2 Speakers'!$B$10:$B1364,0),)),"")&amp;IF(ISBLANK(L297),"","
")&amp;L297&amp;IFERROR(IF(INDEX('1.2 Speakers'!$J$10:$J1364,MATCH(L297,'1.2 Speakers'!$B$10:$B1364,0),)="",""," - "&amp;INDEX('1.2 Speakers'!$J$10:$J1364,MATCH(L297,'1.2 Speakers'!$B$10:$B1364,0),)),"")&amp;IF(ISBLANK(M297),"","
")&amp;M297&amp;IFERROR(IF(INDEX('1.2 Speakers'!$J$10:$J1364,MATCH(M297,'1.2 Speakers'!$B$10:$B1364,0),)="",""," - "&amp;INDEX('1.2 Speakers'!$J$10:$J1364,MATCH(M297,'1.2 Speakers'!$B$10:$B1364,0),)),"")&amp;IF(ISBLANK(N297),"","
")&amp;N297&amp;IFERROR(IF(INDEX('1.2 Speakers'!$J$10:$J1364,MATCH(N297,'1.2 Speakers'!$B$10:$B1364,0),)="",""," - "&amp;INDEX('1.2 Speakers'!$J$10:$J1364,MATCH(N297,'1.2 Speakers'!$B$10:$B1364,0),)),"")</f>
        <v/>
      </c>
      <c r="P297" s="58"/>
      <c r="Q297" s="60"/>
      <c r="R297" s="61"/>
      <c r="S297" s="60"/>
      <c r="T297" s="536"/>
    </row>
    <row r="298" spans="2:20" ht="13">
      <c r="B298" s="535"/>
      <c r="C298" s="425"/>
      <c r="D298" s="57"/>
      <c r="E298" s="58"/>
      <c r="F298" s="58"/>
      <c r="G298" s="427"/>
      <c r="H298" s="427"/>
      <c r="I298" s="59"/>
      <c r="J298" s="59"/>
      <c r="K298" s="59"/>
      <c r="L298" s="59"/>
      <c r="M298" s="59"/>
      <c r="N298" s="59"/>
      <c r="O298" s="57" t="str" cm="1">
        <f t="array" ref="O298">I298&amp;IFERROR(IF(INDEX('1.2 Speakers'!$J$10:$J1365,MATCH(I298,'1.2 Speakers'!$B$10:$B1365,0),)="",""," - "&amp;INDEX('1.2 Speakers'!$J$10:$J1365,MATCH(I298,'1.2 Speakers'!$B$10:$B1365,0),)),"")&amp;IF(ISBLANK(J298),"",CHAR(10))&amp;J298&amp;IFERROR(IF(INDEX('1.2 Speakers'!$J$10:$J1365,MATCH(J298,'1.2 Speakers'!$B$10:$B1365,0),)="",""," - "&amp;INDEX('1.2 Speakers'!$J$10:$J1365,MATCH(J298,'1.2 Speakers'!$B$10:$B1365,0),)),"")&amp;IF(ISBLANK(K298),"","
")&amp;K298&amp;IFERROR(IF(INDEX('1.2 Speakers'!$J$10:$J1365,MATCH(K298,'1.2 Speakers'!$B$10:$B1365,0),)="",""," - "&amp;INDEX('1.2 Speakers'!$J$10:$J1365,MATCH(K298,'1.2 Speakers'!$B$10:$B1365,0),)),"")&amp;IF(ISBLANK(L298),"","
")&amp;L298&amp;IFERROR(IF(INDEX('1.2 Speakers'!$J$10:$J1365,MATCH(L298,'1.2 Speakers'!$B$10:$B1365,0),)="",""," - "&amp;INDEX('1.2 Speakers'!$J$10:$J1365,MATCH(L298,'1.2 Speakers'!$B$10:$B1365,0),)),"")&amp;IF(ISBLANK(M298),"","
")&amp;M298&amp;IFERROR(IF(INDEX('1.2 Speakers'!$J$10:$J1365,MATCH(M298,'1.2 Speakers'!$B$10:$B1365,0),)="",""," - "&amp;INDEX('1.2 Speakers'!$J$10:$J1365,MATCH(M298,'1.2 Speakers'!$B$10:$B1365,0),)),"")&amp;IF(ISBLANK(N298),"","
")&amp;N298&amp;IFERROR(IF(INDEX('1.2 Speakers'!$J$10:$J1365,MATCH(N298,'1.2 Speakers'!$B$10:$B1365,0),)="",""," - "&amp;INDEX('1.2 Speakers'!$J$10:$J1365,MATCH(N298,'1.2 Speakers'!$B$10:$B1365,0),)),"")</f>
        <v/>
      </c>
      <c r="P298" s="58"/>
      <c r="Q298" s="60"/>
      <c r="R298" s="61"/>
      <c r="S298" s="60"/>
      <c r="T298" s="536"/>
    </row>
    <row r="299" spans="2:20" ht="13">
      <c r="B299" s="535"/>
      <c r="C299" s="425"/>
      <c r="D299" s="57"/>
      <c r="E299" s="58"/>
      <c r="F299" s="58"/>
      <c r="G299" s="427"/>
      <c r="H299" s="427"/>
      <c r="I299" s="59"/>
      <c r="J299" s="59"/>
      <c r="K299" s="59"/>
      <c r="L299" s="59"/>
      <c r="M299" s="59"/>
      <c r="N299" s="59"/>
      <c r="O299" s="57" t="str" cm="1">
        <f t="array" ref="O299">I299&amp;IFERROR(IF(INDEX('1.2 Speakers'!$J$10:$J1366,MATCH(I299,'1.2 Speakers'!$B$10:$B1366,0),)="",""," - "&amp;INDEX('1.2 Speakers'!$J$10:$J1366,MATCH(I299,'1.2 Speakers'!$B$10:$B1366,0),)),"")&amp;IF(ISBLANK(J299),"",CHAR(10))&amp;J299&amp;IFERROR(IF(INDEX('1.2 Speakers'!$J$10:$J1366,MATCH(J299,'1.2 Speakers'!$B$10:$B1366,0),)="",""," - "&amp;INDEX('1.2 Speakers'!$J$10:$J1366,MATCH(J299,'1.2 Speakers'!$B$10:$B1366,0),)),"")&amp;IF(ISBLANK(K299),"","
")&amp;K299&amp;IFERROR(IF(INDEX('1.2 Speakers'!$J$10:$J1366,MATCH(K299,'1.2 Speakers'!$B$10:$B1366,0),)="",""," - "&amp;INDEX('1.2 Speakers'!$J$10:$J1366,MATCH(K299,'1.2 Speakers'!$B$10:$B1366,0),)),"")&amp;IF(ISBLANK(L299),"","
")&amp;L299&amp;IFERROR(IF(INDEX('1.2 Speakers'!$J$10:$J1366,MATCH(L299,'1.2 Speakers'!$B$10:$B1366,0),)="",""," - "&amp;INDEX('1.2 Speakers'!$J$10:$J1366,MATCH(L299,'1.2 Speakers'!$B$10:$B1366,0),)),"")&amp;IF(ISBLANK(M299),"","
")&amp;M299&amp;IFERROR(IF(INDEX('1.2 Speakers'!$J$10:$J1366,MATCH(M299,'1.2 Speakers'!$B$10:$B1366,0),)="",""," - "&amp;INDEX('1.2 Speakers'!$J$10:$J1366,MATCH(M299,'1.2 Speakers'!$B$10:$B1366,0),)),"")&amp;IF(ISBLANK(N299),"","
")&amp;N299&amp;IFERROR(IF(INDEX('1.2 Speakers'!$J$10:$J1366,MATCH(N299,'1.2 Speakers'!$B$10:$B1366,0),)="",""," - "&amp;INDEX('1.2 Speakers'!$J$10:$J1366,MATCH(N299,'1.2 Speakers'!$B$10:$B1366,0),)),"")</f>
        <v/>
      </c>
      <c r="P299" s="58"/>
      <c r="Q299" s="60"/>
      <c r="R299" s="61"/>
      <c r="S299" s="60"/>
      <c r="T299" s="536"/>
    </row>
    <row r="300" spans="2:20" ht="13">
      <c r="B300" s="535"/>
      <c r="C300" s="425"/>
      <c r="D300" s="57"/>
      <c r="E300" s="58"/>
      <c r="F300" s="58"/>
      <c r="G300" s="427"/>
      <c r="H300" s="427"/>
      <c r="I300" s="59"/>
      <c r="J300" s="59"/>
      <c r="K300" s="59"/>
      <c r="L300" s="59"/>
      <c r="M300" s="59"/>
      <c r="N300" s="59"/>
      <c r="O300" s="57" t="str" cm="1">
        <f t="array" ref="O300">I300&amp;IFERROR(IF(INDEX('1.2 Speakers'!$J$10:$J1367,MATCH(I300,'1.2 Speakers'!$B$10:$B1367,0),)="",""," - "&amp;INDEX('1.2 Speakers'!$J$10:$J1367,MATCH(I300,'1.2 Speakers'!$B$10:$B1367,0),)),"")&amp;IF(ISBLANK(J300),"",CHAR(10))&amp;J300&amp;IFERROR(IF(INDEX('1.2 Speakers'!$J$10:$J1367,MATCH(J300,'1.2 Speakers'!$B$10:$B1367,0),)="",""," - "&amp;INDEX('1.2 Speakers'!$J$10:$J1367,MATCH(J300,'1.2 Speakers'!$B$10:$B1367,0),)),"")&amp;IF(ISBLANK(K300),"","
")&amp;K300&amp;IFERROR(IF(INDEX('1.2 Speakers'!$J$10:$J1367,MATCH(K300,'1.2 Speakers'!$B$10:$B1367,0),)="",""," - "&amp;INDEX('1.2 Speakers'!$J$10:$J1367,MATCH(K300,'1.2 Speakers'!$B$10:$B1367,0),)),"")&amp;IF(ISBLANK(L300),"","
")&amp;L300&amp;IFERROR(IF(INDEX('1.2 Speakers'!$J$10:$J1367,MATCH(L300,'1.2 Speakers'!$B$10:$B1367,0),)="",""," - "&amp;INDEX('1.2 Speakers'!$J$10:$J1367,MATCH(L300,'1.2 Speakers'!$B$10:$B1367,0),)),"")&amp;IF(ISBLANK(M300),"","
")&amp;M300&amp;IFERROR(IF(INDEX('1.2 Speakers'!$J$10:$J1367,MATCH(M300,'1.2 Speakers'!$B$10:$B1367,0),)="",""," - "&amp;INDEX('1.2 Speakers'!$J$10:$J1367,MATCH(M300,'1.2 Speakers'!$B$10:$B1367,0),)),"")&amp;IF(ISBLANK(N300),"","
")&amp;N300&amp;IFERROR(IF(INDEX('1.2 Speakers'!$J$10:$J1367,MATCH(N300,'1.2 Speakers'!$B$10:$B1367,0),)="",""," - "&amp;INDEX('1.2 Speakers'!$J$10:$J1367,MATCH(N300,'1.2 Speakers'!$B$10:$B1367,0),)),"")</f>
        <v/>
      </c>
      <c r="P300" s="58"/>
      <c r="Q300" s="60"/>
      <c r="R300" s="61"/>
      <c r="S300" s="60"/>
      <c r="T300" s="536"/>
    </row>
    <row r="301" spans="2:20" ht="13">
      <c r="B301" s="535"/>
      <c r="C301" s="425"/>
      <c r="D301" s="57"/>
      <c r="E301" s="58"/>
      <c r="F301" s="58"/>
      <c r="G301" s="427"/>
      <c r="H301" s="427"/>
      <c r="I301" s="59"/>
      <c r="J301" s="59"/>
      <c r="K301" s="59"/>
      <c r="L301" s="59"/>
      <c r="M301" s="59"/>
      <c r="N301" s="59"/>
      <c r="O301" s="57" t="str" cm="1">
        <f t="array" ref="O301">I301&amp;IFERROR(IF(INDEX('1.2 Speakers'!$J$10:$J1368,MATCH(I301,'1.2 Speakers'!$B$10:$B1368,0),)="",""," - "&amp;INDEX('1.2 Speakers'!$J$10:$J1368,MATCH(I301,'1.2 Speakers'!$B$10:$B1368,0),)),"")&amp;IF(ISBLANK(J301),"",CHAR(10))&amp;J301&amp;IFERROR(IF(INDEX('1.2 Speakers'!$J$10:$J1368,MATCH(J301,'1.2 Speakers'!$B$10:$B1368,0),)="",""," - "&amp;INDEX('1.2 Speakers'!$J$10:$J1368,MATCH(J301,'1.2 Speakers'!$B$10:$B1368,0),)),"")&amp;IF(ISBLANK(K301),"","
")&amp;K301&amp;IFERROR(IF(INDEX('1.2 Speakers'!$J$10:$J1368,MATCH(K301,'1.2 Speakers'!$B$10:$B1368,0),)="",""," - "&amp;INDEX('1.2 Speakers'!$J$10:$J1368,MATCH(K301,'1.2 Speakers'!$B$10:$B1368,0),)),"")&amp;IF(ISBLANK(L301),"","
")&amp;L301&amp;IFERROR(IF(INDEX('1.2 Speakers'!$J$10:$J1368,MATCH(L301,'1.2 Speakers'!$B$10:$B1368,0),)="",""," - "&amp;INDEX('1.2 Speakers'!$J$10:$J1368,MATCH(L301,'1.2 Speakers'!$B$10:$B1368,0),)),"")&amp;IF(ISBLANK(M301),"","
")&amp;M301&amp;IFERROR(IF(INDEX('1.2 Speakers'!$J$10:$J1368,MATCH(M301,'1.2 Speakers'!$B$10:$B1368,0),)="",""," - "&amp;INDEX('1.2 Speakers'!$J$10:$J1368,MATCH(M301,'1.2 Speakers'!$B$10:$B1368,0),)),"")&amp;IF(ISBLANK(N301),"","
")&amp;N301&amp;IFERROR(IF(INDEX('1.2 Speakers'!$J$10:$J1368,MATCH(N301,'1.2 Speakers'!$B$10:$B1368,0),)="",""," - "&amp;INDEX('1.2 Speakers'!$J$10:$J1368,MATCH(N301,'1.2 Speakers'!$B$10:$B1368,0),)),"")</f>
        <v/>
      </c>
      <c r="P301" s="58"/>
      <c r="Q301" s="60"/>
      <c r="R301" s="61"/>
      <c r="S301" s="60"/>
      <c r="T301" s="536"/>
    </row>
    <row r="302" spans="2:20" ht="13">
      <c r="B302" s="535"/>
      <c r="C302" s="425"/>
      <c r="D302" s="57"/>
      <c r="E302" s="58"/>
      <c r="F302" s="58"/>
      <c r="G302" s="427"/>
      <c r="H302" s="427"/>
      <c r="I302" s="59"/>
      <c r="J302" s="59"/>
      <c r="K302" s="59"/>
      <c r="L302" s="59"/>
      <c r="M302" s="59"/>
      <c r="N302" s="59"/>
      <c r="O302" s="57" t="str" cm="1">
        <f t="array" ref="O302">I302&amp;IFERROR(IF(INDEX('1.2 Speakers'!$J$10:$J1369,MATCH(I302,'1.2 Speakers'!$B$10:$B1369,0),)="",""," - "&amp;INDEX('1.2 Speakers'!$J$10:$J1369,MATCH(I302,'1.2 Speakers'!$B$10:$B1369,0),)),"")&amp;IF(ISBLANK(J302),"",CHAR(10))&amp;J302&amp;IFERROR(IF(INDEX('1.2 Speakers'!$J$10:$J1369,MATCH(J302,'1.2 Speakers'!$B$10:$B1369,0),)="",""," - "&amp;INDEX('1.2 Speakers'!$J$10:$J1369,MATCH(J302,'1.2 Speakers'!$B$10:$B1369,0),)),"")&amp;IF(ISBLANK(K302),"","
")&amp;K302&amp;IFERROR(IF(INDEX('1.2 Speakers'!$J$10:$J1369,MATCH(K302,'1.2 Speakers'!$B$10:$B1369,0),)="",""," - "&amp;INDEX('1.2 Speakers'!$J$10:$J1369,MATCH(K302,'1.2 Speakers'!$B$10:$B1369,0),)),"")&amp;IF(ISBLANK(L302),"","
")&amp;L302&amp;IFERROR(IF(INDEX('1.2 Speakers'!$J$10:$J1369,MATCH(L302,'1.2 Speakers'!$B$10:$B1369,0),)="",""," - "&amp;INDEX('1.2 Speakers'!$J$10:$J1369,MATCH(L302,'1.2 Speakers'!$B$10:$B1369,0),)),"")&amp;IF(ISBLANK(M302),"","
")&amp;M302&amp;IFERROR(IF(INDEX('1.2 Speakers'!$J$10:$J1369,MATCH(M302,'1.2 Speakers'!$B$10:$B1369,0),)="",""," - "&amp;INDEX('1.2 Speakers'!$J$10:$J1369,MATCH(M302,'1.2 Speakers'!$B$10:$B1369,0),)),"")&amp;IF(ISBLANK(N302),"","
")&amp;N302&amp;IFERROR(IF(INDEX('1.2 Speakers'!$J$10:$J1369,MATCH(N302,'1.2 Speakers'!$B$10:$B1369,0),)="",""," - "&amp;INDEX('1.2 Speakers'!$J$10:$J1369,MATCH(N302,'1.2 Speakers'!$B$10:$B1369,0),)),"")</f>
        <v/>
      </c>
      <c r="P302" s="58"/>
      <c r="Q302" s="60"/>
      <c r="R302" s="61"/>
      <c r="S302" s="60"/>
      <c r="T302" s="536"/>
    </row>
    <row r="303" spans="2:20" ht="13">
      <c r="B303" s="535"/>
      <c r="C303" s="425"/>
      <c r="D303" s="57"/>
      <c r="E303" s="58"/>
      <c r="F303" s="58"/>
      <c r="G303" s="427"/>
      <c r="H303" s="427"/>
      <c r="I303" s="59"/>
      <c r="J303" s="59"/>
      <c r="K303" s="59"/>
      <c r="L303" s="59"/>
      <c r="M303" s="59"/>
      <c r="N303" s="59"/>
      <c r="O303" s="57" t="str" cm="1">
        <f t="array" ref="O303">I303&amp;IFERROR(IF(INDEX('1.2 Speakers'!$J$10:$J1370,MATCH(I303,'1.2 Speakers'!$B$10:$B1370,0),)="",""," - "&amp;INDEX('1.2 Speakers'!$J$10:$J1370,MATCH(I303,'1.2 Speakers'!$B$10:$B1370,0),)),"")&amp;IF(ISBLANK(J303),"",CHAR(10))&amp;J303&amp;IFERROR(IF(INDEX('1.2 Speakers'!$J$10:$J1370,MATCH(J303,'1.2 Speakers'!$B$10:$B1370,0),)="",""," - "&amp;INDEX('1.2 Speakers'!$J$10:$J1370,MATCH(J303,'1.2 Speakers'!$B$10:$B1370,0),)),"")&amp;IF(ISBLANK(K303),"","
")&amp;K303&amp;IFERROR(IF(INDEX('1.2 Speakers'!$J$10:$J1370,MATCH(K303,'1.2 Speakers'!$B$10:$B1370,0),)="",""," - "&amp;INDEX('1.2 Speakers'!$J$10:$J1370,MATCH(K303,'1.2 Speakers'!$B$10:$B1370,0),)),"")&amp;IF(ISBLANK(L303),"","
")&amp;L303&amp;IFERROR(IF(INDEX('1.2 Speakers'!$J$10:$J1370,MATCH(L303,'1.2 Speakers'!$B$10:$B1370,0),)="",""," - "&amp;INDEX('1.2 Speakers'!$J$10:$J1370,MATCH(L303,'1.2 Speakers'!$B$10:$B1370,0),)),"")&amp;IF(ISBLANK(M303),"","
")&amp;M303&amp;IFERROR(IF(INDEX('1.2 Speakers'!$J$10:$J1370,MATCH(M303,'1.2 Speakers'!$B$10:$B1370,0),)="",""," - "&amp;INDEX('1.2 Speakers'!$J$10:$J1370,MATCH(M303,'1.2 Speakers'!$B$10:$B1370,0),)),"")&amp;IF(ISBLANK(N303),"","
")&amp;N303&amp;IFERROR(IF(INDEX('1.2 Speakers'!$J$10:$J1370,MATCH(N303,'1.2 Speakers'!$B$10:$B1370,0),)="",""," - "&amp;INDEX('1.2 Speakers'!$J$10:$J1370,MATCH(N303,'1.2 Speakers'!$B$10:$B1370,0),)),"")</f>
        <v/>
      </c>
      <c r="P303" s="58"/>
      <c r="Q303" s="60"/>
      <c r="R303" s="61"/>
      <c r="S303" s="60"/>
      <c r="T303" s="536"/>
    </row>
    <row r="304" spans="2:20" ht="13">
      <c r="B304" s="535"/>
      <c r="C304" s="425"/>
      <c r="D304" s="57"/>
      <c r="E304" s="58"/>
      <c r="F304" s="58"/>
      <c r="G304" s="427"/>
      <c r="H304" s="427"/>
      <c r="I304" s="59"/>
      <c r="J304" s="59"/>
      <c r="K304" s="59"/>
      <c r="L304" s="59"/>
      <c r="M304" s="59"/>
      <c r="N304" s="59"/>
      <c r="O304" s="57" t="str" cm="1">
        <f t="array" ref="O304">I304&amp;IFERROR(IF(INDEX('1.2 Speakers'!$J$10:$J1371,MATCH(I304,'1.2 Speakers'!$B$10:$B1371,0),)="",""," - "&amp;INDEX('1.2 Speakers'!$J$10:$J1371,MATCH(I304,'1.2 Speakers'!$B$10:$B1371,0),)),"")&amp;IF(ISBLANK(J304),"",CHAR(10))&amp;J304&amp;IFERROR(IF(INDEX('1.2 Speakers'!$J$10:$J1371,MATCH(J304,'1.2 Speakers'!$B$10:$B1371,0),)="",""," - "&amp;INDEX('1.2 Speakers'!$J$10:$J1371,MATCH(J304,'1.2 Speakers'!$B$10:$B1371,0),)),"")&amp;IF(ISBLANK(K304),"","
")&amp;K304&amp;IFERROR(IF(INDEX('1.2 Speakers'!$J$10:$J1371,MATCH(K304,'1.2 Speakers'!$B$10:$B1371,0),)="",""," - "&amp;INDEX('1.2 Speakers'!$J$10:$J1371,MATCH(K304,'1.2 Speakers'!$B$10:$B1371,0),)),"")&amp;IF(ISBLANK(L304),"","
")&amp;L304&amp;IFERROR(IF(INDEX('1.2 Speakers'!$J$10:$J1371,MATCH(L304,'1.2 Speakers'!$B$10:$B1371,0),)="",""," - "&amp;INDEX('1.2 Speakers'!$J$10:$J1371,MATCH(L304,'1.2 Speakers'!$B$10:$B1371,0),)),"")&amp;IF(ISBLANK(M304),"","
")&amp;M304&amp;IFERROR(IF(INDEX('1.2 Speakers'!$J$10:$J1371,MATCH(M304,'1.2 Speakers'!$B$10:$B1371,0),)="",""," - "&amp;INDEX('1.2 Speakers'!$J$10:$J1371,MATCH(M304,'1.2 Speakers'!$B$10:$B1371,0),)),"")&amp;IF(ISBLANK(N304),"","
")&amp;N304&amp;IFERROR(IF(INDEX('1.2 Speakers'!$J$10:$J1371,MATCH(N304,'1.2 Speakers'!$B$10:$B1371,0),)="",""," - "&amp;INDEX('1.2 Speakers'!$J$10:$J1371,MATCH(N304,'1.2 Speakers'!$B$10:$B1371,0),)),"")</f>
        <v/>
      </c>
      <c r="P304" s="58"/>
      <c r="Q304" s="60"/>
      <c r="R304" s="61"/>
      <c r="S304" s="60"/>
      <c r="T304" s="536"/>
    </row>
    <row r="305" spans="2:20" ht="13">
      <c r="B305" s="535"/>
      <c r="C305" s="425"/>
      <c r="D305" s="57"/>
      <c r="E305" s="58"/>
      <c r="F305" s="58"/>
      <c r="G305" s="427"/>
      <c r="H305" s="427"/>
      <c r="I305" s="59"/>
      <c r="J305" s="59"/>
      <c r="K305" s="59"/>
      <c r="L305" s="59"/>
      <c r="M305" s="59"/>
      <c r="N305" s="59"/>
      <c r="O305" s="57" t="str" cm="1">
        <f t="array" ref="O305">I305&amp;IFERROR(IF(INDEX('1.2 Speakers'!$J$10:$J1372,MATCH(I305,'1.2 Speakers'!$B$10:$B1372,0),)="",""," - "&amp;INDEX('1.2 Speakers'!$J$10:$J1372,MATCH(I305,'1.2 Speakers'!$B$10:$B1372,0),)),"")&amp;IF(ISBLANK(J305),"",CHAR(10))&amp;J305&amp;IFERROR(IF(INDEX('1.2 Speakers'!$J$10:$J1372,MATCH(J305,'1.2 Speakers'!$B$10:$B1372,0),)="",""," - "&amp;INDEX('1.2 Speakers'!$J$10:$J1372,MATCH(J305,'1.2 Speakers'!$B$10:$B1372,0),)),"")&amp;IF(ISBLANK(K305),"","
")&amp;K305&amp;IFERROR(IF(INDEX('1.2 Speakers'!$J$10:$J1372,MATCH(K305,'1.2 Speakers'!$B$10:$B1372,0),)="",""," - "&amp;INDEX('1.2 Speakers'!$J$10:$J1372,MATCH(K305,'1.2 Speakers'!$B$10:$B1372,0),)),"")&amp;IF(ISBLANK(L305),"","
")&amp;L305&amp;IFERROR(IF(INDEX('1.2 Speakers'!$J$10:$J1372,MATCH(L305,'1.2 Speakers'!$B$10:$B1372,0),)="",""," - "&amp;INDEX('1.2 Speakers'!$J$10:$J1372,MATCH(L305,'1.2 Speakers'!$B$10:$B1372,0),)),"")&amp;IF(ISBLANK(M305),"","
")&amp;M305&amp;IFERROR(IF(INDEX('1.2 Speakers'!$J$10:$J1372,MATCH(M305,'1.2 Speakers'!$B$10:$B1372,0),)="",""," - "&amp;INDEX('1.2 Speakers'!$J$10:$J1372,MATCH(M305,'1.2 Speakers'!$B$10:$B1372,0),)),"")&amp;IF(ISBLANK(N305),"","
")&amp;N305&amp;IFERROR(IF(INDEX('1.2 Speakers'!$J$10:$J1372,MATCH(N305,'1.2 Speakers'!$B$10:$B1372,0),)="",""," - "&amp;INDEX('1.2 Speakers'!$J$10:$J1372,MATCH(N305,'1.2 Speakers'!$B$10:$B1372,0),)),"")</f>
        <v/>
      </c>
      <c r="P305" s="58"/>
      <c r="Q305" s="60"/>
      <c r="R305" s="61"/>
      <c r="S305" s="60"/>
      <c r="T305" s="536"/>
    </row>
    <row r="306" spans="2:20" ht="13">
      <c r="B306" s="535"/>
      <c r="C306" s="425"/>
      <c r="D306" s="57"/>
      <c r="E306" s="58"/>
      <c r="F306" s="58"/>
      <c r="G306" s="427"/>
      <c r="H306" s="427"/>
      <c r="I306" s="59"/>
      <c r="J306" s="59"/>
      <c r="K306" s="59"/>
      <c r="L306" s="59"/>
      <c r="M306" s="59"/>
      <c r="N306" s="59"/>
      <c r="O306" s="57" t="str" cm="1">
        <f t="array" ref="O306">I306&amp;IFERROR(IF(INDEX('1.2 Speakers'!$J$10:$J1373,MATCH(I306,'1.2 Speakers'!$B$10:$B1373,0),)="",""," - "&amp;INDEX('1.2 Speakers'!$J$10:$J1373,MATCH(I306,'1.2 Speakers'!$B$10:$B1373,0),)),"")&amp;IF(ISBLANK(J306),"",CHAR(10))&amp;J306&amp;IFERROR(IF(INDEX('1.2 Speakers'!$J$10:$J1373,MATCH(J306,'1.2 Speakers'!$B$10:$B1373,0),)="",""," - "&amp;INDEX('1.2 Speakers'!$J$10:$J1373,MATCH(J306,'1.2 Speakers'!$B$10:$B1373,0),)),"")&amp;IF(ISBLANK(K306),"","
")&amp;K306&amp;IFERROR(IF(INDEX('1.2 Speakers'!$J$10:$J1373,MATCH(K306,'1.2 Speakers'!$B$10:$B1373,0),)="",""," - "&amp;INDEX('1.2 Speakers'!$J$10:$J1373,MATCH(K306,'1.2 Speakers'!$B$10:$B1373,0),)),"")&amp;IF(ISBLANK(L306),"","
")&amp;L306&amp;IFERROR(IF(INDEX('1.2 Speakers'!$J$10:$J1373,MATCH(L306,'1.2 Speakers'!$B$10:$B1373,0),)="",""," - "&amp;INDEX('1.2 Speakers'!$J$10:$J1373,MATCH(L306,'1.2 Speakers'!$B$10:$B1373,0),)),"")&amp;IF(ISBLANK(M306),"","
")&amp;M306&amp;IFERROR(IF(INDEX('1.2 Speakers'!$J$10:$J1373,MATCH(M306,'1.2 Speakers'!$B$10:$B1373,0),)="",""," - "&amp;INDEX('1.2 Speakers'!$J$10:$J1373,MATCH(M306,'1.2 Speakers'!$B$10:$B1373,0),)),"")&amp;IF(ISBLANK(N306),"","
")&amp;N306&amp;IFERROR(IF(INDEX('1.2 Speakers'!$J$10:$J1373,MATCH(N306,'1.2 Speakers'!$B$10:$B1373,0),)="",""," - "&amp;INDEX('1.2 Speakers'!$J$10:$J1373,MATCH(N306,'1.2 Speakers'!$B$10:$B1373,0),)),"")</f>
        <v/>
      </c>
      <c r="P306" s="58"/>
      <c r="Q306" s="60"/>
      <c r="R306" s="61"/>
      <c r="S306" s="60"/>
      <c r="T306" s="536"/>
    </row>
    <row r="307" spans="2:20" ht="13">
      <c r="B307" s="535"/>
      <c r="C307" s="425"/>
      <c r="D307" s="57"/>
      <c r="E307" s="58"/>
      <c r="F307" s="58"/>
      <c r="G307" s="427"/>
      <c r="H307" s="427"/>
      <c r="I307" s="59"/>
      <c r="J307" s="59"/>
      <c r="K307" s="59"/>
      <c r="L307" s="59"/>
      <c r="M307" s="59"/>
      <c r="N307" s="59"/>
      <c r="O307" s="57" t="str" cm="1">
        <f t="array" ref="O307">I307&amp;IFERROR(IF(INDEX('1.2 Speakers'!$J$10:$J1374,MATCH(I307,'1.2 Speakers'!$B$10:$B1374,0),)="",""," - "&amp;INDEX('1.2 Speakers'!$J$10:$J1374,MATCH(I307,'1.2 Speakers'!$B$10:$B1374,0),)),"")&amp;IF(ISBLANK(J307),"",CHAR(10))&amp;J307&amp;IFERROR(IF(INDEX('1.2 Speakers'!$J$10:$J1374,MATCH(J307,'1.2 Speakers'!$B$10:$B1374,0),)="",""," - "&amp;INDEX('1.2 Speakers'!$J$10:$J1374,MATCH(J307,'1.2 Speakers'!$B$10:$B1374,0),)),"")&amp;IF(ISBLANK(K307),"","
")&amp;K307&amp;IFERROR(IF(INDEX('1.2 Speakers'!$J$10:$J1374,MATCH(K307,'1.2 Speakers'!$B$10:$B1374,0),)="",""," - "&amp;INDEX('1.2 Speakers'!$J$10:$J1374,MATCH(K307,'1.2 Speakers'!$B$10:$B1374,0),)),"")&amp;IF(ISBLANK(L307),"","
")&amp;L307&amp;IFERROR(IF(INDEX('1.2 Speakers'!$J$10:$J1374,MATCH(L307,'1.2 Speakers'!$B$10:$B1374,0),)="",""," - "&amp;INDEX('1.2 Speakers'!$J$10:$J1374,MATCH(L307,'1.2 Speakers'!$B$10:$B1374,0),)),"")&amp;IF(ISBLANK(M307),"","
")&amp;M307&amp;IFERROR(IF(INDEX('1.2 Speakers'!$J$10:$J1374,MATCH(M307,'1.2 Speakers'!$B$10:$B1374,0),)="",""," - "&amp;INDEX('1.2 Speakers'!$J$10:$J1374,MATCH(M307,'1.2 Speakers'!$B$10:$B1374,0),)),"")&amp;IF(ISBLANK(N307),"","
")&amp;N307&amp;IFERROR(IF(INDEX('1.2 Speakers'!$J$10:$J1374,MATCH(N307,'1.2 Speakers'!$B$10:$B1374,0),)="",""," - "&amp;INDEX('1.2 Speakers'!$J$10:$J1374,MATCH(N307,'1.2 Speakers'!$B$10:$B1374,0),)),"")</f>
        <v/>
      </c>
      <c r="P307" s="58"/>
      <c r="Q307" s="60"/>
      <c r="R307" s="61"/>
      <c r="S307" s="60"/>
      <c r="T307" s="536"/>
    </row>
    <row r="308" spans="2:20" ht="13">
      <c r="B308" s="535"/>
      <c r="C308" s="425"/>
      <c r="D308" s="57"/>
      <c r="E308" s="58"/>
      <c r="F308" s="58"/>
      <c r="G308" s="427"/>
      <c r="H308" s="427"/>
      <c r="I308" s="59"/>
      <c r="J308" s="59"/>
      <c r="K308" s="59"/>
      <c r="L308" s="59"/>
      <c r="M308" s="59"/>
      <c r="N308" s="59"/>
      <c r="O308" s="57" t="str" cm="1">
        <f t="array" ref="O308">I308&amp;IFERROR(IF(INDEX('1.2 Speakers'!$J$10:$J1375,MATCH(I308,'1.2 Speakers'!$B$10:$B1375,0),)="",""," - "&amp;INDEX('1.2 Speakers'!$J$10:$J1375,MATCH(I308,'1.2 Speakers'!$B$10:$B1375,0),)),"")&amp;IF(ISBLANK(J308),"",CHAR(10))&amp;J308&amp;IFERROR(IF(INDEX('1.2 Speakers'!$J$10:$J1375,MATCH(J308,'1.2 Speakers'!$B$10:$B1375,0),)="",""," - "&amp;INDEX('1.2 Speakers'!$J$10:$J1375,MATCH(J308,'1.2 Speakers'!$B$10:$B1375,0),)),"")&amp;IF(ISBLANK(K308),"","
")&amp;K308&amp;IFERROR(IF(INDEX('1.2 Speakers'!$J$10:$J1375,MATCH(K308,'1.2 Speakers'!$B$10:$B1375,0),)="",""," - "&amp;INDEX('1.2 Speakers'!$J$10:$J1375,MATCH(K308,'1.2 Speakers'!$B$10:$B1375,0),)),"")&amp;IF(ISBLANK(L308),"","
")&amp;L308&amp;IFERROR(IF(INDEX('1.2 Speakers'!$J$10:$J1375,MATCH(L308,'1.2 Speakers'!$B$10:$B1375,0),)="",""," - "&amp;INDEX('1.2 Speakers'!$J$10:$J1375,MATCH(L308,'1.2 Speakers'!$B$10:$B1375,0),)),"")&amp;IF(ISBLANK(M308),"","
")&amp;M308&amp;IFERROR(IF(INDEX('1.2 Speakers'!$J$10:$J1375,MATCH(M308,'1.2 Speakers'!$B$10:$B1375,0),)="",""," - "&amp;INDEX('1.2 Speakers'!$J$10:$J1375,MATCH(M308,'1.2 Speakers'!$B$10:$B1375,0),)),"")&amp;IF(ISBLANK(N308),"","
")&amp;N308&amp;IFERROR(IF(INDEX('1.2 Speakers'!$J$10:$J1375,MATCH(N308,'1.2 Speakers'!$B$10:$B1375,0),)="",""," - "&amp;INDEX('1.2 Speakers'!$J$10:$J1375,MATCH(N308,'1.2 Speakers'!$B$10:$B1375,0),)),"")</f>
        <v/>
      </c>
      <c r="P308" s="58"/>
      <c r="Q308" s="60"/>
      <c r="R308" s="61"/>
      <c r="S308" s="60"/>
      <c r="T308" s="536"/>
    </row>
    <row r="309" spans="2:20" ht="13">
      <c r="B309" s="535"/>
      <c r="C309" s="425"/>
      <c r="D309" s="57"/>
      <c r="E309" s="58"/>
      <c r="F309" s="58"/>
      <c r="G309" s="427"/>
      <c r="H309" s="427"/>
      <c r="I309" s="59"/>
      <c r="J309" s="59"/>
      <c r="K309" s="59"/>
      <c r="L309" s="59"/>
      <c r="M309" s="59"/>
      <c r="N309" s="59"/>
      <c r="O309" s="57" t="str" cm="1">
        <f t="array" ref="O309">I309&amp;IFERROR(IF(INDEX('1.2 Speakers'!$J$10:$J1376,MATCH(I309,'1.2 Speakers'!$B$10:$B1376,0),)="",""," - "&amp;INDEX('1.2 Speakers'!$J$10:$J1376,MATCH(I309,'1.2 Speakers'!$B$10:$B1376,0),)),"")&amp;IF(ISBLANK(J309),"",CHAR(10))&amp;J309&amp;IFERROR(IF(INDEX('1.2 Speakers'!$J$10:$J1376,MATCH(J309,'1.2 Speakers'!$B$10:$B1376,0),)="",""," - "&amp;INDEX('1.2 Speakers'!$J$10:$J1376,MATCH(J309,'1.2 Speakers'!$B$10:$B1376,0),)),"")&amp;IF(ISBLANK(K309),"","
")&amp;K309&amp;IFERROR(IF(INDEX('1.2 Speakers'!$J$10:$J1376,MATCH(K309,'1.2 Speakers'!$B$10:$B1376,0),)="",""," - "&amp;INDEX('1.2 Speakers'!$J$10:$J1376,MATCH(K309,'1.2 Speakers'!$B$10:$B1376,0),)),"")&amp;IF(ISBLANK(L309),"","
")&amp;L309&amp;IFERROR(IF(INDEX('1.2 Speakers'!$J$10:$J1376,MATCH(L309,'1.2 Speakers'!$B$10:$B1376,0),)="",""," - "&amp;INDEX('1.2 Speakers'!$J$10:$J1376,MATCH(L309,'1.2 Speakers'!$B$10:$B1376,0),)),"")&amp;IF(ISBLANK(M309),"","
")&amp;M309&amp;IFERROR(IF(INDEX('1.2 Speakers'!$J$10:$J1376,MATCH(M309,'1.2 Speakers'!$B$10:$B1376,0),)="",""," - "&amp;INDEX('1.2 Speakers'!$J$10:$J1376,MATCH(M309,'1.2 Speakers'!$B$10:$B1376,0),)),"")&amp;IF(ISBLANK(N309),"","
")&amp;N309&amp;IFERROR(IF(INDEX('1.2 Speakers'!$J$10:$J1376,MATCH(N309,'1.2 Speakers'!$B$10:$B1376,0),)="",""," - "&amp;INDEX('1.2 Speakers'!$J$10:$J1376,MATCH(N309,'1.2 Speakers'!$B$10:$B1376,0),)),"")</f>
        <v/>
      </c>
      <c r="P309" s="58"/>
      <c r="Q309" s="60"/>
      <c r="R309" s="61"/>
      <c r="S309" s="60"/>
      <c r="T309" s="536"/>
    </row>
    <row r="310" spans="2:20" ht="13">
      <c r="B310" s="535"/>
      <c r="C310" s="425"/>
      <c r="D310" s="57"/>
      <c r="E310" s="58"/>
      <c r="F310" s="58"/>
      <c r="G310" s="427"/>
      <c r="H310" s="427"/>
      <c r="I310" s="59"/>
      <c r="J310" s="59"/>
      <c r="K310" s="59"/>
      <c r="L310" s="59"/>
      <c r="M310" s="59"/>
      <c r="N310" s="59"/>
      <c r="O310" s="57" t="str" cm="1">
        <f t="array" ref="O310">I310&amp;IFERROR(IF(INDEX('1.2 Speakers'!$J$10:$J1377,MATCH(I310,'1.2 Speakers'!$B$10:$B1377,0),)="",""," - "&amp;INDEX('1.2 Speakers'!$J$10:$J1377,MATCH(I310,'1.2 Speakers'!$B$10:$B1377,0),)),"")&amp;IF(ISBLANK(J310),"",CHAR(10))&amp;J310&amp;IFERROR(IF(INDEX('1.2 Speakers'!$J$10:$J1377,MATCH(J310,'1.2 Speakers'!$B$10:$B1377,0),)="",""," - "&amp;INDEX('1.2 Speakers'!$J$10:$J1377,MATCH(J310,'1.2 Speakers'!$B$10:$B1377,0),)),"")&amp;IF(ISBLANK(K310),"","
")&amp;K310&amp;IFERROR(IF(INDEX('1.2 Speakers'!$J$10:$J1377,MATCH(K310,'1.2 Speakers'!$B$10:$B1377,0),)="",""," - "&amp;INDEX('1.2 Speakers'!$J$10:$J1377,MATCH(K310,'1.2 Speakers'!$B$10:$B1377,0),)),"")&amp;IF(ISBLANK(L310),"","
")&amp;L310&amp;IFERROR(IF(INDEX('1.2 Speakers'!$J$10:$J1377,MATCH(L310,'1.2 Speakers'!$B$10:$B1377,0),)="",""," - "&amp;INDEX('1.2 Speakers'!$J$10:$J1377,MATCH(L310,'1.2 Speakers'!$B$10:$B1377,0),)),"")&amp;IF(ISBLANK(M310),"","
")&amp;M310&amp;IFERROR(IF(INDEX('1.2 Speakers'!$J$10:$J1377,MATCH(M310,'1.2 Speakers'!$B$10:$B1377,0),)="",""," - "&amp;INDEX('1.2 Speakers'!$J$10:$J1377,MATCH(M310,'1.2 Speakers'!$B$10:$B1377,0),)),"")&amp;IF(ISBLANK(N310),"","
")&amp;N310&amp;IFERROR(IF(INDEX('1.2 Speakers'!$J$10:$J1377,MATCH(N310,'1.2 Speakers'!$B$10:$B1377,0),)="",""," - "&amp;INDEX('1.2 Speakers'!$J$10:$J1377,MATCH(N310,'1.2 Speakers'!$B$10:$B1377,0),)),"")</f>
        <v/>
      </c>
      <c r="P310" s="58"/>
      <c r="Q310" s="60"/>
      <c r="R310" s="61"/>
      <c r="S310" s="60"/>
      <c r="T310" s="536"/>
    </row>
    <row r="311" spans="2:20" ht="13">
      <c r="B311" s="535"/>
      <c r="C311" s="425"/>
      <c r="D311" s="57"/>
      <c r="E311" s="58"/>
      <c r="F311" s="58"/>
      <c r="G311" s="427"/>
      <c r="H311" s="427"/>
      <c r="I311" s="59"/>
      <c r="J311" s="59"/>
      <c r="K311" s="59"/>
      <c r="L311" s="59"/>
      <c r="M311" s="59"/>
      <c r="N311" s="59"/>
      <c r="O311" s="57" t="str" cm="1">
        <f t="array" ref="O311">I311&amp;IFERROR(IF(INDEX('1.2 Speakers'!$J$10:$J1378,MATCH(I311,'1.2 Speakers'!$B$10:$B1378,0),)="",""," - "&amp;INDEX('1.2 Speakers'!$J$10:$J1378,MATCH(I311,'1.2 Speakers'!$B$10:$B1378,0),)),"")&amp;IF(ISBLANK(J311),"",CHAR(10))&amp;J311&amp;IFERROR(IF(INDEX('1.2 Speakers'!$J$10:$J1378,MATCH(J311,'1.2 Speakers'!$B$10:$B1378,0),)="",""," - "&amp;INDEX('1.2 Speakers'!$J$10:$J1378,MATCH(J311,'1.2 Speakers'!$B$10:$B1378,0),)),"")&amp;IF(ISBLANK(K311),"","
")&amp;K311&amp;IFERROR(IF(INDEX('1.2 Speakers'!$J$10:$J1378,MATCH(K311,'1.2 Speakers'!$B$10:$B1378,0),)="",""," - "&amp;INDEX('1.2 Speakers'!$J$10:$J1378,MATCH(K311,'1.2 Speakers'!$B$10:$B1378,0),)),"")&amp;IF(ISBLANK(L311),"","
")&amp;L311&amp;IFERROR(IF(INDEX('1.2 Speakers'!$J$10:$J1378,MATCH(L311,'1.2 Speakers'!$B$10:$B1378,0),)="",""," - "&amp;INDEX('1.2 Speakers'!$J$10:$J1378,MATCH(L311,'1.2 Speakers'!$B$10:$B1378,0),)),"")&amp;IF(ISBLANK(M311),"","
")&amp;M311&amp;IFERROR(IF(INDEX('1.2 Speakers'!$J$10:$J1378,MATCH(M311,'1.2 Speakers'!$B$10:$B1378,0),)="",""," - "&amp;INDEX('1.2 Speakers'!$J$10:$J1378,MATCH(M311,'1.2 Speakers'!$B$10:$B1378,0),)),"")&amp;IF(ISBLANK(N311),"","
")&amp;N311&amp;IFERROR(IF(INDEX('1.2 Speakers'!$J$10:$J1378,MATCH(N311,'1.2 Speakers'!$B$10:$B1378,0),)="",""," - "&amp;INDEX('1.2 Speakers'!$J$10:$J1378,MATCH(N311,'1.2 Speakers'!$B$10:$B1378,0),)),"")</f>
        <v/>
      </c>
      <c r="P311" s="58"/>
      <c r="Q311" s="60"/>
      <c r="R311" s="61"/>
      <c r="S311" s="60"/>
      <c r="T311" s="536"/>
    </row>
    <row r="312" spans="2:20" ht="13">
      <c r="B312" s="535"/>
      <c r="C312" s="425"/>
      <c r="D312" s="57"/>
      <c r="E312" s="58"/>
      <c r="F312" s="58"/>
      <c r="G312" s="427"/>
      <c r="H312" s="427"/>
      <c r="I312" s="59"/>
      <c r="J312" s="59"/>
      <c r="K312" s="59"/>
      <c r="L312" s="59"/>
      <c r="M312" s="59"/>
      <c r="N312" s="59"/>
      <c r="O312" s="57" t="str" cm="1">
        <f t="array" ref="O312">I312&amp;IFERROR(IF(INDEX('1.2 Speakers'!$J$10:$J1379,MATCH(I312,'1.2 Speakers'!$B$10:$B1379,0),)="",""," - "&amp;INDEX('1.2 Speakers'!$J$10:$J1379,MATCH(I312,'1.2 Speakers'!$B$10:$B1379,0),)),"")&amp;IF(ISBLANK(J312),"",CHAR(10))&amp;J312&amp;IFERROR(IF(INDEX('1.2 Speakers'!$J$10:$J1379,MATCH(J312,'1.2 Speakers'!$B$10:$B1379,0),)="",""," - "&amp;INDEX('1.2 Speakers'!$J$10:$J1379,MATCH(J312,'1.2 Speakers'!$B$10:$B1379,0),)),"")&amp;IF(ISBLANK(K312),"","
")&amp;K312&amp;IFERROR(IF(INDEX('1.2 Speakers'!$J$10:$J1379,MATCH(K312,'1.2 Speakers'!$B$10:$B1379,0),)="",""," - "&amp;INDEX('1.2 Speakers'!$J$10:$J1379,MATCH(K312,'1.2 Speakers'!$B$10:$B1379,0),)),"")&amp;IF(ISBLANK(L312),"","
")&amp;L312&amp;IFERROR(IF(INDEX('1.2 Speakers'!$J$10:$J1379,MATCH(L312,'1.2 Speakers'!$B$10:$B1379,0),)="",""," - "&amp;INDEX('1.2 Speakers'!$J$10:$J1379,MATCH(L312,'1.2 Speakers'!$B$10:$B1379,0),)),"")&amp;IF(ISBLANK(M312),"","
")&amp;M312&amp;IFERROR(IF(INDEX('1.2 Speakers'!$J$10:$J1379,MATCH(M312,'1.2 Speakers'!$B$10:$B1379,0),)="",""," - "&amp;INDEX('1.2 Speakers'!$J$10:$J1379,MATCH(M312,'1.2 Speakers'!$B$10:$B1379,0),)),"")&amp;IF(ISBLANK(N312),"","
")&amp;N312&amp;IFERROR(IF(INDEX('1.2 Speakers'!$J$10:$J1379,MATCH(N312,'1.2 Speakers'!$B$10:$B1379,0),)="",""," - "&amp;INDEX('1.2 Speakers'!$J$10:$J1379,MATCH(N312,'1.2 Speakers'!$B$10:$B1379,0),)),"")</f>
        <v/>
      </c>
      <c r="P312" s="58"/>
      <c r="Q312" s="60"/>
      <c r="R312" s="61"/>
      <c r="S312" s="60"/>
      <c r="T312" s="536"/>
    </row>
    <row r="313" spans="2:20" ht="13">
      <c r="B313" s="535"/>
      <c r="C313" s="425"/>
      <c r="D313" s="57"/>
      <c r="E313" s="58"/>
      <c r="F313" s="58"/>
      <c r="G313" s="427"/>
      <c r="H313" s="427"/>
      <c r="I313" s="59"/>
      <c r="J313" s="59"/>
      <c r="K313" s="59"/>
      <c r="L313" s="59"/>
      <c r="M313" s="59"/>
      <c r="N313" s="59"/>
      <c r="O313" s="57" t="str" cm="1">
        <f t="array" ref="O313">I313&amp;IFERROR(IF(INDEX('1.2 Speakers'!$J$10:$J1380,MATCH(I313,'1.2 Speakers'!$B$10:$B1380,0),)="",""," - "&amp;INDEX('1.2 Speakers'!$J$10:$J1380,MATCH(I313,'1.2 Speakers'!$B$10:$B1380,0),)),"")&amp;IF(ISBLANK(J313),"",CHAR(10))&amp;J313&amp;IFERROR(IF(INDEX('1.2 Speakers'!$J$10:$J1380,MATCH(J313,'1.2 Speakers'!$B$10:$B1380,0),)="",""," - "&amp;INDEX('1.2 Speakers'!$J$10:$J1380,MATCH(J313,'1.2 Speakers'!$B$10:$B1380,0),)),"")&amp;IF(ISBLANK(K313),"","
")&amp;K313&amp;IFERROR(IF(INDEX('1.2 Speakers'!$J$10:$J1380,MATCH(K313,'1.2 Speakers'!$B$10:$B1380,0),)="",""," - "&amp;INDEX('1.2 Speakers'!$J$10:$J1380,MATCH(K313,'1.2 Speakers'!$B$10:$B1380,0),)),"")&amp;IF(ISBLANK(L313),"","
")&amp;L313&amp;IFERROR(IF(INDEX('1.2 Speakers'!$J$10:$J1380,MATCH(L313,'1.2 Speakers'!$B$10:$B1380,0),)="",""," - "&amp;INDEX('1.2 Speakers'!$J$10:$J1380,MATCH(L313,'1.2 Speakers'!$B$10:$B1380,0),)),"")&amp;IF(ISBLANK(M313),"","
")&amp;M313&amp;IFERROR(IF(INDEX('1.2 Speakers'!$J$10:$J1380,MATCH(M313,'1.2 Speakers'!$B$10:$B1380,0),)="",""," - "&amp;INDEX('1.2 Speakers'!$J$10:$J1380,MATCH(M313,'1.2 Speakers'!$B$10:$B1380,0),)),"")&amp;IF(ISBLANK(N313),"","
")&amp;N313&amp;IFERROR(IF(INDEX('1.2 Speakers'!$J$10:$J1380,MATCH(N313,'1.2 Speakers'!$B$10:$B1380,0),)="",""," - "&amp;INDEX('1.2 Speakers'!$J$10:$J1380,MATCH(N313,'1.2 Speakers'!$B$10:$B1380,0),)),"")</f>
        <v/>
      </c>
      <c r="P313" s="58"/>
      <c r="Q313" s="60"/>
      <c r="R313" s="61"/>
      <c r="S313" s="60"/>
      <c r="T313" s="536"/>
    </row>
    <row r="314" spans="2:20" ht="13">
      <c r="B314" s="535"/>
      <c r="C314" s="425"/>
      <c r="D314" s="57"/>
      <c r="E314" s="58"/>
      <c r="F314" s="58"/>
      <c r="G314" s="427"/>
      <c r="H314" s="427"/>
      <c r="I314" s="59"/>
      <c r="J314" s="59"/>
      <c r="K314" s="59"/>
      <c r="L314" s="59"/>
      <c r="M314" s="59"/>
      <c r="N314" s="59"/>
      <c r="O314" s="57" t="str" cm="1">
        <f t="array" ref="O314">I314&amp;IFERROR(IF(INDEX('1.2 Speakers'!$J$10:$J1381,MATCH(I314,'1.2 Speakers'!$B$10:$B1381,0),)="",""," - "&amp;INDEX('1.2 Speakers'!$J$10:$J1381,MATCH(I314,'1.2 Speakers'!$B$10:$B1381,0),)),"")&amp;IF(ISBLANK(J314),"",CHAR(10))&amp;J314&amp;IFERROR(IF(INDEX('1.2 Speakers'!$J$10:$J1381,MATCH(J314,'1.2 Speakers'!$B$10:$B1381,0),)="",""," - "&amp;INDEX('1.2 Speakers'!$J$10:$J1381,MATCH(J314,'1.2 Speakers'!$B$10:$B1381,0),)),"")&amp;IF(ISBLANK(K314),"","
")&amp;K314&amp;IFERROR(IF(INDEX('1.2 Speakers'!$J$10:$J1381,MATCH(K314,'1.2 Speakers'!$B$10:$B1381,0),)="",""," - "&amp;INDEX('1.2 Speakers'!$J$10:$J1381,MATCH(K314,'1.2 Speakers'!$B$10:$B1381,0),)),"")&amp;IF(ISBLANK(L314),"","
")&amp;L314&amp;IFERROR(IF(INDEX('1.2 Speakers'!$J$10:$J1381,MATCH(L314,'1.2 Speakers'!$B$10:$B1381,0),)="",""," - "&amp;INDEX('1.2 Speakers'!$J$10:$J1381,MATCH(L314,'1.2 Speakers'!$B$10:$B1381,0),)),"")&amp;IF(ISBLANK(M314),"","
")&amp;M314&amp;IFERROR(IF(INDEX('1.2 Speakers'!$J$10:$J1381,MATCH(M314,'1.2 Speakers'!$B$10:$B1381,0),)="",""," - "&amp;INDEX('1.2 Speakers'!$J$10:$J1381,MATCH(M314,'1.2 Speakers'!$B$10:$B1381,0),)),"")&amp;IF(ISBLANK(N314),"","
")&amp;N314&amp;IFERROR(IF(INDEX('1.2 Speakers'!$J$10:$J1381,MATCH(N314,'1.2 Speakers'!$B$10:$B1381,0),)="",""," - "&amp;INDEX('1.2 Speakers'!$J$10:$J1381,MATCH(N314,'1.2 Speakers'!$B$10:$B1381,0),)),"")</f>
        <v/>
      </c>
      <c r="P314" s="58"/>
      <c r="Q314" s="60"/>
      <c r="R314" s="61"/>
      <c r="S314" s="60"/>
      <c r="T314" s="536"/>
    </row>
    <row r="315" spans="2:20" ht="13">
      <c r="B315" s="535"/>
      <c r="C315" s="425"/>
      <c r="D315" s="57"/>
      <c r="E315" s="58"/>
      <c r="F315" s="58"/>
      <c r="G315" s="427"/>
      <c r="H315" s="427"/>
      <c r="I315" s="59"/>
      <c r="J315" s="59"/>
      <c r="K315" s="59"/>
      <c r="L315" s="59"/>
      <c r="M315" s="59"/>
      <c r="N315" s="59"/>
      <c r="O315" s="57" t="str" cm="1">
        <f t="array" ref="O315">I315&amp;IFERROR(IF(INDEX('1.2 Speakers'!$J$10:$J1382,MATCH(I315,'1.2 Speakers'!$B$10:$B1382,0),)="",""," - "&amp;INDEX('1.2 Speakers'!$J$10:$J1382,MATCH(I315,'1.2 Speakers'!$B$10:$B1382,0),)),"")&amp;IF(ISBLANK(J315),"",CHAR(10))&amp;J315&amp;IFERROR(IF(INDEX('1.2 Speakers'!$J$10:$J1382,MATCH(J315,'1.2 Speakers'!$B$10:$B1382,0),)="",""," - "&amp;INDEX('1.2 Speakers'!$J$10:$J1382,MATCH(J315,'1.2 Speakers'!$B$10:$B1382,0),)),"")&amp;IF(ISBLANK(K315),"","
")&amp;K315&amp;IFERROR(IF(INDEX('1.2 Speakers'!$J$10:$J1382,MATCH(K315,'1.2 Speakers'!$B$10:$B1382,0),)="",""," - "&amp;INDEX('1.2 Speakers'!$J$10:$J1382,MATCH(K315,'1.2 Speakers'!$B$10:$B1382,0),)),"")&amp;IF(ISBLANK(L315),"","
")&amp;L315&amp;IFERROR(IF(INDEX('1.2 Speakers'!$J$10:$J1382,MATCH(L315,'1.2 Speakers'!$B$10:$B1382,0),)="",""," - "&amp;INDEX('1.2 Speakers'!$J$10:$J1382,MATCH(L315,'1.2 Speakers'!$B$10:$B1382,0),)),"")&amp;IF(ISBLANK(M315),"","
")&amp;M315&amp;IFERROR(IF(INDEX('1.2 Speakers'!$J$10:$J1382,MATCH(M315,'1.2 Speakers'!$B$10:$B1382,0),)="",""," - "&amp;INDEX('1.2 Speakers'!$J$10:$J1382,MATCH(M315,'1.2 Speakers'!$B$10:$B1382,0),)),"")&amp;IF(ISBLANK(N315),"","
")&amp;N315&amp;IFERROR(IF(INDEX('1.2 Speakers'!$J$10:$J1382,MATCH(N315,'1.2 Speakers'!$B$10:$B1382,0),)="",""," - "&amp;INDEX('1.2 Speakers'!$J$10:$J1382,MATCH(N315,'1.2 Speakers'!$B$10:$B1382,0),)),"")</f>
        <v/>
      </c>
      <c r="P315" s="58"/>
      <c r="Q315" s="60"/>
      <c r="R315" s="61"/>
      <c r="S315" s="60"/>
      <c r="T315" s="536"/>
    </row>
    <row r="316" spans="2:20" ht="13">
      <c r="B316" s="535"/>
      <c r="C316" s="425"/>
      <c r="D316" s="57"/>
      <c r="E316" s="58"/>
      <c r="F316" s="58"/>
      <c r="G316" s="427"/>
      <c r="H316" s="427"/>
      <c r="I316" s="59"/>
      <c r="J316" s="59"/>
      <c r="K316" s="59"/>
      <c r="L316" s="59"/>
      <c r="M316" s="59"/>
      <c r="N316" s="59"/>
      <c r="O316" s="57" t="str" cm="1">
        <f t="array" ref="O316">I316&amp;IFERROR(IF(INDEX('1.2 Speakers'!$J$10:$J1383,MATCH(I316,'1.2 Speakers'!$B$10:$B1383,0),)="",""," - "&amp;INDEX('1.2 Speakers'!$J$10:$J1383,MATCH(I316,'1.2 Speakers'!$B$10:$B1383,0),)),"")&amp;IF(ISBLANK(J316),"",CHAR(10))&amp;J316&amp;IFERROR(IF(INDEX('1.2 Speakers'!$J$10:$J1383,MATCH(J316,'1.2 Speakers'!$B$10:$B1383,0),)="",""," - "&amp;INDEX('1.2 Speakers'!$J$10:$J1383,MATCH(J316,'1.2 Speakers'!$B$10:$B1383,0),)),"")&amp;IF(ISBLANK(K316),"","
")&amp;K316&amp;IFERROR(IF(INDEX('1.2 Speakers'!$J$10:$J1383,MATCH(K316,'1.2 Speakers'!$B$10:$B1383,0),)="",""," - "&amp;INDEX('1.2 Speakers'!$J$10:$J1383,MATCH(K316,'1.2 Speakers'!$B$10:$B1383,0),)),"")&amp;IF(ISBLANK(L316),"","
")&amp;L316&amp;IFERROR(IF(INDEX('1.2 Speakers'!$J$10:$J1383,MATCH(L316,'1.2 Speakers'!$B$10:$B1383,0),)="",""," - "&amp;INDEX('1.2 Speakers'!$J$10:$J1383,MATCH(L316,'1.2 Speakers'!$B$10:$B1383,0),)),"")&amp;IF(ISBLANK(M316),"","
")&amp;M316&amp;IFERROR(IF(INDEX('1.2 Speakers'!$J$10:$J1383,MATCH(M316,'1.2 Speakers'!$B$10:$B1383,0),)="",""," - "&amp;INDEX('1.2 Speakers'!$J$10:$J1383,MATCH(M316,'1.2 Speakers'!$B$10:$B1383,0),)),"")&amp;IF(ISBLANK(N316),"","
")&amp;N316&amp;IFERROR(IF(INDEX('1.2 Speakers'!$J$10:$J1383,MATCH(N316,'1.2 Speakers'!$B$10:$B1383,0),)="",""," - "&amp;INDEX('1.2 Speakers'!$J$10:$J1383,MATCH(N316,'1.2 Speakers'!$B$10:$B1383,0),)),"")</f>
        <v/>
      </c>
      <c r="P316" s="58"/>
      <c r="Q316" s="60"/>
      <c r="R316" s="61"/>
      <c r="S316" s="60"/>
      <c r="T316" s="536"/>
    </row>
    <row r="317" spans="2:20" ht="13">
      <c r="B317" s="535"/>
      <c r="C317" s="425"/>
      <c r="D317" s="57"/>
      <c r="E317" s="58"/>
      <c r="F317" s="58"/>
      <c r="G317" s="427"/>
      <c r="H317" s="427"/>
      <c r="I317" s="59"/>
      <c r="J317" s="59"/>
      <c r="K317" s="59"/>
      <c r="L317" s="59"/>
      <c r="M317" s="59"/>
      <c r="N317" s="59"/>
      <c r="O317" s="57" t="str" cm="1">
        <f t="array" ref="O317">I317&amp;IFERROR(IF(INDEX('1.2 Speakers'!$J$10:$J1384,MATCH(I317,'1.2 Speakers'!$B$10:$B1384,0),)="",""," - "&amp;INDEX('1.2 Speakers'!$J$10:$J1384,MATCH(I317,'1.2 Speakers'!$B$10:$B1384,0),)),"")&amp;IF(ISBLANK(J317),"",CHAR(10))&amp;J317&amp;IFERROR(IF(INDEX('1.2 Speakers'!$J$10:$J1384,MATCH(J317,'1.2 Speakers'!$B$10:$B1384,0),)="",""," - "&amp;INDEX('1.2 Speakers'!$J$10:$J1384,MATCH(J317,'1.2 Speakers'!$B$10:$B1384,0),)),"")&amp;IF(ISBLANK(K317),"","
")&amp;K317&amp;IFERROR(IF(INDEX('1.2 Speakers'!$J$10:$J1384,MATCH(K317,'1.2 Speakers'!$B$10:$B1384,0),)="",""," - "&amp;INDEX('1.2 Speakers'!$J$10:$J1384,MATCH(K317,'1.2 Speakers'!$B$10:$B1384,0),)),"")&amp;IF(ISBLANK(L317),"","
")&amp;L317&amp;IFERROR(IF(INDEX('1.2 Speakers'!$J$10:$J1384,MATCH(L317,'1.2 Speakers'!$B$10:$B1384,0),)="",""," - "&amp;INDEX('1.2 Speakers'!$J$10:$J1384,MATCH(L317,'1.2 Speakers'!$B$10:$B1384,0),)),"")&amp;IF(ISBLANK(M317),"","
")&amp;M317&amp;IFERROR(IF(INDEX('1.2 Speakers'!$J$10:$J1384,MATCH(M317,'1.2 Speakers'!$B$10:$B1384,0),)="",""," - "&amp;INDEX('1.2 Speakers'!$J$10:$J1384,MATCH(M317,'1.2 Speakers'!$B$10:$B1384,0),)),"")&amp;IF(ISBLANK(N317),"","
")&amp;N317&amp;IFERROR(IF(INDEX('1.2 Speakers'!$J$10:$J1384,MATCH(N317,'1.2 Speakers'!$B$10:$B1384,0),)="",""," - "&amp;INDEX('1.2 Speakers'!$J$10:$J1384,MATCH(N317,'1.2 Speakers'!$B$10:$B1384,0),)),"")</f>
        <v/>
      </c>
      <c r="P317" s="58"/>
      <c r="Q317" s="60"/>
      <c r="R317" s="61"/>
      <c r="S317" s="60"/>
      <c r="T317" s="536"/>
    </row>
    <row r="318" spans="2:20" ht="13">
      <c r="B318" s="535"/>
      <c r="C318" s="425"/>
      <c r="D318" s="57"/>
      <c r="E318" s="58"/>
      <c r="F318" s="58"/>
      <c r="G318" s="427"/>
      <c r="H318" s="427"/>
      <c r="I318" s="59"/>
      <c r="J318" s="59"/>
      <c r="K318" s="59"/>
      <c r="L318" s="59"/>
      <c r="M318" s="59"/>
      <c r="N318" s="59"/>
      <c r="O318" s="57" t="str" cm="1">
        <f t="array" ref="O318">I318&amp;IFERROR(IF(INDEX('1.2 Speakers'!$J$10:$J1385,MATCH(I318,'1.2 Speakers'!$B$10:$B1385,0),)="",""," - "&amp;INDEX('1.2 Speakers'!$J$10:$J1385,MATCH(I318,'1.2 Speakers'!$B$10:$B1385,0),)),"")&amp;IF(ISBLANK(J318),"",CHAR(10))&amp;J318&amp;IFERROR(IF(INDEX('1.2 Speakers'!$J$10:$J1385,MATCH(J318,'1.2 Speakers'!$B$10:$B1385,0),)="",""," - "&amp;INDEX('1.2 Speakers'!$J$10:$J1385,MATCH(J318,'1.2 Speakers'!$B$10:$B1385,0),)),"")&amp;IF(ISBLANK(K318),"","
")&amp;K318&amp;IFERROR(IF(INDEX('1.2 Speakers'!$J$10:$J1385,MATCH(K318,'1.2 Speakers'!$B$10:$B1385,0),)="",""," - "&amp;INDEX('1.2 Speakers'!$J$10:$J1385,MATCH(K318,'1.2 Speakers'!$B$10:$B1385,0),)),"")&amp;IF(ISBLANK(L318),"","
")&amp;L318&amp;IFERROR(IF(INDEX('1.2 Speakers'!$J$10:$J1385,MATCH(L318,'1.2 Speakers'!$B$10:$B1385,0),)="",""," - "&amp;INDEX('1.2 Speakers'!$J$10:$J1385,MATCH(L318,'1.2 Speakers'!$B$10:$B1385,0),)),"")&amp;IF(ISBLANK(M318),"","
")&amp;M318&amp;IFERROR(IF(INDEX('1.2 Speakers'!$J$10:$J1385,MATCH(M318,'1.2 Speakers'!$B$10:$B1385,0),)="",""," - "&amp;INDEX('1.2 Speakers'!$J$10:$J1385,MATCH(M318,'1.2 Speakers'!$B$10:$B1385,0),)),"")&amp;IF(ISBLANK(N318),"","
")&amp;N318&amp;IFERROR(IF(INDEX('1.2 Speakers'!$J$10:$J1385,MATCH(N318,'1.2 Speakers'!$B$10:$B1385,0),)="",""," - "&amp;INDEX('1.2 Speakers'!$J$10:$J1385,MATCH(N318,'1.2 Speakers'!$B$10:$B1385,0),)),"")</f>
        <v/>
      </c>
      <c r="P318" s="58"/>
      <c r="Q318" s="60"/>
      <c r="R318" s="61"/>
      <c r="S318" s="60"/>
      <c r="T318" s="536"/>
    </row>
    <row r="319" spans="2:20" ht="13">
      <c r="B319" s="535"/>
      <c r="C319" s="425"/>
      <c r="D319" s="57"/>
      <c r="E319" s="58"/>
      <c r="F319" s="58"/>
      <c r="G319" s="427"/>
      <c r="H319" s="427"/>
      <c r="I319" s="59"/>
      <c r="J319" s="59"/>
      <c r="K319" s="59"/>
      <c r="L319" s="59"/>
      <c r="M319" s="59"/>
      <c r="N319" s="59"/>
      <c r="O319" s="57" t="str" cm="1">
        <f t="array" ref="O319">I319&amp;IFERROR(IF(INDEX('1.2 Speakers'!$J$10:$J1386,MATCH(I319,'1.2 Speakers'!$B$10:$B1386,0),)="",""," - "&amp;INDEX('1.2 Speakers'!$J$10:$J1386,MATCH(I319,'1.2 Speakers'!$B$10:$B1386,0),)),"")&amp;IF(ISBLANK(J319),"",CHAR(10))&amp;J319&amp;IFERROR(IF(INDEX('1.2 Speakers'!$J$10:$J1386,MATCH(J319,'1.2 Speakers'!$B$10:$B1386,0),)="",""," - "&amp;INDEX('1.2 Speakers'!$J$10:$J1386,MATCH(J319,'1.2 Speakers'!$B$10:$B1386,0),)),"")&amp;IF(ISBLANK(K319),"","
")&amp;K319&amp;IFERROR(IF(INDEX('1.2 Speakers'!$J$10:$J1386,MATCH(K319,'1.2 Speakers'!$B$10:$B1386,0),)="",""," - "&amp;INDEX('1.2 Speakers'!$J$10:$J1386,MATCH(K319,'1.2 Speakers'!$B$10:$B1386,0),)),"")&amp;IF(ISBLANK(L319),"","
")&amp;L319&amp;IFERROR(IF(INDEX('1.2 Speakers'!$J$10:$J1386,MATCH(L319,'1.2 Speakers'!$B$10:$B1386,0),)="",""," - "&amp;INDEX('1.2 Speakers'!$J$10:$J1386,MATCH(L319,'1.2 Speakers'!$B$10:$B1386,0),)),"")&amp;IF(ISBLANK(M319),"","
")&amp;M319&amp;IFERROR(IF(INDEX('1.2 Speakers'!$J$10:$J1386,MATCH(M319,'1.2 Speakers'!$B$10:$B1386,0),)="",""," - "&amp;INDEX('1.2 Speakers'!$J$10:$J1386,MATCH(M319,'1.2 Speakers'!$B$10:$B1386,0),)),"")&amp;IF(ISBLANK(N319),"","
")&amp;N319&amp;IFERROR(IF(INDEX('1.2 Speakers'!$J$10:$J1386,MATCH(N319,'1.2 Speakers'!$B$10:$B1386,0),)="",""," - "&amp;INDEX('1.2 Speakers'!$J$10:$J1386,MATCH(N319,'1.2 Speakers'!$B$10:$B1386,0),)),"")</f>
        <v/>
      </c>
      <c r="P319" s="58"/>
      <c r="Q319" s="60"/>
      <c r="R319" s="61"/>
      <c r="S319" s="60"/>
      <c r="T319" s="536"/>
    </row>
    <row r="320" spans="2:20" ht="13">
      <c r="B320" s="535"/>
      <c r="C320" s="425"/>
      <c r="D320" s="57"/>
      <c r="E320" s="58"/>
      <c r="F320" s="58"/>
      <c r="G320" s="427"/>
      <c r="H320" s="427"/>
      <c r="I320" s="59"/>
      <c r="J320" s="59"/>
      <c r="K320" s="59"/>
      <c r="L320" s="59"/>
      <c r="M320" s="59"/>
      <c r="N320" s="59"/>
      <c r="O320" s="57" t="str" cm="1">
        <f t="array" ref="O320">I320&amp;IFERROR(IF(INDEX('1.2 Speakers'!$J$10:$J1387,MATCH(I320,'1.2 Speakers'!$B$10:$B1387,0),)="",""," - "&amp;INDEX('1.2 Speakers'!$J$10:$J1387,MATCH(I320,'1.2 Speakers'!$B$10:$B1387,0),)),"")&amp;IF(ISBLANK(J320),"",CHAR(10))&amp;J320&amp;IFERROR(IF(INDEX('1.2 Speakers'!$J$10:$J1387,MATCH(J320,'1.2 Speakers'!$B$10:$B1387,0),)="",""," - "&amp;INDEX('1.2 Speakers'!$J$10:$J1387,MATCH(J320,'1.2 Speakers'!$B$10:$B1387,0),)),"")&amp;IF(ISBLANK(K320),"","
")&amp;K320&amp;IFERROR(IF(INDEX('1.2 Speakers'!$J$10:$J1387,MATCH(K320,'1.2 Speakers'!$B$10:$B1387,0),)="",""," - "&amp;INDEX('1.2 Speakers'!$J$10:$J1387,MATCH(K320,'1.2 Speakers'!$B$10:$B1387,0),)),"")&amp;IF(ISBLANK(L320),"","
")&amp;L320&amp;IFERROR(IF(INDEX('1.2 Speakers'!$J$10:$J1387,MATCH(L320,'1.2 Speakers'!$B$10:$B1387,0),)="",""," - "&amp;INDEX('1.2 Speakers'!$J$10:$J1387,MATCH(L320,'1.2 Speakers'!$B$10:$B1387,0),)),"")&amp;IF(ISBLANK(M320),"","
")&amp;M320&amp;IFERROR(IF(INDEX('1.2 Speakers'!$J$10:$J1387,MATCH(M320,'1.2 Speakers'!$B$10:$B1387,0),)="",""," - "&amp;INDEX('1.2 Speakers'!$J$10:$J1387,MATCH(M320,'1.2 Speakers'!$B$10:$B1387,0),)),"")&amp;IF(ISBLANK(N320),"","
")&amp;N320&amp;IFERROR(IF(INDEX('1.2 Speakers'!$J$10:$J1387,MATCH(N320,'1.2 Speakers'!$B$10:$B1387,0),)="",""," - "&amp;INDEX('1.2 Speakers'!$J$10:$J1387,MATCH(N320,'1.2 Speakers'!$B$10:$B1387,0),)),"")</f>
        <v/>
      </c>
      <c r="P320" s="58"/>
      <c r="Q320" s="60"/>
      <c r="R320" s="61"/>
      <c r="S320" s="60"/>
      <c r="T320" s="536"/>
    </row>
    <row r="321" spans="2:20" ht="13">
      <c r="B321" s="535"/>
      <c r="C321" s="425"/>
      <c r="D321" s="57"/>
      <c r="E321" s="58"/>
      <c r="F321" s="58"/>
      <c r="G321" s="427"/>
      <c r="H321" s="427"/>
      <c r="I321" s="59"/>
      <c r="J321" s="59"/>
      <c r="K321" s="59"/>
      <c r="L321" s="59"/>
      <c r="M321" s="59"/>
      <c r="N321" s="59"/>
      <c r="O321" s="57" t="str" cm="1">
        <f t="array" ref="O321">I321&amp;IFERROR(IF(INDEX('1.2 Speakers'!$J$10:$J1388,MATCH(I321,'1.2 Speakers'!$B$10:$B1388,0),)="",""," - "&amp;INDEX('1.2 Speakers'!$J$10:$J1388,MATCH(I321,'1.2 Speakers'!$B$10:$B1388,0),)),"")&amp;IF(ISBLANK(J321),"",CHAR(10))&amp;J321&amp;IFERROR(IF(INDEX('1.2 Speakers'!$J$10:$J1388,MATCH(J321,'1.2 Speakers'!$B$10:$B1388,0),)="",""," - "&amp;INDEX('1.2 Speakers'!$J$10:$J1388,MATCH(J321,'1.2 Speakers'!$B$10:$B1388,0),)),"")&amp;IF(ISBLANK(K321),"","
")&amp;K321&amp;IFERROR(IF(INDEX('1.2 Speakers'!$J$10:$J1388,MATCH(K321,'1.2 Speakers'!$B$10:$B1388,0),)="",""," - "&amp;INDEX('1.2 Speakers'!$J$10:$J1388,MATCH(K321,'1.2 Speakers'!$B$10:$B1388,0),)),"")&amp;IF(ISBLANK(L321),"","
")&amp;L321&amp;IFERROR(IF(INDEX('1.2 Speakers'!$J$10:$J1388,MATCH(L321,'1.2 Speakers'!$B$10:$B1388,0),)="",""," - "&amp;INDEX('1.2 Speakers'!$J$10:$J1388,MATCH(L321,'1.2 Speakers'!$B$10:$B1388,0),)),"")&amp;IF(ISBLANK(M321),"","
")&amp;M321&amp;IFERROR(IF(INDEX('1.2 Speakers'!$J$10:$J1388,MATCH(M321,'1.2 Speakers'!$B$10:$B1388,0),)="",""," - "&amp;INDEX('1.2 Speakers'!$J$10:$J1388,MATCH(M321,'1.2 Speakers'!$B$10:$B1388,0),)),"")&amp;IF(ISBLANK(N321),"","
")&amp;N321&amp;IFERROR(IF(INDEX('1.2 Speakers'!$J$10:$J1388,MATCH(N321,'1.2 Speakers'!$B$10:$B1388,0),)="",""," - "&amp;INDEX('1.2 Speakers'!$J$10:$J1388,MATCH(N321,'1.2 Speakers'!$B$10:$B1388,0),)),"")</f>
        <v/>
      </c>
      <c r="P321" s="58"/>
      <c r="Q321" s="60"/>
      <c r="R321" s="61"/>
      <c r="S321" s="60"/>
      <c r="T321" s="536"/>
    </row>
    <row r="322" spans="2:20" ht="13">
      <c r="B322" s="535"/>
      <c r="C322" s="425"/>
      <c r="D322" s="57"/>
      <c r="E322" s="58"/>
      <c r="F322" s="58"/>
      <c r="G322" s="427"/>
      <c r="H322" s="427"/>
      <c r="I322" s="59"/>
      <c r="J322" s="59"/>
      <c r="K322" s="59"/>
      <c r="L322" s="59"/>
      <c r="M322" s="59"/>
      <c r="N322" s="59"/>
      <c r="O322" s="57" t="str" cm="1">
        <f t="array" ref="O322">I322&amp;IFERROR(IF(INDEX('1.2 Speakers'!$J$10:$J1389,MATCH(I322,'1.2 Speakers'!$B$10:$B1389,0),)="",""," - "&amp;INDEX('1.2 Speakers'!$J$10:$J1389,MATCH(I322,'1.2 Speakers'!$B$10:$B1389,0),)),"")&amp;IF(ISBLANK(J322),"",CHAR(10))&amp;J322&amp;IFERROR(IF(INDEX('1.2 Speakers'!$J$10:$J1389,MATCH(J322,'1.2 Speakers'!$B$10:$B1389,0),)="",""," - "&amp;INDEX('1.2 Speakers'!$J$10:$J1389,MATCH(J322,'1.2 Speakers'!$B$10:$B1389,0),)),"")&amp;IF(ISBLANK(K322),"","
")&amp;K322&amp;IFERROR(IF(INDEX('1.2 Speakers'!$J$10:$J1389,MATCH(K322,'1.2 Speakers'!$B$10:$B1389,0),)="",""," - "&amp;INDEX('1.2 Speakers'!$J$10:$J1389,MATCH(K322,'1.2 Speakers'!$B$10:$B1389,0),)),"")&amp;IF(ISBLANK(L322),"","
")&amp;L322&amp;IFERROR(IF(INDEX('1.2 Speakers'!$J$10:$J1389,MATCH(L322,'1.2 Speakers'!$B$10:$B1389,0),)="",""," - "&amp;INDEX('1.2 Speakers'!$J$10:$J1389,MATCH(L322,'1.2 Speakers'!$B$10:$B1389,0),)),"")&amp;IF(ISBLANK(M322),"","
")&amp;M322&amp;IFERROR(IF(INDEX('1.2 Speakers'!$J$10:$J1389,MATCH(M322,'1.2 Speakers'!$B$10:$B1389,0),)="",""," - "&amp;INDEX('1.2 Speakers'!$J$10:$J1389,MATCH(M322,'1.2 Speakers'!$B$10:$B1389,0),)),"")&amp;IF(ISBLANK(N322),"","
")&amp;N322&amp;IFERROR(IF(INDEX('1.2 Speakers'!$J$10:$J1389,MATCH(N322,'1.2 Speakers'!$B$10:$B1389,0),)="",""," - "&amp;INDEX('1.2 Speakers'!$J$10:$J1389,MATCH(N322,'1.2 Speakers'!$B$10:$B1389,0),)),"")</f>
        <v/>
      </c>
      <c r="P322" s="58"/>
      <c r="Q322" s="60"/>
      <c r="R322" s="61"/>
      <c r="S322" s="60"/>
      <c r="T322" s="536"/>
    </row>
    <row r="323" spans="2:20" ht="13">
      <c r="B323" s="535"/>
      <c r="C323" s="425"/>
      <c r="D323" s="57"/>
      <c r="E323" s="58"/>
      <c r="F323" s="58"/>
      <c r="G323" s="427"/>
      <c r="H323" s="427"/>
      <c r="I323" s="59"/>
      <c r="J323" s="59"/>
      <c r="K323" s="59"/>
      <c r="L323" s="59"/>
      <c r="M323" s="59"/>
      <c r="N323" s="59"/>
      <c r="O323" s="57" t="str" cm="1">
        <f t="array" ref="O323">I323&amp;IFERROR(IF(INDEX('1.2 Speakers'!$J$10:$J1390,MATCH(I323,'1.2 Speakers'!$B$10:$B1390,0),)="",""," - "&amp;INDEX('1.2 Speakers'!$J$10:$J1390,MATCH(I323,'1.2 Speakers'!$B$10:$B1390,0),)),"")&amp;IF(ISBLANK(J323),"",CHAR(10))&amp;J323&amp;IFERROR(IF(INDEX('1.2 Speakers'!$J$10:$J1390,MATCH(J323,'1.2 Speakers'!$B$10:$B1390,0),)="",""," - "&amp;INDEX('1.2 Speakers'!$J$10:$J1390,MATCH(J323,'1.2 Speakers'!$B$10:$B1390,0),)),"")&amp;IF(ISBLANK(K323),"","
")&amp;K323&amp;IFERROR(IF(INDEX('1.2 Speakers'!$J$10:$J1390,MATCH(K323,'1.2 Speakers'!$B$10:$B1390,0),)="",""," - "&amp;INDEX('1.2 Speakers'!$J$10:$J1390,MATCH(K323,'1.2 Speakers'!$B$10:$B1390,0),)),"")&amp;IF(ISBLANK(L323),"","
")&amp;L323&amp;IFERROR(IF(INDEX('1.2 Speakers'!$J$10:$J1390,MATCH(L323,'1.2 Speakers'!$B$10:$B1390,0),)="",""," - "&amp;INDEX('1.2 Speakers'!$J$10:$J1390,MATCH(L323,'1.2 Speakers'!$B$10:$B1390,0),)),"")&amp;IF(ISBLANK(M323),"","
")&amp;M323&amp;IFERROR(IF(INDEX('1.2 Speakers'!$J$10:$J1390,MATCH(M323,'1.2 Speakers'!$B$10:$B1390,0),)="",""," - "&amp;INDEX('1.2 Speakers'!$J$10:$J1390,MATCH(M323,'1.2 Speakers'!$B$10:$B1390,0),)),"")&amp;IF(ISBLANK(N323),"","
")&amp;N323&amp;IFERROR(IF(INDEX('1.2 Speakers'!$J$10:$J1390,MATCH(N323,'1.2 Speakers'!$B$10:$B1390,0),)="",""," - "&amp;INDEX('1.2 Speakers'!$J$10:$J1390,MATCH(N323,'1.2 Speakers'!$B$10:$B1390,0),)),"")</f>
        <v/>
      </c>
      <c r="P323" s="58"/>
      <c r="Q323" s="60"/>
      <c r="R323" s="61"/>
      <c r="S323" s="60"/>
      <c r="T323" s="536"/>
    </row>
    <row r="324" spans="2:20" ht="13">
      <c r="B324" s="535"/>
      <c r="C324" s="425"/>
      <c r="D324" s="57"/>
      <c r="E324" s="58"/>
      <c r="F324" s="58"/>
      <c r="G324" s="427"/>
      <c r="H324" s="427"/>
      <c r="I324" s="59"/>
      <c r="J324" s="59"/>
      <c r="K324" s="59"/>
      <c r="L324" s="59"/>
      <c r="M324" s="59"/>
      <c r="N324" s="59"/>
      <c r="O324" s="57" t="str" cm="1">
        <f t="array" ref="O324">I324&amp;IFERROR(IF(INDEX('1.2 Speakers'!$J$10:$J1391,MATCH(I324,'1.2 Speakers'!$B$10:$B1391,0),)="",""," - "&amp;INDEX('1.2 Speakers'!$J$10:$J1391,MATCH(I324,'1.2 Speakers'!$B$10:$B1391,0),)),"")&amp;IF(ISBLANK(J324),"",CHAR(10))&amp;J324&amp;IFERROR(IF(INDEX('1.2 Speakers'!$J$10:$J1391,MATCH(J324,'1.2 Speakers'!$B$10:$B1391,0),)="",""," - "&amp;INDEX('1.2 Speakers'!$J$10:$J1391,MATCH(J324,'1.2 Speakers'!$B$10:$B1391,0),)),"")&amp;IF(ISBLANK(K324),"","
")&amp;K324&amp;IFERROR(IF(INDEX('1.2 Speakers'!$J$10:$J1391,MATCH(K324,'1.2 Speakers'!$B$10:$B1391,0),)="",""," - "&amp;INDEX('1.2 Speakers'!$J$10:$J1391,MATCH(K324,'1.2 Speakers'!$B$10:$B1391,0),)),"")&amp;IF(ISBLANK(L324),"","
")&amp;L324&amp;IFERROR(IF(INDEX('1.2 Speakers'!$J$10:$J1391,MATCH(L324,'1.2 Speakers'!$B$10:$B1391,0),)="",""," - "&amp;INDEX('1.2 Speakers'!$J$10:$J1391,MATCH(L324,'1.2 Speakers'!$B$10:$B1391,0),)),"")&amp;IF(ISBLANK(M324),"","
")&amp;M324&amp;IFERROR(IF(INDEX('1.2 Speakers'!$J$10:$J1391,MATCH(M324,'1.2 Speakers'!$B$10:$B1391,0),)="",""," - "&amp;INDEX('1.2 Speakers'!$J$10:$J1391,MATCH(M324,'1.2 Speakers'!$B$10:$B1391,0),)),"")&amp;IF(ISBLANK(N324),"","
")&amp;N324&amp;IFERROR(IF(INDEX('1.2 Speakers'!$J$10:$J1391,MATCH(N324,'1.2 Speakers'!$B$10:$B1391,0),)="",""," - "&amp;INDEX('1.2 Speakers'!$J$10:$J1391,MATCH(N324,'1.2 Speakers'!$B$10:$B1391,0),)),"")</f>
        <v/>
      </c>
      <c r="P324" s="58"/>
      <c r="Q324" s="60"/>
      <c r="R324" s="61"/>
      <c r="S324" s="60"/>
      <c r="T324" s="536"/>
    </row>
    <row r="325" spans="2:20" ht="13">
      <c r="B325" s="535"/>
      <c r="C325" s="425"/>
      <c r="D325" s="57"/>
      <c r="E325" s="58"/>
      <c r="F325" s="58"/>
      <c r="G325" s="427"/>
      <c r="H325" s="427"/>
      <c r="I325" s="59"/>
      <c r="J325" s="59"/>
      <c r="K325" s="59"/>
      <c r="L325" s="59"/>
      <c r="M325" s="59"/>
      <c r="N325" s="59"/>
      <c r="O325" s="57" t="str" cm="1">
        <f t="array" ref="O325">I325&amp;IFERROR(IF(INDEX('1.2 Speakers'!$J$10:$J1392,MATCH(I325,'1.2 Speakers'!$B$10:$B1392,0),)="",""," - "&amp;INDEX('1.2 Speakers'!$J$10:$J1392,MATCH(I325,'1.2 Speakers'!$B$10:$B1392,0),)),"")&amp;IF(ISBLANK(J325),"",CHAR(10))&amp;J325&amp;IFERROR(IF(INDEX('1.2 Speakers'!$J$10:$J1392,MATCH(J325,'1.2 Speakers'!$B$10:$B1392,0),)="",""," - "&amp;INDEX('1.2 Speakers'!$J$10:$J1392,MATCH(J325,'1.2 Speakers'!$B$10:$B1392,0),)),"")&amp;IF(ISBLANK(K325),"","
")&amp;K325&amp;IFERROR(IF(INDEX('1.2 Speakers'!$J$10:$J1392,MATCH(K325,'1.2 Speakers'!$B$10:$B1392,0),)="",""," - "&amp;INDEX('1.2 Speakers'!$J$10:$J1392,MATCH(K325,'1.2 Speakers'!$B$10:$B1392,0),)),"")&amp;IF(ISBLANK(L325),"","
")&amp;L325&amp;IFERROR(IF(INDEX('1.2 Speakers'!$J$10:$J1392,MATCH(L325,'1.2 Speakers'!$B$10:$B1392,0),)="",""," - "&amp;INDEX('1.2 Speakers'!$J$10:$J1392,MATCH(L325,'1.2 Speakers'!$B$10:$B1392,0),)),"")&amp;IF(ISBLANK(M325),"","
")&amp;M325&amp;IFERROR(IF(INDEX('1.2 Speakers'!$J$10:$J1392,MATCH(M325,'1.2 Speakers'!$B$10:$B1392,0),)="",""," - "&amp;INDEX('1.2 Speakers'!$J$10:$J1392,MATCH(M325,'1.2 Speakers'!$B$10:$B1392,0),)),"")&amp;IF(ISBLANK(N325),"","
")&amp;N325&amp;IFERROR(IF(INDEX('1.2 Speakers'!$J$10:$J1392,MATCH(N325,'1.2 Speakers'!$B$10:$B1392,0),)="",""," - "&amp;INDEX('1.2 Speakers'!$J$10:$J1392,MATCH(N325,'1.2 Speakers'!$B$10:$B1392,0),)),"")</f>
        <v/>
      </c>
      <c r="P325" s="58"/>
      <c r="Q325" s="60"/>
      <c r="R325" s="61"/>
      <c r="S325" s="60"/>
      <c r="T325" s="536"/>
    </row>
    <row r="326" spans="2:20" ht="13">
      <c r="B326" s="535"/>
      <c r="C326" s="425"/>
      <c r="D326" s="57"/>
      <c r="E326" s="58"/>
      <c r="F326" s="58"/>
      <c r="G326" s="427"/>
      <c r="H326" s="427"/>
      <c r="I326" s="59"/>
      <c r="J326" s="59"/>
      <c r="K326" s="59"/>
      <c r="L326" s="59"/>
      <c r="M326" s="59"/>
      <c r="N326" s="59"/>
      <c r="O326" s="57" t="str" cm="1">
        <f t="array" ref="O326">I326&amp;IFERROR(IF(INDEX('1.2 Speakers'!$J$10:$J1393,MATCH(I326,'1.2 Speakers'!$B$10:$B1393,0),)="",""," - "&amp;INDEX('1.2 Speakers'!$J$10:$J1393,MATCH(I326,'1.2 Speakers'!$B$10:$B1393,0),)),"")&amp;IF(ISBLANK(J326),"",CHAR(10))&amp;J326&amp;IFERROR(IF(INDEX('1.2 Speakers'!$J$10:$J1393,MATCH(J326,'1.2 Speakers'!$B$10:$B1393,0),)="",""," - "&amp;INDEX('1.2 Speakers'!$J$10:$J1393,MATCH(J326,'1.2 Speakers'!$B$10:$B1393,0),)),"")&amp;IF(ISBLANK(K326),"","
")&amp;K326&amp;IFERROR(IF(INDEX('1.2 Speakers'!$J$10:$J1393,MATCH(K326,'1.2 Speakers'!$B$10:$B1393,0),)="",""," - "&amp;INDEX('1.2 Speakers'!$J$10:$J1393,MATCH(K326,'1.2 Speakers'!$B$10:$B1393,0),)),"")&amp;IF(ISBLANK(L326),"","
")&amp;L326&amp;IFERROR(IF(INDEX('1.2 Speakers'!$J$10:$J1393,MATCH(L326,'1.2 Speakers'!$B$10:$B1393,0),)="",""," - "&amp;INDEX('1.2 Speakers'!$J$10:$J1393,MATCH(L326,'1.2 Speakers'!$B$10:$B1393,0),)),"")&amp;IF(ISBLANK(M326),"","
")&amp;M326&amp;IFERROR(IF(INDEX('1.2 Speakers'!$J$10:$J1393,MATCH(M326,'1.2 Speakers'!$B$10:$B1393,0),)="",""," - "&amp;INDEX('1.2 Speakers'!$J$10:$J1393,MATCH(M326,'1.2 Speakers'!$B$10:$B1393,0),)),"")&amp;IF(ISBLANK(N326),"","
")&amp;N326&amp;IFERROR(IF(INDEX('1.2 Speakers'!$J$10:$J1393,MATCH(N326,'1.2 Speakers'!$B$10:$B1393,0),)="",""," - "&amp;INDEX('1.2 Speakers'!$J$10:$J1393,MATCH(N326,'1.2 Speakers'!$B$10:$B1393,0),)),"")</f>
        <v/>
      </c>
      <c r="P326" s="58"/>
      <c r="Q326" s="60"/>
      <c r="R326" s="61"/>
      <c r="S326" s="60"/>
      <c r="T326" s="536"/>
    </row>
    <row r="327" spans="2:20" ht="13">
      <c r="B327" s="535"/>
      <c r="C327" s="425"/>
      <c r="D327" s="57"/>
      <c r="E327" s="58"/>
      <c r="F327" s="58"/>
      <c r="G327" s="427"/>
      <c r="H327" s="427"/>
      <c r="I327" s="59"/>
      <c r="J327" s="59"/>
      <c r="K327" s="59"/>
      <c r="L327" s="59"/>
      <c r="M327" s="59"/>
      <c r="N327" s="59"/>
      <c r="O327" s="57" t="str" cm="1">
        <f t="array" ref="O327">I327&amp;IFERROR(IF(INDEX('1.2 Speakers'!$J$10:$J1394,MATCH(I327,'1.2 Speakers'!$B$10:$B1394,0),)="",""," - "&amp;INDEX('1.2 Speakers'!$J$10:$J1394,MATCH(I327,'1.2 Speakers'!$B$10:$B1394,0),)),"")&amp;IF(ISBLANK(J327),"",CHAR(10))&amp;J327&amp;IFERROR(IF(INDEX('1.2 Speakers'!$J$10:$J1394,MATCH(J327,'1.2 Speakers'!$B$10:$B1394,0),)="",""," - "&amp;INDEX('1.2 Speakers'!$J$10:$J1394,MATCH(J327,'1.2 Speakers'!$B$10:$B1394,0),)),"")&amp;IF(ISBLANK(K327),"","
")&amp;K327&amp;IFERROR(IF(INDEX('1.2 Speakers'!$J$10:$J1394,MATCH(K327,'1.2 Speakers'!$B$10:$B1394,0),)="",""," - "&amp;INDEX('1.2 Speakers'!$J$10:$J1394,MATCH(K327,'1.2 Speakers'!$B$10:$B1394,0),)),"")&amp;IF(ISBLANK(L327),"","
")&amp;L327&amp;IFERROR(IF(INDEX('1.2 Speakers'!$J$10:$J1394,MATCH(L327,'1.2 Speakers'!$B$10:$B1394,0),)="",""," - "&amp;INDEX('1.2 Speakers'!$J$10:$J1394,MATCH(L327,'1.2 Speakers'!$B$10:$B1394,0),)),"")&amp;IF(ISBLANK(M327),"","
")&amp;M327&amp;IFERROR(IF(INDEX('1.2 Speakers'!$J$10:$J1394,MATCH(M327,'1.2 Speakers'!$B$10:$B1394,0),)="",""," - "&amp;INDEX('1.2 Speakers'!$J$10:$J1394,MATCH(M327,'1.2 Speakers'!$B$10:$B1394,0),)),"")&amp;IF(ISBLANK(N327),"","
")&amp;N327&amp;IFERROR(IF(INDEX('1.2 Speakers'!$J$10:$J1394,MATCH(N327,'1.2 Speakers'!$B$10:$B1394,0),)="",""," - "&amp;INDEX('1.2 Speakers'!$J$10:$J1394,MATCH(N327,'1.2 Speakers'!$B$10:$B1394,0),)),"")</f>
        <v/>
      </c>
      <c r="P327" s="58"/>
      <c r="Q327" s="60"/>
      <c r="R327" s="61"/>
      <c r="S327" s="60"/>
      <c r="T327" s="536"/>
    </row>
    <row r="328" spans="2:20" ht="13">
      <c r="B328" s="535"/>
      <c r="C328" s="425"/>
      <c r="D328" s="57"/>
      <c r="E328" s="58"/>
      <c r="F328" s="58"/>
      <c r="G328" s="427"/>
      <c r="H328" s="427"/>
      <c r="I328" s="59"/>
      <c r="J328" s="59"/>
      <c r="K328" s="59"/>
      <c r="L328" s="59"/>
      <c r="M328" s="59"/>
      <c r="N328" s="59"/>
      <c r="O328" s="57" t="str" cm="1">
        <f t="array" ref="O328">I328&amp;IFERROR(IF(INDEX('1.2 Speakers'!$J$10:$J1395,MATCH(I328,'1.2 Speakers'!$B$10:$B1395,0),)="",""," - "&amp;INDEX('1.2 Speakers'!$J$10:$J1395,MATCH(I328,'1.2 Speakers'!$B$10:$B1395,0),)),"")&amp;IF(ISBLANK(J328),"",CHAR(10))&amp;J328&amp;IFERROR(IF(INDEX('1.2 Speakers'!$J$10:$J1395,MATCH(J328,'1.2 Speakers'!$B$10:$B1395,0),)="",""," - "&amp;INDEX('1.2 Speakers'!$J$10:$J1395,MATCH(J328,'1.2 Speakers'!$B$10:$B1395,0),)),"")&amp;IF(ISBLANK(K328),"","
")&amp;K328&amp;IFERROR(IF(INDEX('1.2 Speakers'!$J$10:$J1395,MATCH(K328,'1.2 Speakers'!$B$10:$B1395,0),)="",""," - "&amp;INDEX('1.2 Speakers'!$J$10:$J1395,MATCH(K328,'1.2 Speakers'!$B$10:$B1395,0),)),"")&amp;IF(ISBLANK(L328),"","
")&amp;L328&amp;IFERROR(IF(INDEX('1.2 Speakers'!$J$10:$J1395,MATCH(L328,'1.2 Speakers'!$B$10:$B1395,0),)="",""," - "&amp;INDEX('1.2 Speakers'!$J$10:$J1395,MATCH(L328,'1.2 Speakers'!$B$10:$B1395,0),)),"")&amp;IF(ISBLANK(M328),"","
")&amp;M328&amp;IFERROR(IF(INDEX('1.2 Speakers'!$J$10:$J1395,MATCH(M328,'1.2 Speakers'!$B$10:$B1395,0),)="",""," - "&amp;INDEX('1.2 Speakers'!$J$10:$J1395,MATCH(M328,'1.2 Speakers'!$B$10:$B1395,0),)),"")&amp;IF(ISBLANK(N328),"","
")&amp;N328&amp;IFERROR(IF(INDEX('1.2 Speakers'!$J$10:$J1395,MATCH(N328,'1.2 Speakers'!$B$10:$B1395,0),)="",""," - "&amp;INDEX('1.2 Speakers'!$J$10:$J1395,MATCH(N328,'1.2 Speakers'!$B$10:$B1395,0),)),"")</f>
        <v/>
      </c>
      <c r="P328" s="58"/>
      <c r="Q328" s="60"/>
      <c r="R328" s="61"/>
      <c r="S328" s="60"/>
      <c r="T328" s="536"/>
    </row>
    <row r="329" spans="2:20" ht="13">
      <c r="B329" s="535"/>
      <c r="C329" s="425"/>
      <c r="D329" s="57"/>
      <c r="E329" s="58"/>
      <c r="F329" s="58"/>
      <c r="G329" s="427"/>
      <c r="H329" s="427"/>
      <c r="I329" s="59"/>
      <c r="J329" s="59"/>
      <c r="K329" s="59"/>
      <c r="L329" s="59"/>
      <c r="M329" s="59"/>
      <c r="N329" s="59"/>
      <c r="O329" s="57" t="str" cm="1">
        <f t="array" ref="O329">I329&amp;IFERROR(IF(INDEX('1.2 Speakers'!$J$10:$J1396,MATCH(I329,'1.2 Speakers'!$B$10:$B1396,0),)="",""," - "&amp;INDEX('1.2 Speakers'!$J$10:$J1396,MATCH(I329,'1.2 Speakers'!$B$10:$B1396,0),)),"")&amp;IF(ISBLANK(J329),"",CHAR(10))&amp;J329&amp;IFERROR(IF(INDEX('1.2 Speakers'!$J$10:$J1396,MATCH(J329,'1.2 Speakers'!$B$10:$B1396,0),)="",""," - "&amp;INDEX('1.2 Speakers'!$J$10:$J1396,MATCH(J329,'1.2 Speakers'!$B$10:$B1396,0),)),"")&amp;IF(ISBLANK(K329),"","
")&amp;K329&amp;IFERROR(IF(INDEX('1.2 Speakers'!$J$10:$J1396,MATCH(K329,'1.2 Speakers'!$B$10:$B1396,0),)="",""," - "&amp;INDEX('1.2 Speakers'!$J$10:$J1396,MATCH(K329,'1.2 Speakers'!$B$10:$B1396,0),)),"")&amp;IF(ISBLANK(L329),"","
")&amp;L329&amp;IFERROR(IF(INDEX('1.2 Speakers'!$J$10:$J1396,MATCH(L329,'1.2 Speakers'!$B$10:$B1396,0),)="",""," - "&amp;INDEX('1.2 Speakers'!$J$10:$J1396,MATCH(L329,'1.2 Speakers'!$B$10:$B1396,0),)),"")&amp;IF(ISBLANK(M329),"","
")&amp;M329&amp;IFERROR(IF(INDEX('1.2 Speakers'!$J$10:$J1396,MATCH(M329,'1.2 Speakers'!$B$10:$B1396,0),)="",""," - "&amp;INDEX('1.2 Speakers'!$J$10:$J1396,MATCH(M329,'1.2 Speakers'!$B$10:$B1396,0),)),"")&amp;IF(ISBLANK(N329),"","
")&amp;N329&amp;IFERROR(IF(INDEX('1.2 Speakers'!$J$10:$J1396,MATCH(N329,'1.2 Speakers'!$B$10:$B1396,0),)="",""," - "&amp;INDEX('1.2 Speakers'!$J$10:$J1396,MATCH(N329,'1.2 Speakers'!$B$10:$B1396,0),)),"")</f>
        <v/>
      </c>
      <c r="P329" s="58"/>
      <c r="Q329" s="60"/>
      <c r="R329" s="61"/>
      <c r="S329" s="60"/>
      <c r="T329" s="536"/>
    </row>
    <row r="330" spans="2:20" ht="13">
      <c r="B330" s="535"/>
      <c r="C330" s="425"/>
      <c r="D330" s="57"/>
      <c r="E330" s="58"/>
      <c r="F330" s="58"/>
      <c r="G330" s="427"/>
      <c r="H330" s="427"/>
      <c r="I330" s="59"/>
      <c r="J330" s="59"/>
      <c r="K330" s="59"/>
      <c r="L330" s="59"/>
      <c r="M330" s="59"/>
      <c r="N330" s="59"/>
      <c r="O330" s="57" t="str" cm="1">
        <f t="array" ref="O330">I330&amp;IFERROR(IF(INDEX('1.2 Speakers'!$J$10:$J1397,MATCH(I330,'1.2 Speakers'!$B$10:$B1397,0),)="",""," - "&amp;INDEX('1.2 Speakers'!$J$10:$J1397,MATCH(I330,'1.2 Speakers'!$B$10:$B1397,0),)),"")&amp;IF(ISBLANK(J330),"",CHAR(10))&amp;J330&amp;IFERROR(IF(INDEX('1.2 Speakers'!$J$10:$J1397,MATCH(J330,'1.2 Speakers'!$B$10:$B1397,0),)="",""," - "&amp;INDEX('1.2 Speakers'!$J$10:$J1397,MATCH(J330,'1.2 Speakers'!$B$10:$B1397,0),)),"")&amp;IF(ISBLANK(K330),"","
")&amp;K330&amp;IFERROR(IF(INDEX('1.2 Speakers'!$J$10:$J1397,MATCH(K330,'1.2 Speakers'!$B$10:$B1397,0),)="",""," - "&amp;INDEX('1.2 Speakers'!$J$10:$J1397,MATCH(K330,'1.2 Speakers'!$B$10:$B1397,0),)),"")&amp;IF(ISBLANK(L330),"","
")&amp;L330&amp;IFERROR(IF(INDEX('1.2 Speakers'!$J$10:$J1397,MATCH(L330,'1.2 Speakers'!$B$10:$B1397,0),)="",""," - "&amp;INDEX('1.2 Speakers'!$J$10:$J1397,MATCH(L330,'1.2 Speakers'!$B$10:$B1397,0),)),"")&amp;IF(ISBLANK(M330),"","
")&amp;M330&amp;IFERROR(IF(INDEX('1.2 Speakers'!$J$10:$J1397,MATCH(M330,'1.2 Speakers'!$B$10:$B1397,0),)="",""," - "&amp;INDEX('1.2 Speakers'!$J$10:$J1397,MATCH(M330,'1.2 Speakers'!$B$10:$B1397,0),)),"")&amp;IF(ISBLANK(N330),"","
")&amp;N330&amp;IFERROR(IF(INDEX('1.2 Speakers'!$J$10:$J1397,MATCH(N330,'1.2 Speakers'!$B$10:$B1397,0),)="",""," - "&amp;INDEX('1.2 Speakers'!$J$10:$J1397,MATCH(N330,'1.2 Speakers'!$B$10:$B1397,0),)),"")</f>
        <v/>
      </c>
      <c r="P330" s="58"/>
      <c r="Q330" s="60"/>
      <c r="R330" s="61"/>
      <c r="S330" s="60"/>
      <c r="T330" s="536"/>
    </row>
    <row r="331" spans="2:20" ht="13">
      <c r="B331" s="535"/>
      <c r="C331" s="425"/>
      <c r="D331" s="57"/>
      <c r="E331" s="58"/>
      <c r="F331" s="58"/>
      <c r="G331" s="427"/>
      <c r="H331" s="427"/>
      <c r="I331" s="59"/>
      <c r="J331" s="59"/>
      <c r="K331" s="59"/>
      <c r="L331" s="59"/>
      <c r="M331" s="59"/>
      <c r="N331" s="59"/>
      <c r="O331" s="57" t="str" cm="1">
        <f t="array" ref="O331">I331&amp;IFERROR(IF(INDEX('1.2 Speakers'!$J$10:$J1398,MATCH(I331,'1.2 Speakers'!$B$10:$B1398,0),)="",""," - "&amp;INDEX('1.2 Speakers'!$J$10:$J1398,MATCH(I331,'1.2 Speakers'!$B$10:$B1398,0),)),"")&amp;IF(ISBLANK(J331),"",CHAR(10))&amp;J331&amp;IFERROR(IF(INDEX('1.2 Speakers'!$J$10:$J1398,MATCH(J331,'1.2 Speakers'!$B$10:$B1398,0),)="",""," - "&amp;INDEX('1.2 Speakers'!$J$10:$J1398,MATCH(J331,'1.2 Speakers'!$B$10:$B1398,0),)),"")&amp;IF(ISBLANK(K331),"","
")&amp;K331&amp;IFERROR(IF(INDEX('1.2 Speakers'!$J$10:$J1398,MATCH(K331,'1.2 Speakers'!$B$10:$B1398,0),)="",""," - "&amp;INDEX('1.2 Speakers'!$J$10:$J1398,MATCH(K331,'1.2 Speakers'!$B$10:$B1398,0),)),"")&amp;IF(ISBLANK(L331),"","
")&amp;L331&amp;IFERROR(IF(INDEX('1.2 Speakers'!$J$10:$J1398,MATCH(L331,'1.2 Speakers'!$B$10:$B1398,0),)="",""," - "&amp;INDEX('1.2 Speakers'!$J$10:$J1398,MATCH(L331,'1.2 Speakers'!$B$10:$B1398,0),)),"")&amp;IF(ISBLANK(M331),"","
")&amp;M331&amp;IFERROR(IF(INDEX('1.2 Speakers'!$J$10:$J1398,MATCH(M331,'1.2 Speakers'!$B$10:$B1398,0),)="",""," - "&amp;INDEX('1.2 Speakers'!$J$10:$J1398,MATCH(M331,'1.2 Speakers'!$B$10:$B1398,0),)),"")&amp;IF(ISBLANK(N331),"","
")&amp;N331&amp;IFERROR(IF(INDEX('1.2 Speakers'!$J$10:$J1398,MATCH(N331,'1.2 Speakers'!$B$10:$B1398,0),)="",""," - "&amp;INDEX('1.2 Speakers'!$J$10:$J1398,MATCH(N331,'1.2 Speakers'!$B$10:$B1398,0),)),"")</f>
        <v/>
      </c>
      <c r="P331" s="58"/>
      <c r="Q331" s="60"/>
      <c r="R331" s="61"/>
      <c r="S331" s="60"/>
      <c r="T331" s="536"/>
    </row>
    <row r="332" spans="2:20" ht="13">
      <c r="B332" s="535"/>
      <c r="C332" s="425"/>
      <c r="D332" s="57"/>
      <c r="E332" s="58"/>
      <c r="F332" s="58"/>
      <c r="G332" s="427"/>
      <c r="H332" s="427"/>
      <c r="I332" s="59"/>
      <c r="J332" s="59"/>
      <c r="K332" s="59"/>
      <c r="L332" s="59"/>
      <c r="M332" s="59"/>
      <c r="N332" s="59"/>
      <c r="O332" s="57" t="str" cm="1">
        <f t="array" ref="O332">I332&amp;IFERROR(IF(INDEX('1.2 Speakers'!$J$10:$J1399,MATCH(I332,'1.2 Speakers'!$B$10:$B1399,0),)="",""," - "&amp;INDEX('1.2 Speakers'!$J$10:$J1399,MATCH(I332,'1.2 Speakers'!$B$10:$B1399,0),)),"")&amp;IF(ISBLANK(J332),"",CHAR(10))&amp;J332&amp;IFERROR(IF(INDEX('1.2 Speakers'!$J$10:$J1399,MATCH(J332,'1.2 Speakers'!$B$10:$B1399,0),)="",""," - "&amp;INDEX('1.2 Speakers'!$J$10:$J1399,MATCH(J332,'1.2 Speakers'!$B$10:$B1399,0),)),"")&amp;IF(ISBLANK(K332),"","
")&amp;K332&amp;IFERROR(IF(INDEX('1.2 Speakers'!$J$10:$J1399,MATCH(K332,'1.2 Speakers'!$B$10:$B1399,0),)="",""," - "&amp;INDEX('1.2 Speakers'!$J$10:$J1399,MATCH(K332,'1.2 Speakers'!$B$10:$B1399,0),)),"")&amp;IF(ISBLANK(L332),"","
")&amp;L332&amp;IFERROR(IF(INDEX('1.2 Speakers'!$J$10:$J1399,MATCH(L332,'1.2 Speakers'!$B$10:$B1399,0),)="",""," - "&amp;INDEX('1.2 Speakers'!$J$10:$J1399,MATCH(L332,'1.2 Speakers'!$B$10:$B1399,0),)),"")&amp;IF(ISBLANK(M332),"","
")&amp;M332&amp;IFERROR(IF(INDEX('1.2 Speakers'!$J$10:$J1399,MATCH(M332,'1.2 Speakers'!$B$10:$B1399,0),)="",""," - "&amp;INDEX('1.2 Speakers'!$J$10:$J1399,MATCH(M332,'1.2 Speakers'!$B$10:$B1399,0),)),"")&amp;IF(ISBLANK(N332),"","
")&amp;N332&amp;IFERROR(IF(INDEX('1.2 Speakers'!$J$10:$J1399,MATCH(N332,'1.2 Speakers'!$B$10:$B1399,0),)="",""," - "&amp;INDEX('1.2 Speakers'!$J$10:$J1399,MATCH(N332,'1.2 Speakers'!$B$10:$B1399,0),)),"")</f>
        <v/>
      </c>
      <c r="P332" s="58"/>
      <c r="Q332" s="60"/>
      <c r="R332" s="61"/>
      <c r="S332" s="60"/>
      <c r="T332" s="536"/>
    </row>
    <row r="333" spans="2:20" ht="13">
      <c r="B333" s="535"/>
      <c r="C333" s="425"/>
      <c r="D333" s="57"/>
      <c r="E333" s="58"/>
      <c r="F333" s="58"/>
      <c r="G333" s="427"/>
      <c r="H333" s="427"/>
      <c r="I333" s="59"/>
      <c r="J333" s="59"/>
      <c r="K333" s="59"/>
      <c r="L333" s="59"/>
      <c r="M333" s="59"/>
      <c r="N333" s="59"/>
      <c r="O333" s="57" t="str" cm="1">
        <f t="array" ref="O333">I333&amp;IFERROR(IF(INDEX('1.2 Speakers'!$J$10:$J1400,MATCH(I333,'1.2 Speakers'!$B$10:$B1400,0),)="",""," - "&amp;INDEX('1.2 Speakers'!$J$10:$J1400,MATCH(I333,'1.2 Speakers'!$B$10:$B1400,0),)),"")&amp;IF(ISBLANK(J333),"",CHAR(10))&amp;J333&amp;IFERROR(IF(INDEX('1.2 Speakers'!$J$10:$J1400,MATCH(J333,'1.2 Speakers'!$B$10:$B1400,0),)="",""," - "&amp;INDEX('1.2 Speakers'!$J$10:$J1400,MATCH(J333,'1.2 Speakers'!$B$10:$B1400,0),)),"")&amp;IF(ISBLANK(K333),"","
")&amp;K333&amp;IFERROR(IF(INDEX('1.2 Speakers'!$J$10:$J1400,MATCH(K333,'1.2 Speakers'!$B$10:$B1400,0),)="",""," - "&amp;INDEX('1.2 Speakers'!$J$10:$J1400,MATCH(K333,'1.2 Speakers'!$B$10:$B1400,0),)),"")&amp;IF(ISBLANK(L333),"","
")&amp;L333&amp;IFERROR(IF(INDEX('1.2 Speakers'!$J$10:$J1400,MATCH(L333,'1.2 Speakers'!$B$10:$B1400,0),)="",""," - "&amp;INDEX('1.2 Speakers'!$J$10:$J1400,MATCH(L333,'1.2 Speakers'!$B$10:$B1400,0),)),"")&amp;IF(ISBLANK(M333),"","
")&amp;M333&amp;IFERROR(IF(INDEX('1.2 Speakers'!$J$10:$J1400,MATCH(M333,'1.2 Speakers'!$B$10:$B1400,0),)="",""," - "&amp;INDEX('1.2 Speakers'!$J$10:$J1400,MATCH(M333,'1.2 Speakers'!$B$10:$B1400,0),)),"")&amp;IF(ISBLANK(N333),"","
")&amp;N333&amp;IFERROR(IF(INDEX('1.2 Speakers'!$J$10:$J1400,MATCH(N333,'1.2 Speakers'!$B$10:$B1400,0),)="",""," - "&amp;INDEX('1.2 Speakers'!$J$10:$J1400,MATCH(N333,'1.2 Speakers'!$B$10:$B1400,0),)),"")</f>
        <v/>
      </c>
      <c r="P333" s="58"/>
      <c r="Q333" s="60"/>
      <c r="R333" s="61"/>
      <c r="S333" s="60"/>
      <c r="T333" s="536"/>
    </row>
    <row r="334" spans="2:20" ht="13">
      <c r="B334" s="535"/>
      <c r="C334" s="425"/>
      <c r="D334" s="57"/>
      <c r="E334" s="58"/>
      <c r="F334" s="58"/>
      <c r="G334" s="427"/>
      <c r="H334" s="427"/>
      <c r="I334" s="59"/>
      <c r="J334" s="59"/>
      <c r="K334" s="59"/>
      <c r="L334" s="59"/>
      <c r="M334" s="59"/>
      <c r="N334" s="59"/>
      <c r="O334" s="57" t="str" cm="1">
        <f t="array" ref="O334">I334&amp;IFERROR(IF(INDEX('1.2 Speakers'!$J$10:$J1401,MATCH(I334,'1.2 Speakers'!$B$10:$B1401,0),)="",""," - "&amp;INDEX('1.2 Speakers'!$J$10:$J1401,MATCH(I334,'1.2 Speakers'!$B$10:$B1401,0),)),"")&amp;IF(ISBLANK(J334),"",CHAR(10))&amp;J334&amp;IFERROR(IF(INDEX('1.2 Speakers'!$J$10:$J1401,MATCH(J334,'1.2 Speakers'!$B$10:$B1401,0),)="",""," - "&amp;INDEX('1.2 Speakers'!$J$10:$J1401,MATCH(J334,'1.2 Speakers'!$B$10:$B1401,0),)),"")&amp;IF(ISBLANK(K334),"","
")&amp;K334&amp;IFERROR(IF(INDEX('1.2 Speakers'!$J$10:$J1401,MATCH(K334,'1.2 Speakers'!$B$10:$B1401,0),)="",""," - "&amp;INDEX('1.2 Speakers'!$J$10:$J1401,MATCH(K334,'1.2 Speakers'!$B$10:$B1401,0),)),"")&amp;IF(ISBLANK(L334),"","
")&amp;L334&amp;IFERROR(IF(INDEX('1.2 Speakers'!$J$10:$J1401,MATCH(L334,'1.2 Speakers'!$B$10:$B1401,0),)="",""," - "&amp;INDEX('1.2 Speakers'!$J$10:$J1401,MATCH(L334,'1.2 Speakers'!$B$10:$B1401,0),)),"")&amp;IF(ISBLANK(M334),"","
")&amp;M334&amp;IFERROR(IF(INDEX('1.2 Speakers'!$J$10:$J1401,MATCH(M334,'1.2 Speakers'!$B$10:$B1401,0),)="",""," - "&amp;INDEX('1.2 Speakers'!$J$10:$J1401,MATCH(M334,'1.2 Speakers'!$B$10:$B1401,0),)),"")&amp;IF(ISBLANK(N334),"","
")&amp;N334&amp;IFERROR(IF(INDEX('1.2 Speakers'!$J$10:$J1401,MATCH(N334,'1.2 Speakers'!$B$10:$B1401,0),)="",""," - "&amp;INDEX('1.2 Speakers'!$J$10:$J1401,MATCH(N334,'1.2 Speakers'!$B$10:$B1401,0),)),"")</f>
        <v/>
      </c>
      <c r="P334" s="58"/>
      <c r="Q334" s="60"/>
      <c r="R334" s="61"/>
      <c r="S334" s="60"/>
      <c r="T334" s="536"/>
    </row>
    <row r="335" spans="2:20" ht="13">
      <c r="B335" s="535"/>
      <c r="C335" s="425"/>
      <c r="D335" s="57"/>
      <c r="E335" s="58"/>
      <c r="F335" s="58"/>
      <c r="G335" s="427"/>
      <c r="H335" s="427"/>
      <c r="I335" s="59"/>
      <c r="J335" s="59"/>
      <c r="K335" s="59"/>
      <c r="L335" s="59"/>
      <c r="M335" s="59"/>
      <c r="N335" s="59"/>
      <c r="O335" s="57" t="str" cm="1">
        <f t="array" ref="O335">I335&amp;IFERROR(IF(INDEX('1.2 Speakers'!$J$10:$J1402,MATCH(I335,'1.2 Speakers'!$B$10:$B1402,0),)="",""," - "&amp;INDEX('1.2 Speakers'!$J$10:$J1402,MATCH(I335,'1.2 Speakers'!$B$10:$B1402,0),)),"")&amp;IF(ISBLANK(J335),"",CHAR(10))&amp;J335&amp;IFERROR(IF(INDEX('1.2 Speakers'!$J$10:$J1402,MATCH(J335,'1.2 Speakers'!$B$10:$B1402,0),)="",""," - "&amp;INDEX('1.2 Speakers'!$J$10:$J1402,MATCH(J335,'1.2 Speakers'!$B$10:$B1402,0),)),"")&amp;IF(ISBLANK(K335),"","
")&amp;K335&amp;IFERROR(IF(INDEX('1.2 Speakers'!$J$10:$J1402,MATCH(K335,'1.2 Speakers'!$B$10:$B1402,0),)="",""," - "&amp;INDEX('1.2 Speakers'!$J$10:$J1402,MATCH(K335,'1.2 Speakers'!$B$10:$B1402,0),)),"")&amp;IF(ISBLANK(L335),"","
")&amp;L335&amp;IFERROR(IF(INDEX('1.2 Speakers'!$J$10:$J1402,MATCH(L335,'1.2 Speakers'!$B$10:$B1402,0),)="",""," - "&amp;INDEX('1.2 Speakers'!$J$10:$J1402,MATCH(L335,'1.2 Speakers'!$B$10:$B1402,0),)),"")&amp;IF(ISBLANK(M335),"","
")&amp;M335&amp;IFERROR(IF(INDEX('1.2 Speakers'!$J$10:$J1402,MATCH(M335,'1.2 Speakers'!$B$10:$B1402,0),)="",""," - "&amp;INDEX('1.2 Speakers'!$J$10:$J1402,MATCH(M335,'1.2 Speakers'!$B$10:$B1402,0),)),"")&amp;IF(ISBLANK(N335),"","
")&amp;N335&amp;IFERROR(IF(INDEX('1.2 Speakers'!$J$10:$J1402,MATCH(N335,'1.2 Speakers'!$B$10:$B1402,0),)="",""," - "&amp;INDEX('1.2 Speakers'!$J$10:$J1402,MATCH(N335,'1.2 Speakers'!$B$10:$B1402,0),)),"")</f>
        <v/>
      </c>
      <c r="P335" s="58"/>
      <c r="Q335" s="60"/>
      <c r="R335" s="61"/>
      <c r="S335" s="60"/>
      <c r="T335" s="536"/>
    </row>
    <row r="336" spans="2:20" ht="13">
      <c r="B336" s="535"/>
      <c r="C336" s="425"/>
      <c r="D336" s="57"/>
      <c r="E336" s="58"/>
      <c r="F336" s="58"/>
      <c r="G336" s="427"/>
      <c r="H336" s="427"/>
      <c r="I336" s="59"/>
      <c r="J336" s="59"/>
      <c r="K336" s="59"/>
      <c r="L336" s="59"/>
      <c r="M336" s="59"/>
      <c r="N336" s="59"/>
      <c r="O336" s="57" t="str" cm="1">
        <f t="array" ref="O336">I336&amp;IFERROR(IF(INDEX('1.2 Speakers'!$J$10:$J1403,MATCH(I336,'1.2 Speakers'!$B$10:$B1403,0),)="",""," - "&amp;INDEX('1.2 Speakers'!$J$10:$J1403,MATCH(I336,'1.2 Speakers'!$B$10:$B1403,0),)),"")&amp;IF(ISBLANK(J336),"",CHAR(10))&amp;J336&amp;IFERROR(IF(INDEX('1.2 Speakers'!$J$10:$J1403,MATCH(J336,'1.2 Speakers'!$B$10:$B1403,0),)="",""," - "&amp;INDEX('1.2 Speakers'!$J$10:$J1403,MATCH(J336,'1.2 Speakers'!$B$10:$B1403,0),)),"")&amp;IF(ISBLANK(K336),"","
")&amp;K336&amp;IFERROR(IF(INDEX('1.2 Speakers'!$J$10:$J1403,MATCH(K336,'1.2 Speakers'!$B$10:$B1403,0),)="",""," - "&amp;INDEX('1.2 Speakers'!$J$10:$J1403,MATCH(K336,'1.2 Speakers'!$B$10:$B1403,0),)),"")&amp;IF(ISBLANK(L336),"","
")&amp;L336&amp;IFERROR(IF(INDEX('1.2 Speakers'!$J$10:$J1403,MATCH(L336,'1.2 Speakers'!$B$10:$B1403,0),)="",""," - "&amp;INDEX('1.2 Speakers'!$J$10:$J1403,MATCH(L336,'1.2 Speakers'!$B$10:$B1403,0),)),"")&amp;IF(ISBLANK(M336),"","
")&amp;M336&amp;IFERROR(IF(INDEX('1.2 Speakers'!$J$10:$J1403,MATCH(M336,'1.2 Speakers'!$B$10:$B1403,0),)="",""," - "&amp;INDEX('1.2 Speakers'!$J$10:$J1403,MATCH(M336,'1.2 Speakers'!$B$10:$B1403,0),)),"")&amp;IF(ISBLANK(N336),"","
")&amp;N336&amp;IFERROR(IF(INDEX('1.2 Speakers'!$J$10:$J1403,MATCH(N336,'1.2 Speakers'!$B$10:$B1403,0),)="",""," - "&amp;INDEX('1.2 Speakers'!$J$10:$J1403,MATCH(N336,'1.2 Speakers'!$B$10:$B1403,0),)),"")</f>
        <v/>
      </c>
      <c r="P336" s="58"/>
      <c r="Q336" s="60"/>
      <c r="R336" s="61"/>
      <c r="S336" s="60"/>
      <c r="T336" s="536"/>
    </row>
    <row r="337" spans="2:20" ht="13">
      <c r="B337" s="535"/>
      <c r="C337" s="425"/>
      <c r="D337" s="57"/>
      <c r="E337" s="58"/>
      <c r="F337" s="58"/>
      <c r="G337" s="427"/>
      <c r="H337" s="427"/>
      <c r="I337" s="59"/>
      <c r="J337" s="59"/>
      <c r="K337" s="59"/>
      <c r="L337" s="59"/>
      <c r="M337" s="59"/>
      <c r="N337" s="59"/>
      <c r="O337" s="57" t="str" cm="1">
        <f t="array" ref="O337">I337&amp;IFERROR(IF(INDEX('1.2 Speakers'!$J$10:$J1404,MATCH(I337,'1.2 Speakers'!$B$10:$B1404,0),)="",""," - "&amp;INDEX('1.2 Speakers'!$J$10:$J1404,MATCH(I337,'1.2 Speakers'!$B$10:$B1404,0),)),"")&amp;IF(ISBLANK(J337),"",CHAR(10))&amp;J337&amp;IFERROR(IF(INDEX('1.2 Speakers'!$J$10:$J1404,MATCH(J337,'1.2 Speakers'!$B$10:$B1404,0),)="",""," - "&amp;INDEX('1.2 Speakers'!$J$10:$J1404,MATCH(J337,'1.2 Speakers'!$B$10:$B1404,0),)),"")&amp;IF(ISBLANK(K337),"","
")&amp;K337&amp;IFERROR(IF(INDEX('1.2 Speakers'!$J$10:$J1404,MATCH(K337,'1.2 Speakers'!$B$10:$B1404,0),)="",""," - "&amp;INDEX('1.2 Speakers'!$J$10:$J1404,MATCH(K337,'1.2 Speakers'!$B$10:$B1404,0),)),"")&amp;IF(ISBLANK(L337),"","
")&amp;L337&amp;IFERROR(IF(INDEX('1.2 Speakers'!$J$10:$J1404,MATCH(L337,'1.2 Speakers'!$B$10:$B1404,0),)="",""," - "&amp;INDEX('1.2 Speakers'!$J$10:$J1404,MATCH(L337,'1.2 Speakers'!$B$10:$B1404,0),)),"")&amp;IF(ISBLANK(M337),"","
")&amp;M337&amp;IFERROR(IF(INDEX('1.2 Speakers'!$J$10:$J1404,MATCH(M337,'1.2 Speakers'!$B$10:$B1404,0),)="",""," - "&amp;INDEX('1.2 Speakers'!$J$10:$J1404,MATCH(M337,'1.2 Speakers'!$B$10:$B1404,0),)),"")&amp;IF(ISBLANK(N337),"","
")&amp;N337&amp;IFERROR(IF(INDEX('1.2 Speakers'!$J$10:$J1404,MATCH(N337,'1.2 Speakers'!$B$10:$B1404,0),)="",""," - "&amp;INDEX('1.2 Speakers'!$J$10:$J1404,MATCH(N337,'1.2 Speakers'!$B$10:$B1404,0),)),"")</f>
        <v/>
      </c>
      <c r="P337" s="58"/>
      <c r="Q337" s="60"/>
      <c r="R337" s="61"/>
      <c r="S337" s="60"/>
      <c r="T337" s="536"/>
    </row>
    <row r="338" spans="2:20" ht="13">
      <c r="B338" s="535"/>
      <c r="C338" s="425"/>
      <c r="D338" s="57"/>
      <c r="E338" s="58"/>
      <c r="F338" s="58"/>
      <c r="G338" s="427"/>
      <c r="H338" s="427"/>
      <c r="I338" s="59"/>
      <c r="J338" s="59"/>
      <c r="K338" s="59"/>
      <c r="L338" s="59"/>
      <c r="M338" s="59"/>
      <c r="N338" s="59"/>
      <c r="O338" s="57" t="str" cm="1">
        <f t="array" ref="O338">I338&amp;IFERROR(IF(INDEX('1.2 Speakers'!$J$10:$J1405,MATCH(I338,'1.2 Speakers'!$B$10:$B1405,0),)="",""," - "&amp;INDEX('1.2 Speakers'!$J$10:$J1405,MATCH(I338,'1.2 Speakers'!$B$10:$B1405,0),)),"")&amp;IF(ISBLANK(J338),"",CHAR(10))&amp;J338&amp;IFERROR(IF(INDEX('1.2 Speakers'!$J$10:$J1405,MATCH(J338,'1.2 Speakers'!$B$10:$B1405,0),)="",""," - "&amp;INDEX('1.2 Speakers'!$J$10:$J1405,MATCH(J338,'1.2 Speakers'!$B$10:$B1405,0),)),"")&amp;IF(ISBLANK(K338),"","
")&amp;K338&amp;IFERROR(IF(INDEX('1.2 Speakers'!$J$10:$J1405,MATCH(K338,'1.2 Speakers'!$B$10:$B1405,0),)="",""," - "&amp;INDEX('1.2 Speakers'!$J$10:$J1405,MATCH(K338,'1.2 Speakers'!$B$10:$B1405,0),)),"")&amp;IF(ISBLANK(L338),"","
")&amp;L338&amp;IFERROR(IF(INDEX('1.2 Speakers'!$J$10:$J1405,MATCH(L338,'1.2 Speakers'!$B$10:$B1405,0),)="",""," - "&amp;INDEX('1.2 Speakers'!$J$10:$J1405,MATCH(L338,'1.2 Speakers'!$B$10:$B1405,0),)),"")&amp;IF(ISBLANK(M338),"","
")&amp;M338&amp;IFERROR(IF(INDEX('1.2 Speakers'!$J$10:$J1405,MATCH(M338,'1.2 Speakers'!$B$10:$B1405,0),)="",""," - "&amp;INDEX('1.2 Speakers'!$J$10:$J1405,MATCH(M338,'1.2 Speakers'!$B$10:$B1405,0),)),"")&amp;IF(ISBLANK(N338),"","
")&amp;N338&amp;IFERROR(IF(INDEX('1.2 Speakers'!$J$10:$J1405,MATCH(N338,'1.2 Speakers'!$B$10:$B1405,0),)="",""," - "&amp;INDEX('1.2 Speakers'!$J$10:$J1405,MATCH(N338,'1.2 Speakers'!$B$10:$B1405,0),)),"")</f>
        <v/>
      </c>
      <c r="P338" s="58"/>
      <c r="Q338" s="60"/>
      <c r="R338" s="61"/>
      <c r="S338" s="60"/>
      <c r="T338" s="536"/>
    </row>
    <row r="339" spans="2:20" ht="13">
      <c r="B339" s="535"/>
      <c r="C339" s="425"/>
      <c r="D339" s="57"/>
      <c r="E339" s="58"/>
      <c r="F339" s="58"/>
      <c r="G339" s="427"/>
      <c r="H339" s="427"/>
      <c r="I339" s="59"/>
      <c r="J339" s="59"/>
      <c r="K339" s="59"/>
      <c r="L339" s="59"/>
      <c r="M339" s="59"/>
      <c r="N339" s="59"/>
      <c r="O339" s="57" t="str" cm="1">
        <f t="array" ref="O339">I339&amp;IFERROR(IF(INDEX('1.2 Speakers'!$J$10:$J1406,MATCH(I339,'1.2 Speakers'!$B$10:$B1406,0),)="",""," - "&amp;INDEX('1.2 Speakers'!$J$10:$J1406,MATCH(I339,'1.2 Speakers'!$B$10:$B1406,0),)),"")&amp;IF(ISBLANK(J339),"",CHAR(10))&amp;J339&amp;IFERROR(IF(INDEX('1.2 Speakers'!$J$10:$J1406,MATCH(J339,'1.2 Speakers'!$B$10:$B1406,0),)="",""," - "&amp;INDEX('1.2 Speakers'!$J$10:$J1406,MATCH(J339,'1.2 Speakers'!$B$10:$B1406,0),)),"")&amp;IF(ISBLANK(K339),"","
")&amp;K339&amp;IFERROR(IF(INDEX('1.2 Speakers'!$J$10:$J1406,MATCH(K339,'1.2 Speakers'!$B$10:$B1406,0),)="",""," - "&amp;INDEX('1.2 Speakers'!$J$10:$J1406,MATCH(K339,'1.2 Speakers'!$B$10:$B1406,0),)),"")&amp;IF(ISBLANK(L339),"","
")&amp;L339&amp;IFERROR(IF(INDEX('1.2 Speakers'!$J$10:$J1406,MATCH(L339,'1.2 Speakers'!$B$10:$B1406,0),)="",""," - "&amp;INDEX('1.2 Speakers'!$J$10:$J1406,MATCH(L339,'1.2 Speakers'!$B$10:$B1406,0),)),"")&amp;IF(ISBLANK(M339),"","
")&amp;M339&amp;IFERROR(IF(INDEX('1.2 Speakers'!$J$10:$J1406,MATCH(M339,'1.2 Speakers'!$B$10:$B1406,0),)="",""," - "&amp;INDEX('1.2 Speakers'!$J$10:$J1406,MATCH(M339,'1.2 Speakers'!$B$10:$B1406,0),)),"")&amp;IF(ISBLANK(N339),"","
")&amp;N339&amp;IFERROR(IF(INDEX('1.2 Speakers'!$J$10:$J1406,MATCH(N339,'1.2 Speakers'!$B$10:$B1406,0),)="",""," - "&amp;INDEX('1.2 Speakers'!$J$10:$J1406,MATCH(N339,'1.2 Speakers'!$B$10:$B1406,0),)),"")</f>
        <v/>
      </c>
      <c r="P339" s="58"/>
      <c r="Q339" s="60"/>
      <c r="R339" s="61"/>
      <c r="S339" s="60"/>
      <c r="T339" s="536"/>
    </row>
    <row r="340" spans="2:20" ht="13">
      <c r="B340" s="535"/>
      <c r="C340" s="425"/>
      <c r="D340" s="57"/>
      <c r="E340" s="58"/>
      <c r="F340" s="58"/>
      <c r="G340" s="427"/>
      <c r="H340" s="427"/>
      <c r="I340" s="59"/>
      <c r="J340" s="59"/>
      <c r="K340" s="59"/>
      <c r="L340" s="59"/>
      <c r="M340" s="59"/>
      <c r="N340" s="59"/>
      <c r="O340" s="57" t="str" cm="1">
        <f t="array" ref="O340">I340&amp;IFERROR(IF(INDEX('1.2 Speakers'!$J$10:$J1407,MATCH(I340,'1.2 Speakers'!$B$10:$B1407,0),)="",""," - "&amp;INDEX('1.2 Speakers'!$J$10:$J1407,MATCH(I340,'1.2 Speakers'!$B$10:$B1407,0),)),"")&amp;IF(ISBLANK(J340),"",CHAR(10))&amp;J340&amp;IFERROR(IF(INDEX('1.2 Speakers'!$J$10:$J1407,MATCH(J340,'1.2 Speakers'!$B$10:$B1407,0),)="",""," - "&amp;INDEX('1.2 Speakers'!$J$10:$J1407,MATCH(J340,'1.2 Speakers'!$B$10:$B1407,0),)),"")&amp;IF(ISBLANK(K340),"","
")&amp;K340&amp;IFERROR(IF(INDEX('1.2 Speakers'!$J$10:$J1407,MATCH(K340,'1.2 Speakers'!$B$10:$B1407,0),)="",""," - "&amp;INDEX('1.2 Speakers'!$J$10:$J1407,MATCH(K340,'1.2 Speakers'!$B$10:$B1407,0),)),"")&amp;IF(ISBLANK(L340),"","
")&amp;L340&amp;IFERROR(IF(INDEX('1.2 Speakers'!$J$10:$J1407,MATCH(L340,'1.2 Speakers'!$B$10:$B1407,0),)="",""," - "&amp;INDEX('1.2 Speakers'!$J$10:$J1407,MATCH(L340,'1.2 Speakers'!$B$10:$B1407,0),)),"")&amp;IF(ISBLANK(M340),"","
")&amp;M340&amp;IFERROR(IF(INDEX('1.2 Speakers'!$J$10:$J1407,MATCH(M340,'1.2 Speakers'!$B$10:$B1407,0),)="",""," - "&amp;INDEX('1.2 Speakers'!$J$10:$J1407,MATCH(M340,'1.2 Speakers'!$B$10:$B1407,0),)),"")&amp;IF(ISBLANK(N340),"","
")&amp;N340&amp;IFERROR(IF(INDEX('1.2 Speakers'!$J$10:$J1407,MATCH(N340,'1.2 Speakers'!$B$10:$B1407,0),)="",""," - "&amp;INDEX('1.2 Speakers'!$J$10:$J1407,MATCH(N340,'1.2 Speakers'!$B$10:$B1407,0),)),"")</f>
        <v/>
      </c>
      <c r="P340" s="58"/>
      <c r="Q340" s="60"/>
      <c r="R340" s="61"/>
      <c r="S340" s="60"/>
      <c r="T340" s="536"/>
    </row>
    <row r="341" spans="2:20" ht="13">
      <c r="B341" s="535"/>
      <c r="C341" s="425"/>
      <c r="D341" s="57"/>
      <c r="E341" s="58"/>
      <c r="F341" s="58"/>
      <c r="G341" s="427"/>
      <c r="H341" s="427"/>
      <c r="I341" s="59"/>
      <c r="J341" s="59"/>
      <c r="K341" s="59"/>
      <c r="L341" s="59"/>
      <c r="M341" s="59"/>
      <c r="N341" s="59"/>
      <c r="O341" s="57" t="str" cm="1">
        <f t="array" ref="O341">I341&amp;IFERROR(IF(INDEX('1.2 Speakers'!$J$10:$J1408,MATCH(I341,'1.2 Speakers'!$B$10:$B1408,0),)="",""," - "&amp;INDEX('1.2 Speakers'!$J$10:$J1408,MATCH(I341,'1.2 Speakers'!$B$10:$B1408,0),)),"")&amp;IF(ISBLANK(J341),"",CHAR(10))&amp;J341&amp;IFERROR(IF(INDEX('1.2 Speakers'!$J$10:$J1408,MATCH(J341,'1.2 Speakers'!$B$10:$B1408,0),)="",""," - "&amp;INDEX('1.2 Speakers'!$J$10:$J1408,MATCH(J341,'1.2 Speakers'!$B$10:$B1408,0),)),"")&amp;IF(ISBLANK(K341),"","
")&amp;K341&amp;IFERROR(IF(INDEX('1.2 Speakers'!$J$10:$J1408,MATCH(K341,'1.2 Speakers'!$B$10:$B1408,0),)="",""," - "&amp;INDEX('1.2 Speakers'!$J$10:$J1408,MATCH(K341,'1.2 Speakers'!$B$10:$B1408,0),)),"")&amp;IF(ISBLANK(L341),"","
")&amp;L341&amp;IFERROR(IF(INDEX('1.2 Speakers'!$J$10:$J1408,MATCH(L341,'1.2 Speakers'!$B$10:$B1408,0),)="",""," - "&amp;INDEX('1.2 Speakers'!$J$10:$J1408,MATCH(L341,'1.2 Speakers'!$B$10:$B1408,0),)),"")&amp;IF(ISBLANK(M341),"","
")&amp;M341&amp;IFERROR(IF(INDEX('1.2 Speakers'!$J$10:$J1408,MATCH(M341,'1.2 Speakers'!$B$10:$B1408,0),)="",""," - "&amp;INDEX('1.2 Speakers'!$J$10:$J1408,MATCH(M341,'1.2 Speakers'!$B$10:$B1408,0),)),"")&amp;IF(ISBLANK(N341),"","
")&amp;N341&amp;IFERROR(IF(INDEX('1.2 Speakers'!$J$10:$J1408,MATCH(N341,'1.2 Speakers'!$B$10:$B1408,0),)="",""," - "&amp;INDEX('1.2 Speakers'!$J$10:$J1408,MATCH(N341,'1.2 Speakers'!$B$10:$B1408,0),)),"")</f>
        <v/>
      </c>
      <c r="P341" s="58"/>
      <c r="Q341" s="60"/>
      <c r="R341" s="61"/>
      <c r="S341" s="60"/>
      <c r="T341" s="536"/>
    </row>
    <row r="342" spans="2:20" ht="13">
      <c r="B342" s="535"/>
      <c r="C342" s="425"/>
      <c r="D342" s="57"/>
      <c r="E342" s="58"/>
      <c r="F342" s="58"/>
      <c r="G342" s="427"/>
      <c r="H342" s="427"/>
      <c r="I342" s="59"/>
      <c r="J342" s="59"/>
      <c r="K342" s="59"/>
      <c r="L342" s="59"/>
      <c r="M342" s="59"/>
      <c r="N342" s="59"/>
      <c r="O342" s="57" t="str" cm="1">
        <f t="array" ref="O342">I342&amp;IFERROR(IF(INDEX('1.2 Speakers'!$J$10:$J1409,MATCH(I342,'1.2 Speakers'!$B$10:$B1409,0),)="",""," - "&amp;INDEX('1.2 Speakers'!$J$10:$J1409,MATCH(I342,'1.2 Speakers'!$B$10:$B1409,0),)),"")&amp;IF(ISBLANK(J342),"",CHAR(10))&amp;J342&amp;IFERROR(IF(INDEX('1.2 Speakers'!$J$10:$J1409,MATCH(J342,'1.2 Speakers'!$B$10:$B1409,0),)="",""," - "&amp;INDEX('1.2 Speakers'!$J$10:$J1409,MATCH(J342,'1.2 Speakers'!$B$10:$B1409,0),)),"")&amp;IF(ISBLANK(K342),"","
")&amp;K342&amp;IFERROR(IF(INDEX('1.2 Speakers'!$J$10:$J1409,MATCH(K342,'1.2 Speakers'!$B$10:$B1409,0),)="",""," - "&amp;INDEX('1.2 Speakers'!$J$10:$J1409,MATCH(K342,'1.2 Speakers'!$B$10:$B1409,0),)),"")&amp;IF(ISBLANK(L342),"","
")&amp;L342&amp;IFERROR(IF(INDEX('1.2 Speakers'!$J$10:$J1409,MATCH(L342,'1.2 Speakers'!$B$10:$B1409,0),)="",""," - "&amp;INDEX('1.2 Speakers'!$J$10:$J1409,MATCH(L342,'1.2 Speakers'!$B$10:$B1409,0),)),"")&amp;IF(ISBLANK(M342),"","
")&amp;M342&amp;IFERROR(IF(INDEX('1.2 Speakers'!$J$10:$J1409,MATCH(M342,'1.2 Speakers'!$B$10:$B1409,0),)="",""," - "&amp;INDEX('1.2 Speakers'!$J$10:$J1409,MATCH(M342,'1.2 Speakers'!$B$10:$B1409,0),)),"")&amp;IF(ISBLANK(N342),"","
")&amp;N342&amp;IFERROR(IF(INDEX('1.2 Speakers'!$J$10:$J1409,MATCH(N342,'1.2 Speakers'!$B$10:$B1409,0),)="",""," - "&amp;INDEX('1.2 Speakers'!$J$10:$J1409,MATCH(N342,'1.2 Speakers'!$B$10:$B1409,0),)),"")</f>
        <v/>
      </c>
      <c r="P342" s="58"/>
      <c r="Q342" s="60"/>
      <c r="R342" s="61"/>
      <c r="S342" s="60"/>
      <c r="T342" s="536"/>
    </row>
    <row r="343" spans="2:20" ht="13">
      <c r="B343" s="535"/>
      <c r="C343" s="425"/>
      <c r="D343" s="57"/>
      <c r="E343" s="58"/>
      <c r="F343" s="58"/>
      <c r="G343" s="427"/>
      <c r="H343" s="427"/>
      <c r="I343" s="59"/>
      <c r="J343" s="59"/>
      <c r="K343" s="59"/>
      <c r="L343" s="59"/>
      <c r="M343" s="59"/>
      <c r="N343" s="59"/>
      <c r="O343" s="57" t="str" cm="1">
        <f t="array" ref="O343">I343&amp;IFERROR(IF(INDEX('1.2 Speakers'!$J$10:$J1410,MATCH(I343,'1.2 Speakers'!$B$10:$B1410,0),)="",""," - "&amp;INDEX('1.2 Speakers'!$J$10:$J1410,MATCH(I343,'1.2 Speakers'!$B$10:$B1410,0),)),"")&amp;IF(ISBLANK(J343),"",CHAR(10))&amp;J343&amp;IFERROR(IF(INDEX('1.2 Speakers'!$J$10:$J1410,MATCH(J343,'1.2 Speakers'!$B$10:$B1410,0),)="",""," - "&amp;INDEX('1.2 Speakers'!$J$10:$J1410,MATCH(J343,'1.2 Speakers'!$B$10:$B1410,0),)),"")&amp;IF(ISBLANK(K343),"","
")&amp;K343&amp;IFERROR(IF(INDEX('1.2 Speakers'!$J$10:$J1410,MATCH(K343,'1.2 Speakers'!$B$10:$B1410,0),)="",""," - "&amp;INDEX('1.2 Speakers'!$J$10:$J1410,MATCH(K343,'1.2 Speakers'!$B$10:$B1410,0),)),"")&amp;IF(ISBLANK(L343),"","
")&amp;L343&amp;IFERROR(IF(INDEX('1.2 Speakers'!$J$10:$J1410,MATCH(L343,'1.2 Speakers'!$B$10:$B1410,0),)="",""," - "&amp;INDEX('1.2 Speakers'!$J$10:$J1410,MATCH(L343,'1.2 Speakers'!$B$10:$B1410,0),)),"")&amp;IF(ISBLANK(M343),"","
")&amp;M343&amp;IFERROR(IF(INDEX('1.2 Speakers'!$J$10:$J1410,MATCH(M343,'1.2 Speakers'!$B$10:$B1410,0),)="",""," - "&amp;INDEX('1.2 Speakers'!$J$10:$J1410,MATCH(M343,'1.2 Speakers'!$B$10:$B1410,0),)),"")&amp;IF(ISBLANK(N343),"","
")&amp;N343&amp;IFERROR(IF(INDEX('1.2 Speakers'!$J$10:$J1410,MATCH(N343,'1.2 Speakers'!$B$10:$B1410,0),)="",""," - "&amp;INDEX('1.2 Speakers'!$J$10:$J1410,MATCH(N343,'1.2 Speakers'!$B$10:$B1410,0),)),"")</f>
        <v/>
      </c>
      <c r="P343" s="58"/>
      <c r="Q343" s="60"/>
      <c r="R343" s="61"/>
      <c r="S343" s="60"/>
      <c r="T343" s="536"/>
    </row>
    <row r="344" spans="2:20" ht="13">
      <c r="B344" s="535"/>
      <c r="C344" s="425"/>
      <c r="D344" s="57"/>
      <c r="E344" s="58"/>
      <c r="F344" s="58"/>
      <c r="G344" s="427"/>
      <c r="H344" s="427"/>
      <c r="I344" s="59"/>
      <c r="J344" s="59"/>
      <c r="K344" s="59"/>
      <c r="L344" s="59"/>
      <c r="M344" s="59"/>
      <c r="N344" s="59"/>
      <c r="O344" s="57" t="str" cm="1">
        <f t="array" ref="O344">I344&amp;IFERROR(IF(INDEX('1.2 Speakers'!$J$10:$J1411,MATCH(I344,'1.2 Speakers'!$B$10:$B1411,0),)="",""," - "&amp;INDEX('1.2 Speakers'!$J$10:$J1411,MATCH(I344,'1.2 Speakers'!$B$10:$B1411,0),)),"")&amp;IF(ISBLANK(J344),"",CHAR(10))&amp;J344&amp;IFERROR(IF(INDEX('1.2 Speakers'!$J$10:$J1411,MATCH(J344,'1.2 Speakers'!$B$10:$B1411,0),)="",""," - "&amp;INDEX('1.2 Speakers'!$J$10:$J1411,MATCH(J344,'1.2 Speakers'!$B$10:$B1411,0),)),"")&amp;IF(ISBLANK(K344),"","
")&amp;K344&amp;IFERROR(IF(INDEX('1.2 Speakers'!$J$10:$J1411,MATCH(K344,'1.2 Speakers'!$B$10:$B1411,0),)="",""," - "&amp;INDEX('1.2 Speakers'!$J$10:$J1411,MATCH(K344,'1.2 Speakers'!$B$10:$B1411,0),)),"")&amp;IF(ISBLANK(L344),"","
")&amp;L344&amp;IFERROR(IF(INDEX('1.2 Speakers'!$J$10:$J1411,MATCH(L344,'1.2 Speakers'!$B$10:$B1411,0),)="",""," - "&amp;INDEX('1.2 Speakers'!$J$10:$J1411,MATCH(L344,'1.2 Speakers'!$B$10:$B1411,0),)),"")&amp;IF(ISBLANK(M344),"","
")&amp;M344&amp;IFERROR(IF(INDEX('1.2 Speakers'!$J$10:$J1411,MATCH(M344,'1.2 Speakers'!$B$10:$B1411,0),)="",""," - "&amp;INDEX('1.2 Speakers'!$J$10:$J1411,MATCH(M344,'1.2 Speakers'!$B$10:$B1411,0),)),"")&amp;IF(ISBLANK(N344),"","
")&amp;N344&amp;IFERROR(IF(INDEX('1.2 Speakers'!$J$10:$J1411,MATCH(N344,'1.2 Speakers'!$B$10:$B1411,0),)="",""," - "&amp;INDEX('1.2 Speakers'!$J$10:$J1411,MATCH(N344,'1.2 Speakers'!$B$10:$B1411,0),)),"")</f>
        <v/>
      </c>
      <c r="P344" s="58"/>
      <c r="Q344" s="60"/>
      <c r="R344" s="61"/>
      <c r="S344" s="60"/>
      <c r="T344" s="536"/>
    </row>
    <row r="345" spans="2:20" ht="13">
      <c r="B345" s="535"/>
      <c r="C345" s="425"/>
      <c r="D345" s="57"/>
      <c r="E345" s="58"/>
      <c r="F345" s="58"/>
      <c r="G345" s="427"/>
      <c r="H345" s="427"/>
      <c r="I345" s="59"/>
      <c r="J345" s="59"/>
      <c r="K345" s="59"/>
      <c r="L345" s="59"/>
      <c r="M345" s="59"/>
      <c r="N345" s="59"/>
      <c r="O345" s="57" t="str" cm="1">
        <f t="array" ref="O345">I345&amp;IFERROR(IF(INDEX('1.2 Speakers'!$J$10:$J1412,MATCH(I345,'1.2 Speakers'!$B$10:$B1412,0),)="",""," - "&amp;INDEX('1.2 Speakers'!$J$10:$J1412,MATCH(I345,'1.2 Speakers'!$B$10:$B1412,0),)),"")&amp;IF(ISBLANK(J345),"",CHAR(10))&amp;J345&amp;IFERROR(IF(INDEX('1.2 Speakers'!$J$10:$J1412,MATCH(J345,'1.2 Speakers'!$B$10:$B1412,0),)="",""," - "&amp;INDEX('1.2 Speakers'!$J$10:$J1412,MATCH(J345,'1.2 Speakers'!$B$10:$B1412,0),)),"")&amp;IF(ISBLANK(K345),"","
")&amp;K345&amp;IFERROR(IF(INDEX('1.2 Speakers'!$J$10:$J1412,MATCH(K345,'1.2 Speakers'!$B$10:$B1412,0),)="",""," - "&amp;INDEX('1.2 Speakers'!$J$10:$J1412,MATCH(K345,'1.2 Speakers'!$B$10:$B1412,0),)),"")&amp;IF(ISBLANK(L345),"","
")&amp;L345&amp;IFERROR(IF(INDEX('1.2 Speakers'!$J$10:$J1412,MATCH(L345,'1.2 Speakers'!$B$10:$B1412,0),)="",""," - "&amp;INDEX('1.2 Speakers'!$J$10:$J1412,MATCH(L345,'1.2 Speakers'!$B$10:$B1412,0),)),"")&amp;IF(ISBLANK(M345),"","
")&amp;M345&amp;IFERROR(IF(INDEX('1.2 Speakers'!$J$10:$J1412,MATCH(M345,'1.2 Speakers'!$B$10:$B1412,0),)="",""," - "&amp;INDEX('1.2 Speakers'!$J$10:$J1412,MATCH(M345,'1.2 Speakers'!$B$10:$B1412,0),)),"")&amp;IF(ISBLANK(N345),"","
")&amp;N345&amp;IFERROR(IF(INDEX('1.2 Speakers'!$J$10:$J1412,MATCH(N345,'1.2 Speakers'!$B$10:$B1412,0),)="",""," - "&amp;INDEX('1.2 Speakers'!$J$10:$J1412,MATCH(N345,'1.2 Speakers'!$B$10:$B1412,0),)),"")</f>
        <v/>
      </c>
      <c r="P345" s="58"/>
      <c r="Q345" s="60"/>
      <c r="R345" s="61"/>
      <c r="S345" s="60"/>
      <c r="T345" s="536"/>
    </row>
    <row r="346" spans="2:20" ht="13">
      <c r="B346" s="535"/>
      <c r="C346" s="425"/>
      <c r="D346" s="57"/>
      <c r="E346" s="58"/>
      <c r="F346" s="58"/>
      <c r="G346" s="427"/>
      <c r="H346" s="427"/>
      <c r="I346" s="59"/>
      <c r="J346" s="59"/>
      <c r="K346" s="59"/>
      <c r="L346" s="59"/>
      <c r="M346" s="59"/>
      <c r="N346" s="59"/>
      <c r="O346" s="57" t="str" cm="1">
        <f t="array" ref="O346">I346&amp;IFERROR(IF(INDEX('1.2 Speakers'!$J$10:$J1413,MATCH(I346,'1.2 Speakers'!$B$10:$B1413,0),)="",""," - "&amp;INDEX('1.2 Speakers'!$J$10:$J1413,MATCH(I346,'1.2 Speakers'!$B$10:$B1413,0),)),"")&amp;IF(ISBLANK(J346),"",CHAR(10))&amp;J346&amp;IFERROR(IF(INDEX('1.2 Speakers'!$J$10:$J1413,MATCH(J346,'1.2 Speakers'!$B$10:$B1413,0),)="",""," - "&amp;INDEX('1.2 Speakers'!$J$10:$J1413,MATCH(J346,'1.2 Speakers'!$B$10:$B1413,0),)),"")&amp;IF(ISBLANK(K346),"","
")&amp;K346&amp;IFERROR(IF(INDEX('1.2 Speakers'!$J$10:$J1413,MATCH(K346,'1.2 Speakers'!$B$10:$B1413,0),)="",""," - "&amp;INDEX('1.2 Speakers'!$J$10:$J1413,MATCH(K346,'1.2 Speakers'!$B$10:$B1413,0),)),"")&amp;IF(ISBLANK(L346),"","
")&amp;L346&amp;IFERROR(IF(INDEX('1.2 Speakers'!$J$10:$J1413,MATCH(L346,'1.2 Speakers'!$B$10:$B1413,0),)="",""," - "&amp;INDEX('1.2 Speakers'!$J$10:$J1413,MATCH(L346,'1.2 Speakers'!$B$10:$B1413,0),)),"")&amp;IF(ISBLANK(M346),"","
")&amp;M346&amp;IFERROR(IF(INDEX('1.2 Speakers'!$J$10:$J1413,MATCH(M346,'1.2 Speakers'!$B$10:$B1413,0),)="",""," - "&amp;INDEX('1.2 Speakers'!$J$10:$J1413,MATCH(M346,'1.2 Speakers'!$B$10:$B1413,0),)),"")&amp;IF(ISBLANK(N346),"","
")&amp;N346&amp;IFERROR(IF(INDEX('1.2 Speakers'!$J$10:$J1413,MATCH(N346,'1.2 Speakers'!$B$10:$B1413,0),)="",""," - "&amp;INDEX('1.2 Speakers'!$J$10:$J1413,MATCH(N346,'1.2 Speakers'!$B$10:$B1413,0),)),"")</f>
        <v/>
      </c>
      <c r="P346" s="58"/>
      <c r="Q346" s="60"/>
      <c r="R346" s="61"/>
      <c r="S346" s="60"/>
      <c r="T346" s="536"/>
    </row>
    <row r="347" spans="2:20" ht="13">
      <c r="B347" s="535"/>
      <c r="C347" s="425"/>
      <c r="D347" s="57"/>
      <c r="E347" s="58"/>
      <c r="F347" s="58"/>
      <c r="G347" s="427"/>
      <c r="H347" s="427"/>
      <c r="I347" s="59"/>
      <c r="J347" s="59"/>
      <c r="K347" s="59"/>
      <c r="L347" s="59"/>
      <c r="M347" s="59"/>
      <c r="N347" s="59"/>
      <c r="O347" s="57" t="str" cm="1">
        <f t="array" ref="O347">I347&amp;IFERROR(IF(INDEX('1.2 Speakers'!$J$10:$J1414,MATCH(I347,'1.2 Speakers'!$B$10:$B1414,0),)="",""," - "&amp;INDEX('1.2 Speakers'!$J$10:$J1414,MATCH(I347,'1.2 Speakers'!$B$10:$B1414,0),)),"")&amp;IF(ISBLANK(J347),"",CHAR(10))&amp;J347&amp;IFERROR(IF(INDEX('1.2 Speakers'!$J$10:$J1414,MATCH(J347,'1.2 Speakers'!$B$10:$B1414,0),)="",""," - "&amp;INDEX('1.2 Speakers'!$J$10:$J1414,MATCH(J347,'1.2 Speakers'!$B$10:$B1414,0),)),"")&amp;IF(ISBLANK(K347),"","
")&amp;K347&amp;IFERROR(IF(INDEX('1.2 Speakers'!$J$10:$J1414,MATCH(K347,'1.2 Speakers'!$B$10:$B1414,0),)="",""," - "&amp;INDEX('1.2 Speakers'!$J$10:$J1414,MATCH(K347,'1.2 Speakers'!$B$10:$B1414,0),)),"")&amp;IF(ISBLANK(L347),"","
")&amp;L347&amp;IFERROR(IF(INDEX('1.2 Speakers'!$J$10:$J1414,MATCH(L347,'1.2 Speakers'!$B$10:$B1414,0),)="",""," - "&amp;INDEX('1.2 Speakers'!$J$10:$J1414,MATCH(L347,'1.2 Speakers'!$B$10:$B1414,0),)),"")&amp;IF(ISBLANK(M347),"","
")&amp;M347&amp;IFERROR(IF(INDEX('1.2 Speakers'!$J$10:$J1414,MATCH(M347,'1.2 Speakers'!$B$10:$B1414,0),)="",""," - "&amp;INDEX('1.2 Speakers'!$J$10:$J1414,MATCH(M347,'1.2 Speakers'!$B$10:$B1414,0),)),"")&amp;IF(ISBLANK(N347),"","
")&amp;N347&amp;IFERROR(IF(INDEX('1.2 Speakers'!$J$10:$J1414,MATCH(N347,'1.2 Speakers'!$B$10:$B1414,0),)="",""," - "&amp;INDEX('1.2 Speakers'!$J$10:$J1414,MATCH(N347,'1.2 Speakers'!$B$10:$B1414,0),)),"")</f>
        <v/>
      </c>
      <c r="P347" s="58"/>
      <c r="Q347" s="60"/>
      <c r="R347" s="61"/>
      <c r="S347" s="60"/>
      <c r="T347" s="536"/>
    </row>
    <row r="348" spans="2:20" ht="13">
      <c r="B348" s="535"/>
      <c r="C348" s="425"/>
      <c r="D348" s="57"/>
      <c r="E348" s="58"/>
      <c r="F348" s="58"/>
      <c r="G348" s="427"/>
      <c r="H348" s="427"/>
      <c r="I348" s="59"/>
      <c r="J348" s="59"/>
      <c r="K348" s="59"/>
      <c r="L348" s="59"/>
      <c r="M348" s="59"/>
      <c r="N348" s="59"/>
      <c r="O348" s="57" t="str" cm="1">
        <f t="array" ref="O348">I348&amp;IFERROR(IF(INDEX('1.2 Speakers'!$J$10:$J1415,MATCH(I348,'1.2 Speakers'!$B$10:$B1415,0),)="",""," - "&amp;INDEX('1.2 Speakers'!$J$10:$J1415,MATCH(I348,'1.2 Speakers'!$B$10:$B1415,0),)),"")&amp;IF(ISBLANK(J348),"",CHAR(10))&amp;J348&amp;IFERROR(IF(INDEX('1.2 Speakers'!$J$10:$J1415,MATCH(J348,'1.2 Speakers'!$B$10:$B1415,0),)="",""," - "&amp;INDEX('1.2 Speakers'!$J$10:$J1415,MATCH(J348,'1.2 Speakers'!$B$10:$B1415,0),)),"")&amp;IF(ISBLANK(K348),"","
")&amp;K348&amp;IFERROR(IF(INDEX('1.2 Speakers'!$J$10:$J1415,MATCH(K348,'1.2 Speakers'!$B$10:$B1415,0),)="",""," - "&amp;INDEX('1.2 Speakers'!$J$10:$J1415,MATCH(K348,'1.2 Speakers'!$B$10:$B1415,0),)),"")&amp;IF(ISBLANK(L348),"","
")&amp;L348&amp;IFERROR(IF(INDEX('1.2 Speakers'!$J$10:$J1415,MATCH(L348,'1.2 Speakers'!$B$10:$B1415,0),)="",""," - "&amp;INDEX('1.2 Speakers'!$J$10:$J1415,MATCH(L348,'1.2 Speakers'!$B$10:$B1415,0),)),"")&amp;IF(ISBLANK(M348),"","
")&amp;M348&amp;IFERROR(IF(INDEX('1.2 Speakers'!$J$10:$J1415,MATCH(M348,'1.2 Speakers'!$B$10:$B1415,0),)="",""," - "&amp;INDEX('1.2 Speakers'!$J$10:$J1415,MATCH(M348,'1.2 Speakers'!$B$10:$B1415,0),)),"")&amp;IF(ISBLANK(N348),"","
")&amp;N348&amp;IFERROR(IF(INDEX('1.2 Speakers'!$J$10:$J1415,MATCH(N348,'1.2 Speakers'!$B$10:$B1415,0),)="",""," - "&amp;INDEX('1.2 Speakers'!$J$10:$J1415,MATCH(N348,'1.2 Speakers'!$B$10:$B1415,0),)),"")</f>
        <v/>
      </c>
      <c r="P348" s="58"/>
      <c r="Q348" s="60"/>
      <c r="R348" s="61"/>
      <c r="S348" s="60"/>
      <c r="T348" s="536"/>
    </row>
    <row r="349" spans="2:20" ht="13">
      <c r="B349" s="535"/>
      <c r="C349" s="425"/>
      <c r="D349" s="57"/>
      <c r="E349" s="58"/>
      <c r="F349" s="58"/>
      <c r="G349" s="427"/>
      <c r="H349" s="427"/>
      <c r="I349" s="59"/>
      <c r="J349" s="59"/>
      <c r="K349" s="59"/>
      <c r="L349" s="59"/>
      <c r="M349" s="59"/>
      <c r="N349" s="59"/>
      <c r="O349" s="57" t="str" cm="1">
        <f t="array" ref="O349">I349&amp;IFERROR(IF(INDEX('1.2 Speakers'!$J$10:$J1416,MATCH(I349,'1.2 Speakers'!$B$10:$B1416,0),)="",""," - "&amp;INDEX('1.2 Speakers'!$J$10:$J1416,MATCH(I349,'1.2 Speakers'!$B$10:$B1416,0),)),"")&amp;IF(ISBLANK(J349),"",CHAR(10))&amp;J349&amp;IFERROR(IF(INDEX('1.2 Speakers'!$J$10:$J1416,MATCH(J349,'1.2 Speakers'!$B$10:$B1416,0),)="",""," - "&amp;INDEX('1.2 Speakers'!$J$10:$J1416,MATCH(J349,'1.2 Speakers'!$B$10:$B1416,0),)),"")&amp;IF(ISBLANK(K349),"","
")&amp;K349&amp;IFERROR(IF(INDEX('1.2 Speakers'!$J$10:$J1416,MATCH(K349,'1.2 Speakers'!$B$10:$B1416,0),)="",""," - "&amp;INDEX('1.2 Speakers'!$J$10:$J1416,MATCH(K349,'1.2 Speakers'!$B$10:$B1416,0),)),"")&amp;IF(ISBLANK(L349),"","
")&amp;L349&amp;IFERROR(IF(INDEX('1.2 Speakers'!$J$10:$J1416,MATCH(L349,'1.2 Speakers'!$B$10:$B1416,0),)="",""," - "&amp;INDEX('1.2 Speakers'!$J$10:$J1416,MATCH(L349,'1.2 Speakers'!$B$10:$B1416,0),)),"")&amp;IF(ISBLANK(M349),"","
")&amp;M349&amp;IFERROR(IF(INDEX('1.2 Speakers'!$J$10:$J1416,MATCH(M349,'1.2 Speakers'!$B$10:$B1416,0),)="",""," - "&amp;INDEX('1.2 Speakers'!$J$10:$J1416,MATCH(M349,'1.2 Speakers'!$B$10:$B1416,0),)),"")&amp;IF(ISBLANK(N349),"","
")&amp;N349&amp;IFERROR(IF(INDEX('1.2 Speakers'!$J$10:$J1416,MATCH(N349,'1.2 Speakers'!$B$10:$B1416,0),)="",""," - "&amp;INDEX('1.2 Speakers'!$J$10:$J1416,MATCH(N349,'1.2 Speakers'!$B$10:$B1416,0),)),"")</f>
        <v/>
      </c>
      <c r="P349" s="58"/>
      <c r="Q349" s="60"/>
      <c r="R349" s="61"/>
      <c r="S349" s="60"/>
      <c r="T349" s="536"/>
    </row>
    <row r="350" spans="2:20" ht="13">
      <c r="B350" s="535"/>
      <c r="C350" s="425"/>
      <c r="D350" s="57"/>
      <c r="E350" s="58"/>
      <c r="F350" s="58"/>
      <c r="G350" s="427"/>
      <c r="H350" s="427"/>
      <c r="I350" s="59"/>
      <c r="J350" s="59"/>
      <c r="K350" s="59"/>
      <c r="L350" s="59"/>
      <c r="M350" s="59"/>
      <c r="N350" s="59"/>
      <c r="O350" s="57" t="str" cm="1">
        <f t="array" ref="O350">I350&amp;IFERROR(IF(INDEX('1.2 Speakers'!$J$10:$J1417,MATCH(I350,'1.2 Speakers'!$B$10:$B1417,0),)="",""," - "&amp;INDEX('1.2 Speakers'!$J$10:$J1417,MATCH(I350,'1.2 Speakers'!$B$10:$B1417,0),)),"")&amp;IF(ISBLANK(J350),"",CHAR(10))&amp;J350&amp;IFERROR(IF(INDEX('1.2 Speakers'!$J$10:$J1417,MATCH(J350,'1.2 Speakers'!$B$10:$B1417,0),)="",""," - "&amp;INDEX('1.2 Speakers'!$J$10:$J1417,MATCH(J350,'1.2 Speakers'!$B$10:$B1417,0),)),"")&amp;IF(ISBLANK(K350),"","
")&amp;K350&amp;IFERROR(IF(INDEX('1.2 Speakers'!$J$10:$J1417,MATCH(K350,'1.2 Speakers'!$B$10:$B1417,0),)="",""," - "&amp;INDEX('1.2 Speakers'!$J$10:$J1417,MATCH(K350,'1.2 Speakers'!$B$10:$B1417,0),)),"")&amp;IF(ISBLANK(L350),"","
")&amp;L350&amp;IFERROR(IF(INDEX('1.2 Speakers'!$J$10:$J1417,MATCH(L350,'1.2 Speakers'!$B$10:$B1417,0),)="",""," - "&amp;INDEX('1.2 Speakers'!$J$10:$J1417,MATCH(L350,'1.2 Speakers'!$B$10:$B1417,0),)),"")&amp;IF(ISBLANK(M350),"","
")&amp;M350&amp;IFERROR(IF(INDEX('1.2 Speakers'!$J$10:$J1417,MATCH(M350,'1.2 Speakers'!$B$10:$B1417,0),)="",""," - "&amp;INDEX('1.2 Speakers'!$J$10:$J1417,MATCH(M350,'1.2 Speakers'!$B$10:$B1417,0),)),"")&amp;IF(ISBLANK(N350),"","
")&amp;N350&amp;IFERROR(IF(INDEX('1.2 Speakers'!$J$10:$J1417,MATCH(N350,'1.2 Speakers'!$B$10:$B1417,0),)="",""," - "&amp;INDEX('1.2 Speakers'!$J$10:$J1417,MATCH(N350,'1.2 Speakers'!$B$10:$B1417,0),)),"")</f>
        <v/>
      </c>
      <c r="P350" s="58"/>
      <c r="Q350" s="60"/>
      <c r="R350" s="61"/>
      <c r="S350" s="60"/>
      <c r="T350" s="536"/>
    </row>
    <row r="351" spans="2:20" ht="13">
      <c r="B351" s="535"/>
      <c r="C351" s="425"/>
      <c r="D351" s="57"/>
      <c r="E351" s="58"/>
      <c r="F351" s="58"/>
      <c r="G351" s="427"/>
      <c r="H351" s="427"/>
      <c r="I351" s="59"/>
      <c r="J351" s="59"/>
      <c r="K351" s="59"/>
      <c r="L351" s="59"/>
      <c r="M351" s="59"/>
      <c r="N351" s="59"/>
      <c r="O351" s="57" t="str" cm="1">
        <f t="array" ref="O351">I351&amp;IFERROR(IF(INDEX('1.2 Speakers'!$J$10:$J1418,MATCH(I351,'1.2 Speakers'!$B$10:$B1418,0),)="",""," - "&amp;INDEX('1.2 Speakers'!$J$10:$J1418,MATCH(I351,'1.2 Speakers'!$B$10:$B1418,0),)),"")&amp;IF(ISBLANK(J351),"",CHAR(10))&amp;J351&amp;IFERROR(IF(INDEX('1.2 Speakers'!$J$10:$J1418,MATCH(J351,'1.2 Speakers'!$B$10:$B1418,0),)="",""," - "&amp;INDEX('1.2 Speakers'!$J$10:$J1418,MATCH(J351,'1.2 Speakers'!$B$10:$B1418,0),)),"")&amp;IF(ISBLANK(K351),"","
")&amp;K351&amp;IFERROR(IF(INDEX('1.2 Speakers'!$J$10:$J1418,MATCH(K351,'1.2 Speakers'!$B$10:$B1418,0),)="",""," - "&amp;INDEX('1.2 Speakers'!$J$10:$J1418,MATCH(K351,'1.2 Speakers'!$B$10:$B1418,0),)),"")&amp;IF(ISBLANK(L351),"","
")&amp;L351&amp;IFERROR(IF(INDEX('1.2 Speakers'!$J$10:$J1418,MATCH(L351,'1.2 Speakers'!$B$10:$B1418,0),)="",""," - "&amp;INDEX('1.2 Speakers'!$J$10:$J1418,MATCH(L351,'1.2 Speakers'!$B$10:$B1418,0),)),"")&amp;IF(ISBLANK(M351),"","
")&amp;M351&amp;IFERROR(IF(INDEX('1.2 Speakers'!$J$10:$J1418,MATCH(M351,'1.2 Speakers'!$B$10:$B1418,0),)="",""," - "&amp;INDEX('1.2 Speakers'!$J$10:$J1418,MATCH(M351,'1.2 Speakers'!$B$10:$B1418,0),)),"")&amp;IF(ISBLANK(N351),"","
")&amp;N351&amp;IFERROR(IF(INDEX('1.2 Speakers'!$J$10:$J1418,MATCH(N351,'1.2 Speakers'!$B$10:$B1418,0),)="",""," - "&amp;INDEX('1.2 Speakers'!$J$10:$J1418,MATCH(N351,'1.2 Speakers'!$B$10:$B1418,0),)),"")</f>
        <v/>
      </c>
      <c r="P351" s="58"/>
      <c r="Q351" s="60"/>
      <c r="R351" s="61"/>
      <c r="S351" s="60"/>
      <c r="T351" s="536"/>
    </row>
    <row r="352" spans="2:20" ht="13">
      <c r="B352" s="535"/>
      <c r="C352" s="425"/>
      <c r="D352" s="57"/>
      <c r="E352" s="58"/>
      <c r="F352" s="58"/>
      <c r="G352" s="427"/>
      <c r="H352" s="427"/>
      <c r="I352" s="59"/>
      <c r="J352" s="59"/>
      <c r="K352" s="59"/>
      <c r="L352" s="59"/>
      <c r="M352" s="59"/>
      <c r="N352" s="59"/>
      <c r="O352" s="57" t="str" cm="1">
        <f t="array" ref="O352">I352&amp;IFERROR(IF(INDEX('1.2 Speakers'!$J$10:$J1419,MATCH(I352,'1.2 Speakers'!$B$10:$B1419,0),)="",""," - "&amp;INDEX('1.2 Speakers'!$J$10:$J1419,MATCH(I352,'1.2 Speakers'!$B$10:$B1419,0),)),"")&amp;IF(ISBLANK(J352),"",CHAR(10))&amp;J352&amp;IFERROR(IF(INDEX('1.2 Speakers'!$J$10:$J1419,MATCH(J352,'1.2 Speakers'!$B$10:$B1419,0),)="",""," - "&amp;INDEX('1.2 Speakers'!$J$10:$J1419,MATCH(J352,'1.2 Speakers'!$B$10:$B1419,0),)),"")&amp;IF(ISBLANK(K352),"","
")&amp;K352&amp;IFERROR(IF(INDEX('1.2 Speakers'!$J$10:$J1419,MATCH(K352,'1.2 Speakers'!$B$10:$B1419,0),)="",""," - "&amp;INDEX('1.2 Speakers'!$J$10:$J1419,MATCH(K352,'1.2 Speakers'!$B$10:$B1419,0),)),"")&amp;IF(ISBLANK(L352),"","
")&amp;L352&amp;IFERROR(IF(INDEX('1.2 Speakers'!$J$10:$J1419,MATCH(L352,'1.2 Speakers'!$B$10:$B1419,0),)="",""," - "&amp;INDEX('1.2 Speakers'!$J$10:$J1419,MATCH(L352,'1.2 Speakers'!$B$10:$B1419,0),)),"")&amp;IF(ISBLANK(M352),"","
")&amp;M352&amp;IFERROR(IF(INDEX('1.2 Speakers'!$J$10:$J1419,MATCH(M352,'1.2 Speakers'!$B$10:$B1419,0),)="",""," - "&amp;INDEX('1.2 Speakers'!$J$10:$J1419,MATCH(M352,'1.2 Speakers'!$B$10:$B1419,0),)),"")&amp;IF(ISBLANK(N352),"","
")&amp;N352&amp;IFERROR(IF(INDEX('1.2 Speakers'!$J$10:$J1419,MATCH(N352,'1.2 Speakers'!$B$10:$B1419,0),)="",""," - "&amp;INDEX('1.2 Speakers'!$J$10:$J1419,MATCH(N352,'1.2 Speakers'!$B$10:$B1419,0),)),"")</f>
        <v/>
      </c>
      <c r="P352" s="58"/>
      <c r="Q352" s="60"/>
      <c r="R352" s="61"/>
      <c r="S352" s="60"/>
      <c r="T352" s="536"/>
    </row>
    <row r="353" spans="2:20" ht="13">
      <c r="B353" s="535"/>
      <c r="C353" s="425"/>
      <c r="D353" s="57"/>
      <c r="E353" s="58"/>
      <c r="F353" s="58"/>
      <c r="G353" s="427"/>
      <c r="H353" s="427"/>
      <c r="I353" s="59"/>
      <c r="J353" s="59"/>
      <c r="K353" s="59"/>
      <c r="L353" s="59"/>
      <c r="M353" s="59"/>
      <c r="N353" s="59"/>
      <c r="O353" s="57" t="str" cm="1">
        <f t="array" ref="O353">I353&amp;IFERROR(IF(INDEX('1.2 Speakers'!$J$10:$J1420,MATCH(I353,'1.2 Speakers'!$B$10:$B1420,0),)="",""," - "&amp;INDEX('1.2 Speakers'!$J$10:$J1420,MATCH(I353,'1.2 Speakers'!$B$10:$B1420,0),)),"")&amp;IF(ISBLANK(J353),"",CHAR(10))&amp;J353&amp;IFERROR(IF(INDEX('1.2 Speakers'!$J$10:$J1420,MATCH(J353,'1.2 Speakers'!$B$10:$B1420,0),)="",""," - "&amp;INDEX('1.2 Speakers'!$J$10:$J1420,MATCH(J353,'1.2 Speakers'!$B$10:$B1420,0),)),"")&amp;IF(ISBLANK(K353),"","
")&amp;K353&amp;IFERROR(IF(INDEX('1.2 Speakers'!$J$10:$J1420,MATCH(K353,'1.2 Speakers'!$B$10:$B1420,0),)="",""," - "&amp;INDEX('1.2 Speakers'!$J$10:$J1420,MATCH(K353,'1.2 Speakers'!$B$10:$B1420,0),)),"")&amp;IF(ISBLANK(L353),"","
")&amp;L353&amp;IFERROR(IF(INDEX('1.2 Speakers'!$J$10:$J1420,MATCH(L353,'1.2 Speakers'!$B$10:$B1420,0),)="",""," - "&amp;INDEX('1.2 Speakers'!$J$10:$J1420,MATCH(L353,'1.2 Speakers'!$B$10:$B1420,0),)),"")&amp;IF(ISBLANK(M353),"","
")&amp;M353&amp;IFERROR(IF(INDEX('1.2 Speakers'!$J$10:$J1420,MATCH(M353,'1.2 Speakers'!$B$10:$B1420,0),)="",""," - "&amp;INDEX('1.2 Speakers'!$J$10:$J1420,MATCH(M353,'1.2 Speakers'!$B$10:$B1420,0),)),"")&amp;IF(ISBLANK(N353),"","
")&amp;N353&amp;IFERROR(IF(INDEX('1.2 Speakers'!$J$10:$J1420,MATCH(N353,'1.2 Speakers'!$B$10:$B1420,0),)="",""," - "&amp;INDEX('1.2 Speakers'!$J$10:$J1420,MATCH(N353,'1.2 Speakers'!$B$10:$B1420,0),)),"")</f>
        <v/>
      </c>
      <c r="P353" s="58"/>
      <c r="Q353" s="60"/>
      <c r="R353" s="61"/>
      <c r="S353" s="60"/>
      <c r="T353" s="536"/>
    </row>
    <row r="354" spans="2:20" ht="13">
      <c r="B354" s="535"/>
      <c r="C354" s="425"/>
      <c r="D354" s="57"/>
      <c r="E354" s="58"/>
      <c r="F354" s="58"/>
      <c r="G354" s="427"/>
      <c r="H354" s="427"/>
      <c r="I354" s="59"/>
      <c r="J354" s="59"/>
      <c r="K354" s="59"/>
      <c r="L354" s="59"/>
      <c r="M354" s="59"/>
      <c r="N354" s="59"/>
      <c r="O354" s="57" t="str" cm="1">
        <f t="array" ref="O354">I354&amp;IFERROR(IF(INDEX('1.2 Speakers'!$J$10:$J1421,MATCH(I354,'1.2 Speakers'!$B$10:$B1421,0),)="",""," - "&amp;INDEX('1.2 Speakers'!$J$10:$J1421,MATCH(I354,'1.2 Speakers'!$B$10:$B1421,0),)),"")&amp;IF(ISBLANK(J354),"",CHAR(10))&amp;J354&amp;IFERROR(IF(INDEX('1.2 Speakers'!$J$10:$J1421,MATCH(J354,'1.2 Speakers'!$B$10:$B1421,0),)="",""," - "&amp;INDEX('1.2 Speakers'!$J$10:$J1421,MATCH(J354,'1.2 Speakers'!$B$10:$B1421,0),)),"")&amp;IF(ISBLANK(K354),"","
")&amp;K354&amp;IFERROR(IF(INDEX('1.2 Speakers'!$J$10:$J1421,MATCH(K354,'1.2 Speakers'!$B$10:$B1421,0),)="",""," - "&amp;INDEX('1.2 Speakers'!$J$10:$J1421,MATCH(K354,'1.2 Speakers'!$B$10:$B1421,0),)),"")&amp;IF(ISBLANK(L354),"","
")&amp;L354&amp;IFERROR(IF(INDEX('1.2 Speakers'!$J$10:$J1421,MATCH(L354,'1.2 Speakers'!$B$10:$B1421,0),)="",""," - "&amp;INDEX('1.2 Speakers'!$J$10:$J1421,MATCH(L354,'1.2 Speakers'!$B$10:$B1421,0),)),"")&amp;IF(ISBLANK(M354),"","
")&amp;M354&amp;IFERROR(IF(INDEX('1.2 Speakers'!$J$10:$J1421,MATCH(M354,'1.2 Speakers'!$B$10:$B1421,0),)="",""," - "&amp;INDEX('1.2 Speakers'!$J$10:$J1421,MATCH(M354,'1.2 Speakers'!$B$10:$B1421,0),)),"")&amp;IF(ISBLANK(N354),"","
")&amp;N354&amp;IFERROR(IF(INDEX('1.2 Speakers'!$J$10:$J1421,MATCH(N354,'1.2 Speakers'!$B$10:$B1421,0),)="",""," - "&amp;INDEX('1.2 Speakers'!$J$10:$J1421,MATCH(N354,'1.2 Speakers'!$B$10:$B1421,0),)),"")</f>
        <v/>
      </c>
      <c r="P354" s="58"/>
      <c r="Q354" s="60"/>
      <c r="R354" s="61"/>
      <c r="S354" s="60"/>
      <c r="T354" s="536"/>
    </row>
    <row r="355" spans="2:20" ht="13">
      <c r="B355" s="535"/>
      <c r="C355" s="425"/>
      <c r="D355" s="57"/>
      <c r="E355" s="58"/>
      <c r="F355" s="58"/>
      <c r="G355" s="427"/>
      <c r="H355" s="427"/>
      <c r="I355" s="59"/>
      <c r="J355" s="59"/>
      <c r="K355" s="59"/>
      <c r="L355" s="59"/>
      <c r="M355" s="59"/>
      <c r="N355" s="59"/>
      <c r="O355" s="57" t="str" cm="1">
        <f t="array" ref="O355">I355&amp;IFERROR(IF(INDEX('1.2 Speakers'!$J$10:$J1422,MATCH(I355,'1.2 Speakers'!$B$10:$B1422,0),)="",""," - "&amp;INDEX('1.2 Speakers'!$J$10:$J1422,MATCH(I355,'1.2 Speakers'!$B$10:$B1422,0),)),"")&amp;IF(ISBLANK(J355),"",CHAR(10))&amp;J355&amp;IFERROR(IF(INDEX('1.2 Speakers'!$J$10:$J1422,MATCH(J355,'1.2 Speakers'!$B$10:$B1422,0),)="",""," - "&amp;INDEX('1.2 Speakers'!$J$10:$J1422,MATCH(J355,'1.2 Speakers'!$B$10:$B1422,0),)),"")&amp;IF(ISBLANK(K355),"","
")&amp;K355&amp;IFERROR(IF(INDEX('1.2 Speakers'!$J$10:$J1422,MATCH(K355,'1.2 Speakers'!$B$10:$B1422,0),)="",""," - "&amp;INDEX('1.2 Speakers'!$J$10:$J1422,MATCH(K355,'1.2 Speakers'!$B$10:$B1422,0),)),"")&amp;IF(ISBLANK(L355),"","
")&amp;L355&amp;IFERROR(IF(INDEX('1.2 Speakers'!$J$10:$J1422,MATCH(L355,'1.2 Speakers'!$B$10:$B1422,0),)="",""," - "&amp;INDEX('1.2 Speakers'!$J$10:$J1422,MATCH(L355,'1.2 Speakers'!$B$10:$B1422,0),)),"")&amp;IF(ISBLANK(M355),"","
")&amp;M355&amp;IFERROR(IF(INDEX('1.2 Speakers'!$J$10:$J1422,MATCH(M355,'1.2 Speakers'!$B$10:$B1422,0),)="",""," - "&amp;INDEX('1.2 Speakers'!$J$10:$J1422,MATCH(M355,'1.2 Speakers'!$B$10:$B1422,0),)),"")&amp;IF(ISBLANK(N355),"","
")&amp;N355&amp;IFERROR(IF(INDEX('1.2 Speakers'!$J$10:$J1422,MATCH(N355,'1.2 Speakers'!$B$10:$B1422,0),)="",""," - "&amp;INDEX('1.2 Speakers'!$J$10:$J1422,MATCH(N355,'1.2 Speakers'!$B$10:$B1422,0),)),"")</f>
        <v/>
      </c>
      <c r="P355" s="58"/>
      <c r="Q355" s="60"/>
      <c r="R355" s="61"/>
      <c r="S355" s="60"/>
      <c r="T355" s="536"/>
    </row>
    <row r="356" spans="2:20" ht="13">
      <c r="B356" s="535"/>
      <c r="C356" s="425"/>
      <c r="D356" s="57"/>
      <c r="E356" s="58"/>
      <c r="F356" s="58"/>
      <c r="G356" s="427"/>
      <c r="H356" s="427"/>
      <c r="I356" s="59"/>
      <c r="J356" s="59"/>
      <c r="K356" s="59"/>
      <c r="L356" s="59"/>
      <c r="M356" s="59"/>
      <c r="N356" s="59"/>
      <c r="O356" s="57" t="str" cm="1">
        <f t="array" ref="O356">I356&amp;IFERROR(IF(INDEX('1.2 Speakers'!$J$10:$J1423,MATCH(I356,'1.2 Speakers'!$B$10:$B1423,0),)="",""," - "&amp;INDEX('1.2 Speakers'!$J$10:$J1423,MATCH(I356,'1.2 Speakers'!$B$10:$B1423,0),)),"")&amp;IF(ISBLANK(J356),"",CHAR(10))&amp;J356&amp;IFERROR(IF(INDEX('1.2 Speakers'!$J$10:$J1423,MATCH(J356,'1.2 Speakers'!$B$10:$B1423,0),)="",""," - "&amp;INDEX('1.2 Speakers'!$J$10:$J1423,MATCH(J356,'1.2 Speakers'!$B$10:$B1423,0),)),"")&amp;IF(ISBLANK(K356),"","
")&amp;K356&amp;IFERROR(IF(INDEX('1.2 Speakers'!$J$10:$J1423,MATCH(K356,'1.2 Speakers'!$B$10:$B1423,0),)="",""," - "&amp;INDEX('1.2 Speakers'!$J$10:$J1423,MATCH(K356,'1.2 Speakers'!$B$10:$B1423,0),)),"")&amp;IF(ISBLANK(L356),"","
")&amp;L356&amp;IFERROR(IF(INDEX('1.2 Speakers'!$J$10:$J1423,MATCH(L356,'1.2 Speakers'!$B$10:$B1423,0),)="",""," - "&amp;INDEX('1.2 Speakers'!$J$10:$J1423,MATCH(L356,'1.2 Speakers'!$B$10:$B1423,0),)),"")&amp;IF(ISBLANK(M356),"","
")&amp;M356&amp;IFERROR(IF(INDEX('1.2 Speakers'!$J$10:$J1423,MATCH(M356,'1.2 Speakers'!$B$10:$B1423,0),)="",""," - "&amp;INDEX('1.2 Speakers'!$J$10:$J1423,MATCH(M356,'1.2 Speakers'!$B$10:$B1423,0),)),"")&amp;IF(ISBLANK(N356),"","
")&amp;N356&amp;IFERROR(IF(INDEX('1.2 Speakers'!$J$10:$J1423,MATCH(N356,'1.2 Speakers'!$B$10:$B1423,0),)="",""," - "&amp;INDEX('1.2 Speakers'!$J$10:$J1423,MATCH(N356,'1.2 Speakers'!$B$10:$B1423,0),)),"")</f>
        <v/>
      </c>
      <c r="P356" s="58"/>
      <c r="Q356" s="60"/>
      <c r="R356" s="61"/>
      <c r="S356" s="60"/>
      <c r="T356" s="536"/>
    </row>
    <row r="357" spans="2:20" ht="13">
      <c r="B357" s="535"/>
      <c r="C357" s="425"/>
      <c r="D357" s="57"/>
      <c r="E357" s="58"/>
      <c r="F357" s="58"/>
      <c r="G357" s="427"/>
      <c r="H357" s="427"/>
      <c r="I357" s="59"/>
      <c r="J357" s="59"/>
      <c r="K357" s="59"/>
      <c r="L357" s="59"/>
      <c r="M357" s="59"/>
      <c r="N357" s="59"/>
      <c r="O357" s="57" t="str" cm="1">
        <f t="array" ref="O357">I357&amp;IFERROR(IF(INDEX('1.2 Speakers'!$J$10:$J1424,MATCH(I357,'1.2 Speakers'!$B$10:$B1424,0),)="",""," - "&amp;INDEX('1.2 Speakers'!$J$10:$J1424,MATCH(I357,'1.2 Speakers'!$B$10:$B1424,0),)),"")&amp;IF(ISBLANK(J357),"",CHAR(10))&amp;J357&amp;IFERROR(IF(INDEX('1.2 Speakers'!$J$10:$J1424,MATCH(J357,'1.2 Speakers'!$B$10:$B1424,0),)="",""," - "&amp;INDEX('1.2 Speakers'!$J$10:$J1424,MATCH(J357,'1.2 Speakers'!$B$10:$B1424,0),)),"")&amp;IF(ISBLANK(K357),"","
")&amp;K357&amp;IFERROR(IF(INDEX('1.2 Speakers'!$J$10:$J1424,MATCH(K357,'1.2 Speakers'!$B$10:$B1424,0),)="",""," - "&amp;INDEX('1.2 Speakers'!$J$10:$J1424,MATCH(K357,'1.2 Speakers'!$B$10:$B1424,0),)),"")&amp;IF(ISBLANK(L357),"","
")&amp;L357&amp;IFERROR(IF(INDEX('1.2 Speakers'!$J$10:$J1424,MATCH(L357,'1.2 Speakers'!$B$10:$B1424,0),)="",""," - "&amp;INDEX('1.2 Speakers'!$J$10:$J1424,MATCH(L357,'1.2 Speakers'!$B$10:$B1424,0),)),"")&amp;IF(ISBLANK(M357),"","
")&amp;M357&amp;IFERROR(IF(INDEX('1.2 Speakers'!$J$10:$J1424,MATCH(M357,'1.2 Speakers'!$B$10:$B1424,0),)="",""," - "&amp;INDEX('1.2 Speakers'!$J$10:$J1424,MATCH(M357,'1.2 Speakers'!$B$10:$B1424,0),)),"")&amp;IF(ISBLANK(N357),"","
")&amp;N357&amp;IFERROR(IF(INDEX('1.2 Speakers'!$J$10:$J1424,MATCH(N357,'1.2 Speakers'!$B$10:$B1424,0),)="",""," - "&amp;INDEX('1.2 Speakers'!$J$10:$J1424,MATCH(N357,'1.2 Speakers'!$B$10:$B1424,0),)),"")</f>
        <v/>
      </c>
      <c r="P357" s="58"/>
      <c r="Q357" s="60"/>
      <c r="R357" s="61"/>
      <c r="S357" s="60"/>
      <c r="T357" s="536"/>
    </row>
    <row r="358" spans="2:20" ht="13">
      <c r="B358" s="535"/>
      <c r="C358" s="425"/>
      <c r="D358" s="57"/>
      <c r="E358" s="58"/>
      <c r="F358" s="58"/>
      <c r="G358" s="427"/>
      <c r="H358" s="427"/>
      <c r="I358" s="59"/>
      <c r="J358" s="59"/>
      <c r="K358" s="59"/>
      <c r="L358" s="59"/>
      <c r="M358" s="59"/>
      <c r="N358" s="59"/>
      <c r="O358" s="57" t="str" cm="1">
        <f t="array" ref="O358">I358&amp;IFERROR(IF(INDEX('1.2 Speakers'!$J$10:$J1425,MATCH(I358,'1.2 Speakers'!$B$10:$B1425,0),)="",""," - "&amp;INDEX('1.2 Speakers'!$J$10:$J1425,MATCH(I358,'1.2 Speakers'!$B$10:$B1425,0),)),"")&amp;IF(ISBLANK(J358),"",CHAR(10))&amp;J358&amp;IFERROR(IF(INDEX('1.2 Speakers'!$J$10:$J1425,MATCH(J358,'1.2 Speakers'!$B$10:$B1425,0),)="",""," - "&amp;INDEX('1.2 Speakers'!$J$10:$J1425,MATCH(J358,'1.2 Speakers'!$B$10:$B1425,0),)),"")&amp;IF(ISBLANK(K358),"","
")&amp;K358&amp;IFERROR(IF(INDEX('1.2 Speakers'!$J$10:$J1425,MATCH(K358,'1.2 Speakers'!$B$10:$B1425,0),)="",""," - "&amp;INDEX('1.2 Speakers'!$J$10:$J1425,MATCH(K358,'1.2 Speakers'!$B$10:$B1425,0),)),"")&amp;IF(ISBLANK(L358),"","
")&amp;L358&amp;IFERROR(IF(INDEX('1.2 Speakers'!$J$10:$J1425,MATCH(L358,'1.2 Speakers'!$B$10:$B1425,0),)="",""," - "&amp;INDEX('1.2 Speakers'!$J$10:$J1425,MATCH(L358,'1.2 Speakers'!$B$10:$B1425,0),)),"")&amp;IF(ISBLANK(M358),"","
")&amp;M358&amp;IFERROR(IF(INDEX('1.2 Speakers'!$J$10:$J1425,MATCH(M358,'1.2 Speakers'!$B$10:$B1425,0),)="",""," - "&amp;INDEX('1.2 Speakers'!$J$10:$J1425,MATCH(M358,'1.2 Speakers'!$B$10:$B1425,0),)),"")&amp;IF(ISBLANK(N358),"","
")&amp;N358&amp;IFERROR(IF(INDEX('1.2 Speakers'!$J$10:$J1425,MATCH(N358,'1.2 Speakers'!$B$10:$B1425,0),)="",""," - "&amp;INDEX('1.2 Speakers'!$J$10:$J1425,MATCH(N358,'1.2 Speakers'!$B$10:$B1425,0),)),"")</f>
        <v/>
      </c>
      <c r="P358" s="58"/>
      <c r="Q358" s="60"/>
      <c r="R358" s="61"/>
      <c r="S358" s="60"/>
      <c r="T358" s="536"/>
    </row>
    <row r="359" spans="2:20" ht="13">
      <c r="B359" s="535"/>
      <c r="C359" s="425"/>
      <c r="D359" s="57"/>
      <c r="E359" s="58"/>
      <c r="F359" s="58"/>
      <c r="G359" s="427"/>
      <c r="H359" s="427"/>
      <c r="I359" s="59"/>
      <c r="J359" s="59"/>
      <c r="K359" s="59"/>
      <c r="L359" s="59"/>
      <c r="M359" s="59"/>
      <c r="N359" s="59"/>
      <c r="O359" s="57" t="str" cm="1">
        <f t="array" ref="O359">I359&amp;IFERROR(IF(INDEX('1.2 Speakers'!$J$10:$J1426,MATCH(I359,'1.2 Speakers'!$B$10:$B1426,0),)="",""," - "&amp;INDEX('1.2 Speakers'!$J$10:$J1426,MATCH(I359,'1.2 Speakers'!$B$10:$B1426,0),)),"")&amp;IF(ISBLANK(J359),"",CHAR(10))&amp;J359&amp;IFERROR(IF(INDEX('1.2 Speakers'!$J$10:$J1426,MATCH(J359,'1.2 Speakers'!$B$10:$B1426,0),)="",""," - "&amp;INDEX('1.2 Speakers'!$J$10:$J1426,MATCH(J359,'1.2 Speakers'!$B$10:$B1426,0),)),"")&amp;IF(ISBLANK(K359),"","
")&amp;K359&amp;IFERROR(IF(INDEX('1.2 Speakers'!$J$10:$J1426,MATCH(K359,'1.2 Speakers'!$B$10:$B1426,0),)="",""," - "&amp;INDEX('1.2 Speakers'!$J$10:$J1426,MATCH(K359,'1.2 Speakers'!$B$10:$B1426,0),)),"")&amp;IF(ISBLANK(L359),"","
")&amp;L359&amp;IFERROR(IF(INDEX('1.2 Speakers'!$J$10:$J1426,MATCH(L359,'1.2 Speakers'!$B$10:$B1426,0),)="",""," - "&amp;INDEX('1.2 Speakers'!$J$10:$J1426,MATCH(L359,'1.2 Speakers'!$B$10:$B1426,0),)),"")&amp;IF(ISBLANK(M359),"","
")&amp;M359&amp;IFERROR(IF(INDEX('1.2 Speakers'!$J$10:$J1426,MATCH(M359,'1.2 Speakers'!$B$10:$B1426,0),)="",""," - "&amp;INDEX('1.2 Speakers'!$J$10:$J1426,MATCH(M359,'1.2 Speakers'!$B$10:$B1426,0),)),"")&amp;IF(ISBLANK(N359),"","
")&amp;N359&amp;IFERROR(IF(INDEX('1.2 Speakers'!$J$10:$J1426,MATCH(N359,'1.2 Speakers'!$B$10:$B1426,0),)="",""," - "&amp;INDEX('1.2 Speakers'!$J$10:$J1426,MATCH(N359,'1.2 Speakers'!$B$10:$B1426,0),)),"")</f>
        <v/>
      </c>
      <c r="P359" s="58"/>
      <c r="Q359" s="60"/>
      <c r="R359" s="61"/>
      <c r="S359" s="60"/>
      <c r="T359" s="536"/>
    </row>
    <row r="360" spans="2:20" ht="13">
      <c r="B360" s="535"/>
      <c r="C360" s="425"/>
      <c r="D360" s="57"/>
      <c r="E360" s="58"/>
      <c r="F360" s="58"/>
      <c r="G360" s="427"/>
      <c r="H360" s="427"/>
      <c r="I360" s="59"/>
      <c r="J360" s="59"/>
      <c r="K360" s="59"/>
      <c r="L360" s="59"/>
      <c r="M360" s="59"/>
      <c r="N360" s="59"/>
      <c r="O360" s="57" t="str" cm="1">
        <f t="array" ref="O360">I360&amp;IFERROR(IF(INDEX('1.2 Speakers'!$J$10:$J1427,MATCH(I360,'1.2 Speakers'!$B$10:$B1427,0),)="",""," - "&amp;INDEX('1.2 Speakers'!$J$10:$J1427,MATCH(I360,'1.2 Speakers'!$B$10:$B1427,0),)),"")&amp;IF(ISBLANK(J360),"",CHAR(10))&amp;J360&amp;IFERROR(IF(INDEX('1.2 Speakers'!$J$10:$J1427,MATCH(J360,'1.2 Speakers'!$B$10:$B1427,0),)="",""," - "&amp;INDEX('1.2 Speakers'!$J$10:$J1427,MATCH(J360,'1.2 Speakers'!$B$10:$B1427,0),)),"")&amp;IF(ISBLANK(K360),"","
")&amp;K360&amp;IFERROR(IF(INDEX('1.2 Speakers'!$J$10:$J1427,MATCH(K360,'1.2 Speakers'!$B$10:$B1427,0),)="",""," - "&amp;INDEX('1.2 Speakers'!$J$10:$J1427,MATCH(K360,'1.2 Speakers'!$B$10:$B1427,0),)),"")&amp;IF(ISBLANK(L360),"","
")&amp;L360&amp;IFERROR(IF(INDEX('1.2 Speakers'!$J$10:$J1427,MATCH(L360,'1.2 Speakers'!$B$10:$B1427,0),)="",""," - "&amp;INDEX('1.2 Speakers'!$J$10:$J1427,MATCH(L360,'1.2 Speakers'!$B$10:$B1427,0),)),"")&amp;IF(ISBLANK(M360),"","
")&amp;M360&amp;IFERROR(IF(INDEX('1.2 Speakers'!$J$10:$J1427,MATCH(M360,'1.2 Speakers'!$B$10:$B1427,0),)="",""," - "&amp;INDEX('1.2 Speakers'!$J$10:$J1427,MATCH(M360,'1.2 Speakers'!$B$10:$B1427,0),)),"")&amp;IF(ISBLANK(N360),"","
")&amp;N360&amp;IFERROR(IF(INDEX('1.2 Speakers'!$J$10:$J1427,MATCH(N360,'1.2 Speakers'!$B$10:$B1427,0),)="",""," - "&amp;INDEX('1.2 Speakers'!$J$10:$J1427,MATCH(N360,'1.2 Speakers'!$B$10:$B1427,0),)),"")</f>
        <v/>
      </c>
      <c r="P360" s="58"/>
      <c r="Q360" s="60"/>
      <c r="R360" s="61"/>
      <c r="S360" s="60"/>
      <c r="T360" s="536"/>
    </row>
    <row r="361" spans="2:20" ht="13">
      <c r="B361" s="535"/>
      <c r="C361" s="425"/>
      <c r="D361" s="57"/>
      <c r="E361" s="58"/>
      <c r="F361" s="58"/>
      <c r="G361" s="427"/>
      <c r="H361" s="427"/>
      <c r="I361" s="59"/>
      <c r="J361" s="59"/>
      <c r="K361" s="59"/>
      <c r="L361" s="59"/>
      <c r="M361" s="59"/>
      <c r="N361" s="59"/>
      <c r="O361" s="57" t="str" cm="1">
        <f t="array" ref="O361">I361&amp;IFERROR(IF(INDEX('1.2 Speakers'!$J$10:$J1428,MATCH(I361,'1.2 Speakers'!$B$10:$B1428,0),)="",""," - "&amp;INDEX('1.2 Speakers'!$J$10:$J1428,MATCH(I361,'1.2 Speakers'!$B$10:$B1428,0),)),"")&amp;IF(ISBLANK(J361),"",CHAR(10))&amp;J361&amp;IFERROR(IF(INDEX('1.2 Speakers'!$J$10:$J1428,MATCH(J361,'1.2 Speakers'!$B$10:$B1428,0),)="",""," - "&amp;INDEX('1.2 Speakers'!$J$10:$J1428,MATCH(J361,'1.2 Speakers'!$B$10:$B1428,0),)),"")&amp;IF(ISBLANK(K361),"","
")&amp;K361&amp;IFERROR(IF(INDEX('1.2 Speakers'!$J$10:$J1428,MATCH(K361,'1.2 Speakers'!$B$10:$B1428,0),)="",""," - "&amp;INDEX('1.2 Speakers'!$J$10:$J1428,MATCH(K361,'1.2 Speakers'!$B$10:$B1428,0),)),"")&amp;IF(ISBLANK(L361),"","
")&amp;L361&amp;IFERROR(IF(INDEX('1.2 Speakers'!$J$10:$J1428,MATCH(L361,'1.2 Speakers'!$B$10:$B1428,0),)="",""," - "&amp;INDEX('1.2 Speakers'!$J$10:$J1428,MATCH(L361,'1.2 Speakers'!$B$10:$B1428,0),)),"")&amp;IF(ISBLANK(M361),"","
")&amp;M361&amp;IFERROR(IF(INDEX('1.2 Speakers'!$J$10:$J1428,MATCH(M361,'1.2 Speakers'!$B$10:$B1428,0),)="",""," - "&amp;INDEX('1.2 Speakers'!$J$10:$J1428,MATCH(M361,'1.2 Speakers'!$B$10:$B1428,0),)),"")&amp;IF(ISBLANK(N361),"","
")&amp;N361&amp;IFERROR(IF(INDEX('1.2 Speakers'!$J$10:$J1428,MATCH(N361,'1.2 Speakers'!$B$10:$B1428,0),)="",""," - "&amp;INDEX('1.2 Speakers'!$J$10:$J1428,MATCH(N361,'1.2 Speakers'!$B$10:$B1428,0),)),"")</f>
        <v/>
      </c>
      <c r="P361" s="58"/>
      <c r="Q361" s="60"/>
      <c r="R361" s="61"/>
      <c r="S361" s="60"/>
      <c r="T361" s="536"/>
    </row>
    <row r="362" spans="2:20" ht="13">
      <c r="B362" s="535"/>
      <c r="C362" s="425"/>
      <c r="D362" s="57"/>
      <c r="E362" s="58"/>
      <c r="F362" s="58"/>
      <c r="G362" s="427"/>
      <c r="H362" s="427"/>
      <c r="I362" s="59"/>
      <c r="J362" s="59"/>
      <c r="K362" s="59"/>
      <c r="L362" s="59"/>
      <c r="M362" s="59"/>
      <c r="N362" s="59"/>
      <c r="O362" s="57" t="str" cm="1">
        <f t="array" ref="O362">I362&amp;IFERROR(IF(INDEX('1.2 Speakers'!$J$10:$J1429,MATCH(I362,'1.2 Speakers'!$B$10:$B1429,0),)="",""," - "&amp;INDEX('1.2 Speakers'!$J$10:$J1429,MATCH(I362,'1.2 Speakers'!$B$10:$B1429,0),)),"")&amp;IF(ISBLANK(J362),"",CHAR(10))&amp;J362&amp;IFERROR(IF(INDEX('1.2 Speakers'!$J$10:$J1429,MATCH(J362,'1.2 Speakers'!$B$10:$B1429,0),)="",""," - "&amp;INDEX('1.2 Speakers'!$J$10:$J1429,MATCH(J362,'1.2 Speakers'!$B$10:$B1429,0),)),"")&amp;IF(ISBLANK(K362),"","
")&amp;K362&amp;IFERROR(IF(INDEX('1.2 Speakers'!$J$10:$J1429,MATCH(K362,'1.2 Speakers'!$B$10:$B1429,0),)="",""," - "&amp;INDEX('1.2 Speakers'!$J$10:$J1429,MATCH(K362,'1.2 Speakers'!$B$10:$B1429,0),)),"")&amp;IF(ISBLANK(L362),"","
")&amp;L362&amp;IFERROR(IF(INDEX('1.2 Speakers'!$J$10:$J1429,MATCH(L362,'1.2 Speakers'!$B$10:$B1429,0),)="",""," - "&amp;INDEX('1.2 Speakers'!$J$10:$J1429,MATCH(L362,'1.2 Speakers'!$B$10:$B1429,0),)),"")&amp;IF(ISBLANK(M362),"","
")&amp;M362&amp;IFERROR(IF(INDEX('1.2 Speakers'!$J$10:$J1429,MATCH(M362,'1.2 Speakers'!$B$10:$B1429,0),)="",""," - "&amp;INDEX('1.2 Speakers'!$J$10:$J1429,MATCH(M362,'1.2 Speakers'!$B$10:$B1429,0),)),"")&amp;IF(ISBLANK(N362),"","
")&amp;N362&amp;IFERROR(IF(INDEX('1.2 Speakers'!$J$10:$J1429,MATCH(N362,'1.2 Speakers'!$B$10:$B1429,0),)="",""," - "&amp;INDEX('1.2 Speakers'!$J$10:$J1429,MATCH(N362,'1.2 Speakers'!$B$10:$B1429,0),)),"")</f>
        <v/>
      </c>
      <c r="P362" s="58"/>
      <c r="Q362" s="60"/>
      <c r="R362" s="61"/>
      <c r="S362" s="60"/>
      <c r="T362" s="536"/>
    </row>
    <row r="363" spans="2:20" ht="13">
      <c r="B363" s="535"/>
      <c r="C363" s="425"/>
      <c r="D363" s="57"/>
      <c r="E363" s="58"/>
      <c r="F363" s="58"/>
      <c r="G363" s="427"/>
      <c r="H363" s="427"/>
      <c r="I363" s="59"/>
      <c r="J363" s="59"/>
      <c r="K363" s="59"/>
      <c r="L363" s="59"/>
      <c r="M363" s="59"/>
      <c r="N363" s="59"/>
      <c r="O363" s="57" t="str" cm="1">
        <f t="array" ref="O363">I363&amp;IFERROR(IF(INDEX('1.2 Speakers'!$J$10:$J1430,MATCH(I363,'1.2 Speakers'!$B$10:$B1430,0),)="",""," - "&amp;INDEX('1.2 Speakers'!$J$10:$J1430,MATCH(I363,'1.2 Speakers'!$B$10:$B1430,0),)),"")&amp;IF(ISBLANK(J363),"",CHAR(10))&amp;J363&amp;IFERROR(IF(INDEX('1.2 Speakers'!$J$10:$J1430,MATCH(J363,'1.2 Speakers'!$B$10:$B1430,0),)="",""," - "&amp;INDEX('1.2 Speakers'!$J$10:$J1430,MATCH(J363,'1.2 Speakers'!$B$10:$B1430,0),)),"")&amp;IF(ISBLANK(K363),"","
")&amp;K363&amp;IFERROR(IF(INDEX('1.2 Speakers'!$J$10:$J1430,MATCH(K363,'1.2 Speakers'!$B$10:$B1430,0),)="",""," - "&amp;INDEX('1.2 Speakers'!$J$10:$J1430,MATCH(K363,'1.2 Speakers'!$B$10:$B1430,0),)),"")&amp;IF(ISBLANK(L363),"","
")&amp;L363&amp;IFERROR(IF(INDEX('1.2 Speakers'!$J$10:$J1430,MATCH(L363,'1.2 Speakers'!$B$10:$B1430,0),)="",""," - "&amp;INDEX('1.2 Speakers'!$J$10:$J1430,MATCH(L363,'1.2 Speakers'!$B$10:$B1430,0),)),"")&amp;IF(ISBLANK(M363),"","
")&amp;M363&amp;IFERROR(IF(INDEX('1.2 Speakers'!$J$10:$J1430,MATCH(M363,'1.2 Speakers'!$B$10:$B1430,0),)="",""," - "&amp;INDEX('1.2 Speakers'!$J$10:$J1430,MATCH(M363,'1.2 Speakers'!$B$10:$B1430,0),)),"")&amp;IF(ISBLANK(N363),"","
")&amp;N363&amp;IFERROR(IF(INDEX('1.2 Speakers'!$J$10:$J1430,MATCH(N363,'1.2 Speakers'!$B$10:$B1430,0),)="",""," - "&amp;INDEX('1.2 Speakers'!$J$10:$J1430,MATCH(N363,'1.2 Speakers'!$B$10:$B1430,0),)),"")</f>
        <v/>
      </c>
      <c r="P363" s="58"/>
      <c r="Q363" s="60"/>
      <c r="R363" s="61"/>
      <c r="S363" s="60"/>
      <c r="T363" s="536"/>
    </row>
    <row r="364" spans="2:20" ht="13">
      <c r="B364" s="535"/>
      <c r="C364" s="425"/>
      <c r="D364" s="57"/>
      <c r="E364" s="58"/>
      <c r="F364" s="58"/>
      <c r="G364" s="427"/>
      <c r="H364" s="427"/>
      <c r="I364" s="59"/>
      <c r="J364" s="59"/>
      <c r="K364" s="59"/>
      <c r="L364" s="59"/>
      <c r="M364" s="59"/>
      <c r="N364" s="59"/>
      <c r="O364" s="57" t="str" cm="1">
        <f t="array" ref="O364">I364&amp;IFERROR(IF(INDEX('1.2 Speakers'!$J$10:$J1431,MATCH(I364,'1.2 Speakers'!$B$10:$B1431,0),)="",""," - "&amp;INDEX('1.2 Speakers'!$J$10:$J1431,MATCH(I364,'1.2 Speakers'!$B$10:$B1431,0),)),"")&amp;IF(ISBLANK(J364),"",CHAR(10))&amp;J364&amp;IFERROR(IF(INDEX('1.2 Speakers'!$J$10:$J1431,MATCH(J364,'1.2 Speakers'!$B$10:$B1431,0),)="",""," - "&amp;INDEX('1.2 Speakers'!$J$10:$J1431,MATCH(J364,'1.2 Speakers'!$B$10:$B1431,0),)),"")&amp;IF(ISBLANK(K364),"","
")&amp;K364&amp;IFERROR(IF(INDEX('1.2 Speakers'!$J$10:$J1431,MATCH(K364,'1.2 Speakers'!$B$10:$B1431,0),)="",""," - "&amp;INDEX('1.2 Speakers'!$J$10:$J1431,MATCH(K364,'1.2 Speakers'!$B$10:$B1431,0),)),"")&amp;IF(ISBLANK(L364),"","
")&amp;L364&amp;IFERROR(IF(INDEX('1.2 Speakers'!$J$10:$J1431,MATCH(L364,'1.2 Speakers'!$B$10:$B1431,0),)="",""," - "&amp;INDEX('1.2 Speakers'!$J$10:$J1431,MATCH(L364,'1.2 Speakers'!$B$10:$B1431,0),)),"")&amp;IF(ISBLANK(M364),"","
")&amp;M364&amp;IFERROR(IF(INDEX('1.2 Speakers'!$J$10:$J1431,MATCH(M364,'1.2 Speakers'!$B$10:$B1431,0),)="",""," - "&amp;INDEX('1.2 Speakers'!$J$10:$J1431,MATCH(M364,'1.2 Speakers'!$B$10:$B1431,0),)),"")&amp;IF(ISBLANK(N364),"","
")&amp;N364&amp;IFERROR(IF(INDEX('1.2 Speakers'!$J$10:$J1431,MATCH(N364,'1.2 Speakers'!$B$10:$B1431,0),)="",""," - "&amp;INDEX('1.2 Speakers'!$J$10:$J1431,MATCH(N364,'1.2 Speakers'!$B$10:$B1431,0),)),"")</f>
        <v/>
      </c>
      <c r="P364" s="58"/>
      <c r="Q364" s="60"/>
      <c r="R364" s="61"/>
      <c r="S364" s="60"/>
      <c r="T364" s="536"/>
    </row>
    <row r="365" spans="2:20" ht="13">
      <c r="B365" s="535"/>
      <c r="C365" s="425"/>
      <c r="D365" s="57"/>
      <c r="E365" s="58"/>
      <c r="F365" s="58"/>
      <c r="G365" s="427"/>
      <c r="H365" s="427"/>
      <c r="I365" s="59"/>
      <c r="J365" s="59"/>
      <c r="K365" s="59"/>
      <c r="L365" s="59"/>
      <c r="M365" s="59"/>
      <c r="N365" s="59"/>
      <c r="O365" s="57" t="str" cm="1">
        <f t="array" ref="O365">I365&amp;IFERROR(IF(INDEX('1.2 Speakers'!$J$10:$J1432,MATCH(I365,'1.2 Speakers'!$B$10:$B1432,0),)="",""," - "&amp;INDEX('1.2 Speakers'!$J$10:$J1432,MATCH(I365,'1.2 Speakers'!$B$10:$B1432,0),)),"")&amp;IF(ISBLANK(J365),"",CHAR(10))&amp;J365&amp;IFERROR(IF(INDEX('1.2 Speakers'!$J$10:$J1432,MATCH(J365,'1.2 Speakers'!$B$10:$B1432,0),)="",""," - "&amp;INDEX('1.2 Speakers'!$J$10:$J1432,MATCH(J365,'1.2 Speakers'!$B$10:$B1432,0),)),"")&amp;IF(ISBLANK(K365),"","
")&amp;K365&amp;IFERROR(IF(INDEX('1.2 Speakers'!$J$10:$J1432,MATCH(K365,'1.2 Speakers'!$B$10:$B1432,0),)="",""," - "&amp;INDEX('1.2 Speakers'!$J$10:$J1432,MATCH(K365,'1.2 Speakers'!$B$10:$B1432,0),)),"")&amp;IF(ISBLANK(L365),"","
")&amp;L365&amp;IFERROR(IF(INDEX('1.2 Speakers'!$J$10:$J1432,MATCH(L365,'1.2 Speakers'!$B$10:$B1432,0),)="",""," - "&amp;INDEX('1.2 Speakers'!$J$10:$J1432,MATCH(L365,'1.2 Speakers'!$B$10:$B1432,0),)),"")&amp;IF(ISBLANK(M365),"","
")&amp;M365&amp;IFERROR(IF(INDEX('1.2 Speakers'!$J$10:$J1432,MATCH(M365,'1.2 Speakers'!$B$10:$B1432,0),)="",""," - "&amp;INDEX('1.2 Speakers'!$J$10:$J1432,MATCH(M365,'1.2 Speakers'!$B$10:$B1432,0),)),"")&amp;IF(ISBLANK(N365),"","
")&amp;N365&amp;IFERROR(IF(INDEX('1.2 Speakers'!$J$10:$J1432,MATCH(N365,'1.2 Speakers'!$B$10:$B1432,0),)="",""," - "&amp;INDEX('1.2 Speakers'!$J$10:$J1432,MATCH(N365,'1.2 Speakers'!$B$10:$B1432,0),)),"")</f>
        <v/>
      </c>
      <c r="P365" s="58"/>
      <c r="Q365" s="60"/>
      <c r="R365" s="61"/>
      <c r="S365" s="60"/>
      <c r="T365" s="536"/>
    </row>
    <row r="366" spans="2:20" ht="13">
      <c r="B366" s="535"/>
      <c r="C366" s="425"/>
      <c r="D366" s="57"/>
      <c r="E366" s="58"/>
      <c r="F366" s="58"/>
      <c r="G366" s="427"/>
      <c r="H366" s="427"/>
      <c r="I366" s="59"/>
      <c r="J366" s="59"/>
      <c r="K366" s="59"/>
      <c r="L366" s="59"/>
      <c r="M366" s="59"/>
      <c r="N366" s="59"/>
      <c r="O366" s="57" t="str" cm="1">
        <f t="array" ref="O366">I366&amp;IFERROR(IF(INDEX('1.2 Speakers'!$J$10:$J1433,MATCH(I366,'1.2 Speakers'!$B$10:$B1433,0),)="",""," - "&amp;INDEX('1.2 Speakers'!$J$10:$J1433,MATCH(I366,'1.2 Speakers'!$B$10:$B1433,0),)),"")&amp;IF(ISBLANK(J366),"",CHAR(10))&amp;J366&amp;IFERROR(IF(INDEX('1.2 Speakers'!$J$10:$J1433,MATCH(J366,'1.2 Speakers'!$B$10:$B1433,0),)="",""," - "&amp;INDEX('1.2 Speakers'!$J$10:$J1433,MATCH(J366,'1.2 Speakers'!$B$10:$B1433,0),)),"")&amp;IF(ISBLANK(K366),"","
")&amp;K366&amp;IFERROR(IF(INDEX('1.2 Speakers'!$J$10:$J1433,MATCH(K366,'1.2 Speakers'!$B$10:$B1433,0),)="",""," - "&amp;INDEX('1.2 Speakers'!$J$10:$J1433,MATCH(K366,'1.2 Speakers'!$B$10:$B1433,0),)),"")&amp;IF(ISBLANK(L366),"","
")&amp;L366&amp;IFERROR(IF(INDEX('1.2 Speakers'!$J$10:$J1433,MATCH(L366,'1.2 Speakers'!$B$10:$B1433,0),)="",""," - "&amp;INDEX('1.2 Speakers'!$J$10:$J1433,MATCH(L366,'1.2 Speakers'!$B$10:$B1433,0),)),"")&amp;IF(ISBLANK(M366),"","
")&amp;M366&amp;IFERROR(IF(INDEX('1.2 Speakers'!$J$10:$J1433,MATCH(M366,'1.2 Speakers'!$B$10:$B1433,0),)="",""," - "&amp;INDEX('1.2 Speakers'!$J$10:$J1433,MATCH(M366,'1.2 Speakers'!$B$10:$B1433,0),)),"")&amp;IF(ISBLANK(N366),"","
")&amp;N366&amp;IFERROR(IF(INDEX('1.2 Speakers'!$J$10:$J1433,MATCH(N366,'1.2 Speakers'!$B$10:$B1433,0),)="",""," - "&amp;INDEX('1.2 Speakers'!$J$10:$J1433,MATCH(N366,'1.2 Speakers'!$B$10:$B1433,0),)),"")</f>
        <v/>
      </c>
      <c r="P366" s="58"/>
      <c r="Q366" s="60"/>
      <c r="R366" s="61"/>
      <c r="S366" s="60"/>
      <c r="T366" s="536"/>
    </row>
    <row r="367" spans="2:20" ht="13">
      <c r="B367" s="535"/>
      <c r="C367" s="425"/>
      <c r="D367" s="57"/>
      <c r="E367" s="58"/>
      <c r="F367" s="58"/>
      <c r="G367" s="427"/>
      <c r="H367" s="427"/>
      <c r="I367" s="59"/>
      <c r="J367" s="59"/>
      <c r="K367" s="59"/>
      <c r="L367" s="59"/>
      <c r="M367" s="59"/>
      <c r="N367" s="59"/>
      <c r="O367" s="57" t="str" cm="1">
        <f t="array" ref="O367">I367&amp;IFERROR(IF(INDEX('1.2 Speakers'!$J$10:$J1434,MATCH(I367,'1.2 Speakers'!$B$10:$B1434,0),)="",""," - "&amp;INDEX('1.2 Speakers'!$J$10:$J1434,MATCH(I367,'1.2 Speakers'!$B$10:$B1434,0),)),"")&amp;IF(ISBLANK(J367),"",CHAR(10))&amp;J367&amp;IFERROR(IF(INDEX('1.2 Speakers'!$J$10:$J1434,MATCH(J367,'1.2 Speakers'!$B$10:$B1434,0),)="",""," - "&amp;INDEX('1.2 Speakers'!$J$10:$J1434,MATCH(J367,'1.2 Speakers'!$B$10:$B1434,0),)),"")&amp;IF(ISBLANK(K367),"","
")&amp;K367&amp;IFERROR(IF(INDEX('1.2 Speakers'!$J$10:$J1434,MATCH(K367,'1.2 Speakers'!$B$10:$B1434,0),)="",""," - "&amp;INDEX('1.2 Speakers'!$J$10:$J1434,MATCH(K367,'1.2 Speakers'!$B$10:$B1434,0),)),"")&amp;IF(ISBLANK(L367),"","
")&amp;L367&amp;IFERROR(IF(INDEX('1.2 Speakers'!$J$10:$J1434,MATCH(L367,'1.2 Speakers'!$B$10:$B1434,0),)="",""," - "&amp;INDEX('1.2 Speakers'!$J$10:$J1434,MATCH(L367,'1.2 Speakers'!$B$10:$B1434,0),)),"")&amp;IF(ISBLANK(M367),"","
")&amp;M367&amp;IFERROR(IF(INDEX('1.2 Speakers'!$J$10:$J1434,MATCH(M367,'1.2 Speakers'!$B$10:$B1434,0),)="",""," - "&amp;INDEX('1.2 Speakers'!$J$10:$J1434,MATCH(M367,'1.2 Speakers'!$B$10:$B1434,0),)),"")&amp;IF(ISBLANK(N367),"","
")&amp;N367&amp;IFERROR(IF(INDEX('1.2 Speakers'!$J$10:$J1434,MATCH(N367,'1.2 Speakers'!$B$10:$B1434,0),)="",""," - "&amp;INDEX('1.2 Speakers'!$J$10:$J1434,MATCH(N367,'1.2 Speakers'!$B$10:$B1434,0),)),"")</f>
        <v/>
      </c>
      <c r="P367" s="58"/>
      <c r="Q367" s="60"/>
      <c r="R367" s="61"/>
      <c r="S367" s="60"/>
      <c r="T367" s="536"/>
    </row>
    <row r="368" spans="2:20" ht="13">
      <c r="B368" s="535"/>
      <c r="C368" s="425"/>
      <c r="D368" s="57"/>
      <c r="E368" s="58"/>
      <c r="F368" s="58"/>
      <c r="G368" s="427"/>
      <c r="H368" s="427"/>
      <c r="I368" s="59"/>
      <c r="J368" s="59"/>
      <c r="K368" s="59"/>
      <c r="L368" s="59"/>
      <c r="M368" s="59"/>
      <c r="N368" s="59"/>
      <c r="O368" s="57" t="str" cm="1">
        <f t="array" ref="O368">I368&amp;IFERROR(IF(INDEX('1.2 Speakers'!$J$10:$J1435,MATCH(I368,'1.2 Speakers'!$B$10:$B1435,0),)="",""," - "&amp;INDEX('1.2 Speakers'!$J$10:$J1435,MATCH(I368,'1.2 Speakers'!$B$10:$B1435,0),)),"")&amp;IF(ISBLANK(J368),"",CHAR(10))&amp;J368&amp;IFERROR(IF(INDEX('1.2 Speakers'!$J$10:$J1435,MATCH(J368,'1.2 Speakers'!$B$10:$B1435,0),)="",""," - "&amp;INDEX('1.2 Speakers'!$J$10:$J1435,MATCH(J368,'1.2 Speakers'!$B$10:$B1435,0),)),"")&amp;IF(ISBLANK(K368),"","
")&amp;K368&amp;IFERROR(IF(INDEX('1.2 Speakers'!$J$10:$J1435,MATCH(K368,'1.2 Speakers'!$B$10:$B1435,0),)="",""," - "&amp;INDEX('1.2 Speakers'!$J$10:$J1435,MATCH(K368,'1.2 Speakers'!$B$10:$B1435,0),)),"")&amp;IF(ISBLANK(L368),"","
")&amp;L368&amp;IFERROR(IF(INDEX('1.2 Speakers'!$J$10:$J1435,MATCH(L368,'1.2 Speakers'!$B$10:$B1435,0),)="",""," - "&amp;INDEX('1.2 Speakers'!$J$10:$J1435,MATCH(L368,'1.2 Speakers'!$B$10:$B1435,0),)),"")&amp;IF(ISBLANK(M368),"","
")&amp;M368&amp;IFERROR(IF(INDEX('1.2 Speakers'!$J$10:$J1435,MATCH(M368,'1.2 Speakers'!$B$10:$B1435,0),)="",""," - "&amp;INDEX('1.2 Speakers'!$J$10:$J1435,MATCH(M368,'1.2 Speakers'!$B$10:$B1435,0),)),"")&amp;IF(ISBLANK(N368),"","
")&amp;N368&amp;IFERROR(IF(INDEX('1.2 Speakers'!$J$10:$J1435,MATCH(N368,'1.2 Speakers'!$B$10:$B1435,0),)="",""," - "&amp;INDEX('1.2 Speakers'!$J$10:$J1435,MATCH(N368,'1.2 Speakers'!$B$10:$B1435,0),)),"")</f>
        <v/>
      </c>
      <c r="P368" s="58"/>
      <c r="Q368" s="60"/>
      <c r="R368" s="61"/>
      <c r="S368" s="60"/>
      <c r="T368" s="536"/>
    </row>
    <row r="369" spans="2:20" ht="13">
      <c r="B369" s="535"/>
      <c r="C369" s="425"/>
      <c r="D369" s="57"/>
      <c r="E369" s="58"/>
      <c r="F369" s="58"/>
      <c r="G369" s="427"/>
      <c r="H369" s="427"/>
      <c r="I369" s="59"/>
      <c r="J369" s="59"/>
      <c r="K369" s="59"/>
      <c r="L369" s="59"/>
      <c r="M369" s="59"/>
      <c r="N369" s="59"/>
      <c r="O369" s="57" t="str" cm="1">
        <f t="array" ref="O369">I369&amp;IFERROR(IF(INDEX('1.2 Speakers'!$J$10:$J1436,MATCH(I369,'1.2 Speakers'!$B$10:$B1436,0),)="",""," - "&amp;INDEX('1.2 Speakers'!$J$10:$J1436,MATCH(I369,'1.2 Speakers'!$B$10:$B1436,0),)),"")&amp;IF(ISBLANK(J369),"",CHAR(10))&amp;J369&amp;IFERROR(IF(INDEX('1.2 Speakers'!$J$10:$J1436,MATCH(J369,'1.2 Speakers'!$B$10:$B1436,0),)="",""," - "&amp;INDEX('1.2 Speakers'!$J$10:$J1436,MATCH(J369,'1.2 Speakers'!$B$10:$B1436,0),)),"")&amp;IF(ISBLANK(K369),"","
")&amp;K369&amp;IFERROR(IF(INDEX('1.2 Speakers'!$J$10:$J1436,MATCH(K369,'1.2 Speakers'!$B$10:$B1436,0),)="",""," - "&amp;INDEX('1.2 Speakers'!$J$10:$J1436,MATCH(K369,'1.2 Speakers'!$B$10:$B1436,0),)),"")&amp;IF(ISBLANK(L369),"","
")&amp;L369&amp;IFERROR(IF(INDEX('1.2 Speakers'!$J$10:$J1436,MATCH(L369,'1.2 Speakers'!$B$10:$B1436,0),)="",""," - "&amp;INDEX('1.2 Speakers'!$J$10:$J1436,MATCH(L369,'1.2 Speakers'!$B$10:$B1436,0),)),"")&amp;IF(ISBLANK(M369),"","
")&amp;M369&amp;IFERROR(IF(INDEX('1.2 Speakers'!$J$10:$J1436,MATCH(M369,'1.2 Speakers'!$B$10:$B1436,0),)="",""," - "&amp;INDEX('1.2 Speakers'!$J$10:$J1436,MATCH(M369,'1.2 Speakers'!$B$10:$B1436,0),)),"")&amp;IF(ISBLANK(N369),"","
")&amp;N369&amp;IFERROR(IF(INDEX('1.2 Speakers'!$J$10:$J1436,MATCH(N369,'1.2 Speakers'!$B$10:$B1436,0),)="",""," - "&amp;INDEX('1.2 Speakers'!$J$10:$J1436,MATCH(N369,'1.2 Speakers'!$B$10:$B1436,0),)),"")</f>
        <v/>
      </c>
      <c r="P369" s="58"/>
      <c r="Q369" s="60"/>
      <c r="R369" s="61"/>
      <c r="S369" s="60"/>
      <c r="T369" s="536"/>
    </row>
    <row r="370" spans="2:20" ht="13">
      <c r="B370" s="535"/>
      <c r="C370" s="425"/>
      <c r="D370" s="57"/>
      <c r="E370" s="58"/>
      <c r="F370" s="58"/>
      <c r="G370" s="427"/>
      <c r="H370" s="427"/>
      <c r="I370" s="59"/>
      <c r="J370" s="59"/>
      <c r="K370" s="59"/>
      <c r="L370" s="59"/>
      <c r="M370" s="59"/>
      <c r="N370" s="59"/>
      <c r="O370" s="57" t="str" cm="1">
        <f t="array" ref="O370">I370&amp;IFERROR(IF(INDEX('1.2 Speakers'!$J$10:$J1437,MATCH(I370,'1.2 Speakers'!$B$10:$B1437,0),)="",""," - "&amp;INDEX('1.2 Speakers'!$J$10:$J1437,MATCH(I370,'1.2 Speakers'!$B$10:$B1437,0),)),"")&amp;IF(ISBLANK(J370),"",CHAR(10))&amp;J370&amp;IFERROR(IF(INDEX('1.2 Speakers'!$J$10:$J1437,MATCH(J370,'1.2 Speakers'!$B$10:$B1437,0),)="",""," - "&amp;INDEX('1.2 Speakers'!$J$10:$J1437,MATCH(J370,'1.2 Speakers'!$B$10:$B1437,0),)),"")&amp;IF(ISBLANK(K370),"","
")&amp;K370&amp;IFERROR(IF(INDEX('1.2 Speakers'!$J$10:$J1437,MATCH(K370,'1.2 Speakers'!$B$10:$B1437,0),)="",""," - "&amp;INDEX('1.2 Speakers'!$J$10:$J1437,MATCH(K370,'1.2 Speakers'!$B$10:$B1437,0),)),"")&amp;IF(ISBLANK(L370),"","
")&amp;L370&amp;IFERROR(IF(INDEX('1.2 Speakers'!$J$10:$J1437,MATCH(L370,'1.2 Speakers'!$B$10:$B1437,0),)="",""," - "&amp;INDEX('1.2 Speakers'!$J$10:$J1437,MATCH(L370,'1.2 Speakers'!$B$10:$B1437,0),)),"")&amp;IF(ISBLANK(M370),"","
")&amp;M370&amp;IFERROR(IF(INDEX('1.2 Speakers'!$J$10:$J1437,MATCH(M370,'1.2 Speakers'!$B$10:$B1437,0),)="",""," - "&amp;INDEX('1.2 Speakers'!$J$10:$J1437,MATCH(M370,'1.2 Speakers'!$B$10:$B1437,0),)),"")&amp;IF(ISBLANK(N370),"","
")&amp;N370&amp;IFERROR(IF(INDEX('1.2 Speakers'!$J$10:$J1437,MATCH(N370,'1.2 Speakers'!$B$10:$B1437,0),)="",""," - "&amp;INDEX('1.2 Speakers'!$J$10:$J1437,MATCH(N370,'1.2 Speakers'!$B$10:$B1437,0),)),"")</f>
        <v/>
      </c>
      <c r="P370" s="58"/>
      <c r="Q370" s="60"/>
      <c r="R370" s="61"/>
      <c r="S370" s="60"/>
      <c r="T370" s="536"/>
    </row>
    <row r="371" spans="2:20" ht="13">
      <c r="B371" s="535"/>
      <c r="C371" s="425"/>
      <c r="D371" s="57"/>
      <c r="E371" s="58"/>
      <c r="F371" s="58"/>
      <c r="G371" s="427"/>
      <c r="H371" s="427"/>
      <c r="I371" s="59"/>
      <c r="J371" s="59"/>
      <c r="K371" s="59"/>
      <c r="L371" s="59"/>
      <c r="M371" s="59"/>
      <c r="N371" s="59"/>
      <c r="O371" s="57" t="str" cm="1">
        <f t="array" ref="O371">I371&amp;IFERROR(IF(INDEX('1.2 Speakers'!$J$10:$J1438,MATCH(I371,'1.2 Speakers'!$B$10:$B1438,0),)="",""," - "&amp;INDEX('1.2 Speakers'!$J$10:$J1438,MATCH(I371,'1.2 Speakers'!$B$10:$B1438,0),)),"")&amp;IF(ISBLANK(J371),"",CHAR(10))&amp;J371&amp;IFERROR(IF(INDEX('1.2 Speakers'!$J$10:$J1438,MATCH(J371,'1.2 Speakers'!$B$10:$B1438,0),)="",""," - "&amp;INDEX('1.2 Speakers'!$J$10:$J1438,MATCH(J371,'1.2 Speakers'!$B$10:$B1438,0),)),"")&amp;IF(ISBLANK(K371),"","
")&amp;K371&amp;IFERROR(IF(INDEX('1.2 Speakers'!$J$10:$J1438,MATCH(K371,'1.2 Speakers'!$B$10:$B1438,0),)="",""," - "&amp;INDEX('1.2 Speakers'!$J$10:$J1438,MATCH(K371,'1.2 Speakers'!$B$10:$B1438,0),)),"")&amp;IF(ISBLANK(L371),"","
")&amp;L371&amp;IFERROR(IF(INDEX('1.2 Speakers'!$J$10:$J1438,MATCH(L371,'1.2 Speakers'!$B$10:$B1438,0),)="",""," - "&amp;INDEX('1.2 Speakers'!$J$10:$J1438,MATCH(L371,'1.2 Speakers'!$B$10:$B1438,0),)),"")&amp;IF(ISBLANK(M371),"","
")&amp;M371&amp;IFERROR(IF(INDEX('1.2 Speakers'!$J$10:$J1438,MATCH(M371,'1.2 Speakers'!$B$10:$B1438,0),)="",""," - "&amp;INDEX('1.2 Speakers'!$J$10:$J1438,MATCH(M371,'1.2 Speakers'!$B$10:$B1438,0),)),"")&amp;IF(ISBLANK(N371),"","
")&amp;N371&amp;IFERROR(IF(INDEX('1.2 Speakers'!$J$10:$J1438,MATCH(N371,'1.2 Speakers'!$B$10:$B1438,0),)="",""," - "&amp;INDEX('1.2 Speakers'!$J$10:$J1438,MATCH(N371,'1.2 Speakers'!$B$10:$B1438,0),)),"")</f>
        <v/>
      </c>
      <c r="P371" s="58"/>
      <c r="Q371" s="60"/>
      <c r="R371" s="61"/>
      <c r="S371" s="60"/>
      <c r="T371" s="536"/>
    </row>
    <row r="372" spans="2:20" ht="13">
      <c r="B372" s="535"/>
      <c r="C372" s="425"/>
      <c r="D372" s="57"/>
      <c r="E372" s="58"/>
      <c r="F372" s="58"/>
      <c r="G372" s="427"/>
      <c r="H372" s="427"/>
      <c r="I372" s="59"/>
      <c r="J372" s="59"/>
      <c r="K372" s="59"/>
      <c r="L372" s="59"/>
      <c r="M372" s="59"/>
      <c r="N372" s="59"/>
      <c r="O372" s="57" t="str" cm="1">
        <f t="array" ref="O372">I372&amp;IFERROR(IF(INDEX('1.2 Speakers'!$J$10:$J1439,MATCH(I372,'1.2 Speakers'!$B$10:$B1439,0),)="",""," - "&amp;INDEX('1.2 Speakers'!$J$10:$J1439,MATCH(I372,'1.2 Speakers'!$B$10:$B1439,0),)),"")&amp;IF(ISBLANK(J372),"",CHAR(10))&amp;J372&amp;IFERROR(IF(INDEX('1.2 Speakers'!$J$10:$J1439,MATCH(J372,'1.2 Speakers'!$B$10:$B1439,0),)="",""," - "&amp;INDEX('1.2 Speakers'!$J$10:$J1439,MATCH(J372,'1.2 Speakers'!$B$10:$B1439,0),)),"")&amp;IF(ISBLANK(K372),"","
")&amp;K372&amp;IFERROR(IF(INDEX('1.2 Speakers'!$J$10:$J1439,MATCH(K372,'1.2 Speakers'!$B$10:$B1439,0),)="",""," - "&amp;INDEX('1.2 Speakers'!$J$10:$J1439,MATCH(K372,'1.2 Speakers'!$B$10:$B1439,0),)),"")&amp;IF(ISBLANK(L372),"","
")&amp;L372&amp;IFERROR(IF(INDEX('1.2 Speakers'!$J$10:$J1439,MATCH(L372,'1.2 Speakers'!$B$10:$B1439,0),)="",""," - "&amp;INDEX('1.2 Speakers'!$J$10:$J1439,MATCH(L372,'1.2 Speakers'!$B$10:$B1439,0),)),"")&amp;IF(ISBLANK(M372),"","
")&amp;M372&amp;IFERROR(IF(INDEX('1.2 Speakers'!$J$10:$J1439,MATCH(M372,'1.2 Speakers'!$B$10:$B1439,0),)="",""," - "&amp;INDEX('1.2 Speakers'!$J$10:$J1439,MATCH(M372,'1.2 Speakers'!$B$10:$B1439,0),)),"")&amp;IF(ISBLANK(N372),"","
")&amp;N372&amp;IFERROR(IF(INDEX('1.2 Speakers'!$J$10:$J1439,MATCH(N372,'1.2 Speakers'!$B$10:$B1439,0),)="",""," - "&amp;INDEX('1.2 Speakers'!$J$10:$J1439,MATCH(N372,'1.2 Speakers'!$B$10:$B1439,0),)),"")</f>
        <v/>
      </c>
      <c r="P372" s="58"/>
      <c r="Q372" s="60"/>
      <c r="R372" s="61"/>
      <c r="S372" s="60"/>
      <c r="T372" s="536"/>
    </row>
    <row r="373" spans="2:20" ht="13">
      <c r="B373" s="535"/>
      <c r="C373" s="425"/>
      <c r="D373" s="57"/>
      <c r="E373" s="58"/>
      <c r="F373" s="58"/>
      <c r="G373" s="427"/>
      <c r="H373" s="427"/>
      <c r="I373" s="59"/>
      <c r="J373" s="59"/>
      <c r="K373" s="59"/>
      <c r="L373" s="59"/>
      <c r="M373" s="59"/>
      <c r="N373" s="59"/>
      <c r="O373" s="57" t="str" cm="1">
        <f t="array" ref="O373">I373&amp;IFERROR(IF(INDEX('1.2 Speakers'!$J$10:$J1440,MATCH(I373,'1.2 Speakers'!$B$10:$B1440,0),)="",""," - "&amp;INDEX('1.2 Speakers'!$J$10:$J1440,MATCH(I373,'1.2 Speakers'!$B$10:$B1440,0),)),"")&amp;IF(ISBLANK(J373),"",CHAR(10))&amp;J373&amp;IFERROR(IF(INDEX('1.2 Speakers'!$J$10:$J1440,MATCH(J373,'1.2 Speakers'!$B$10:$B1440,0),)="",""," - "&amp;INDEX('1.2 Speakers'!$J$10:$J1440,MATCH(J373,'1.2 Speakers'!$B$10:$B1440,0),)),"")&amp;IF(ISBLANK(K373),"","
")&amp;K373&amp;IFERROR(IF(INDEX('1.2 Speakers'!$J$10:$J1440,MATCH(K373,'1.2 Speakers'!$B$10:$B1440,0),)="",""," - "&amp;INDEX('1.2 Speakers'!$J$10:$J1440,MATCH(K373,'1.2 Speakers'!$B$10:$B1440,0),)),"")&amp;IF(ISBLANK(L373),"","
")&amp;L373&amp;IFERROR(IF(INDEX('1.2 Speakers'!$J$10:$J1440,MATCH(L373,'1.2 Speakers'!$B$10:$B1440,0),)="",""," - "&amp;INDEX('1.2 Speakers'!$J$10:$J1440,MATCH(L373,'1.2 Speakers'!$B$10:$B1440,0),)),"")&amp;IF(ISBLANK(M373),"","
")&amp;M373&amp;IFERROR(IF(INDEX('1.2 Speakers'!$J$10:$J1440,MATCH(M373,'1.2 Speakers'!$B$10:$B1440,0),)="",""," - "&amp;INDEX('1.2 Speakers'!$J$10:$J1440,MATCH(M373,'1.2 Speakers'!$B$10:$B1440,0),)),"")&amp;IF(ISBLANK(N373),"","
")&amp;N373&amp;IFERROR(IF(INDEX('1.2 Speakers'!$J$10:$J1440,MATCH(N373,'1.2 Speakers'!$B$10:$B1440,0),)="",""," - "&amp;INDEX('1.2 Speakers'!$J$10:$J1440,MATCH(N373,'1.2 Speakers'!$B$10:$B1440,0),)),"")</f>
        <v/>
      </c>
      <c r="P373" s="58"/>
      <c r="Q373" s="60"/>
      <c r="R373" s="61"/>
      <c r="S373" s="60"/>
      <c r="T373" s="536"/>
    </row>
    <row r="374" spans="2:20" ht="13">
      <c r="B374" s="535"/>
      <c r="C374" s="425"/>
      <c r="D374" s="57"/>
      <c r="E374" s="58"/>
      <c r="F374" s="58"/>
      <c r="G374" s="427"/>
      <c r="H374" s="427"/>
      <c r="I374" s="59"/>
      <c r="J374" s="59"/>
      <c r="K374" s="59"/>
      <c r="L374" s="59"/>
      <c r="M374" s="59"/>
      <c r="N374" s="59"/>
      <c r="O374" s="57" t="str" cm="1">
        <f t="array" ref="O374">I374&amp;IFERROR(IF(INDEX('1.2 Speakers'!$J$10:$J1441,MATCH(I374,'1.2 Speakers'!$B$10:$B1441,0),)="",""," - "&amp;INDEX('1.2 Speakers'!$J$10:$J1441,MATCH(I374,'1.2 Speakers'!$B$10:$B1441,0),)),"")&amp;IF(ISBLANK(J374),"",CHAR(10))&amp;J374&amp;IFERROR(IF(INDEX('1.2 Speakers'!$J$10:$J1441,MATCH(J374,'1.2 Speakers'!$B$10:$B1441,0),)="",""," - "&amp;INDEX('1.2 Speakers'!$J$10:$J1441,MATCH(J374,'1.2 Speakers'!$B$10:$B1441,0),)),"")&amp;IF(ISBLANK(K374),"","
")&amp;K374&amp;IFERROR(IF(INDEX('1.2 Speakers'!$J$10:$J1441,MATCH(K374,'1.2 Speakers'!$B$10:$B1441,0),)="",""," - "&amp;INDEX('1.2 Speakers'!$J$10:$J1441,MATCH(K374,'1.2 Speakers'!$B$10:$B1441,0),)),"")&amp;IF(ISBLANK(L374),"","
")&amp;L374&amp;IFERROR(IF(INDEX('1.2 Speakers'!$J$10:$J1441,MATCH(L374,'1.2 Speakers'!$B$10:$B1441,0),)="",""," - "&amp;INDEX('1.2 Speakers'!$J$10:$J1441,MATCH(L374,'1.2 Speakers'!$B$10:$B1441,0),)),"")&amp;IF(ISBLANK(M374),"","
")&amp;M374&amp;IFERROR(IF(INDEX('1.2 Speakers'!$J$10:$J1441,MATCH(M374,'1.2 Speakers'!$B$10:$B1441,0),)="",""," - "&amp;INDEX('1.2 Speakers'!$J$10:$J1441,MATCH(M374,'1.2 Speakers'!$B$10:$B1441,0),)),"")&amp;IF(ISBLANK(N374),"","
")&amp;N374&amp;IFERROR(IF(INDEX('1.2 Speakers'!$J$10:$J1441,MATCH(N374,'1.2 Speakers'!$B$10:$B1441,0),)="",""," - "&amp;INDEX('1.2 Speakers'!$J$10:$J1441,MATCH(N374,'1.2 Speakers'!$B$10:$B1441,0),)),"")</f>
        <v/>
      </c>
      <c r="P374" s="58"/>
      <c r="Q374" s="60"/>
      <c r="R374" s="61"/>
      <c r="S374" s="60"/>
      <c r="T374" s="536"/>
    </row>
    <row r="375" spans="2:20" ht="13">
      <c r="B375" s="535"/>
      <c r="C375" s="425"/>
      <c r="D375" s="57"/>
      <c r="E375" s="58"/>
      <c r="F375" s="58"/>
      <c r="G375" s="427"/>
      <c r="H375" s="427"/>
      <c r="I375" s="59"/>
      <c r="J375" s="59"/>
      <c r="K375" s="59"/>
      <c r="L375" s="59"/>
      <c r="M375" s="59"/>
      <c r="N375" s="59"/>
      <c r="O375" s="57" t="str" cm="1">
        <f t="array" ref="O375">I375&amp;IFERROR(IF(INDEX('1.2 Speakers'!$J$10:$J1442,MATCH(I375,'1.2 Speakers'!$B$10:$B1442,0),)="",""," - "&amp;INDEX('1.2 Speakers'!$J$10:$J1442,MATCH(I375,'1.2 Speakers'!$B$10:$B1442,0),)),"")&amp;IF(ISBLANK(J375),"",CHAR(10))&amp;J375&amp;IFERROR(IF(INDEX('1.2 Speakers'!$J$10:$J1442,MATCH(J375,'1.2 Speakers'!$B$10:$B1442,0),)="",""," - "&amp;INDEX('1.2 Speakers'!$J$10:$J1442,MATCH(J375,'1.2 Speakers'!$B$10:$B1442,0),)),"")&amp;IF(ISBLANK(K375),"","
")&amp;K375&amp;IFERROR(IF(INDEX('1.2 Speakers'!$J$10:$J1442,MATCH(K375,'1.2 Speakers'!$B$10:$B1442,0),)="",""," - "&amp;INDEX('1.2 Speakers'!$J$10:$J1442,MATCH(K375,'1.2 Speakers'!$B$10:$B1442,0),)),"")&amp;IF(ISBLANK(L375),"","
")&amp;L375&amp;IFERROR(IF(INDEX('1.2 Speakers'!$J$10:$J1442,MATCH(L375,'1.2 Speakers'!$B$10:$B1442,0),)="",""," - "&amp;INDEX('1.2 Speakers'!$J$10:$J1442,MATCH(L375,'1.2 Speakers'!$B$10:$B1442,0),)),"")&amp;IF(ISBLANK(M375),"","
")&amp;M375&amp;IFERROR(IF(INDEX('1.2 Speakers'!$J$10:$J1442,MATCH(M375,'1.2 Speakers'!$B$10:$B1442,0),)="",""," - "&amp;INDEX('1.2 Speakers'!$J$10:$J1442,MATCH(M375,'1.2 Speakers'!$B$10:$B1442,0),)),"")&amp;IF(ISBLANK(N375),"","
")&amp;N375&amp;IFERROR(IF(INDEX('1.2 Speakers'!$J$10:$J1442,MATCH(N375,'1.2 Speakers'!$B$10:$B1442,0),)="",""," - "&amp;INDEX('1.2 Speakers'!$J$10:$J1442,MATCH(N375,'1.2 Speakers'!$B$10:$B1442,0),)),"")</f>
        <v/>
      </c>
      <c r="P375" s="58"/>
      <c r="Q375" s="60"/>
      <c r="R375" s="61"/>
      <c r="S375" s="60"/>
      <c r="T375" s="536"/>
    </row>
    <row r="376" spans="2:20" ht="13">
      <c r="B376" s="535"/>
      <c r="C376" s="425"/>
      <c r="D376" s="57"/>
      <c r="E376" s="58"/>
      <c r="F376" s="58"/>
      <c r="G376" s="427"/>
      <c r="H376" s="427"/>
      <c r="I376" s="59"/>
      <c r="J376" s="59"/>
      <c r="K376" s="59"/>
      <c r="L376" s="59"/>
      <c r="M376" s="59"/>
      <c r="N376" s="59"/>
      <c r="O376" s="57" t="str" cm="1">
        <f t="array" ref="O376">I376&amp;IFERROR(IF(INDEX('1.2 Speakers'!$J$10:$J1443,MATCH(I376,'1.2 Speakers'!$B$10:$B1443,0),)="",""," - "&amp;INDEX('1.2 Speakers'!$J$10:$J1443,MATCH(I376,'1.2 Speakers'!$B$10:$B1443,0),)),"")&amp;IF(ISBLANK(J376),"",CHAR(10))&amp;J376&amp;IFERROR(IF(INDEX('1.2 Speakers'!$J$10:$J1443,MATCH(J376,'1.2 Speakers'!$B$10:$B1443,0),)="",""," - "&amp;INDEX('1.2 Speakers'!$J$10:$J1443,MATCH(J376,'1.2 Speakers'!$B$10:$B1443,0),)),"")&amp;IF(ISBLANK(K376),"","
")&amp;K376&amp;IFERROR(IF(INDEX('1.2 Speakers'!$J$10:$J1443,MATCH(K376,'1.2 Speakers'!$B$10:$B1443,0),)="",""," - "&amp;INDEX('1.2 Speakers'!$J$10:$J1443,MATCH(K376,'1.2 Speakers'!$B$10:$B1443,0),)),"")&amp;IF(ISBLANK(L376),"","
")&amp;L376&amp;IFERROR(IF(INDEX('1.2 Speakers'!$J$10:$J1443,MATCH(L376,'1.2 Speakers'!$B$10:$B1443,0),)="",""," - "&amp;INDEX('1.2 Speakers'!$J$10:$J1443,MATCH(L376,'1.2 Speakers'!$B$10:$B1443,0),)),"")&amp;IF(ISBLANK(M376),"","
")&amp;M376&amp;IFERROR(IF(INDEX('1.2 Speakers'!$J$10:$J1443,MATCH(M376,'1.2 Speakers'!$B$10:$B1443,0),)="",""," - "&amp;INDEX('1.2 Speakers'!$J$10:$J1443,MATCH(M376,'1.2 Speakers'!$B$10:$B1443,0),)),"")&amp;IF(ISBLANK(N376),"","
")&amp;N376&amp;IFERROR(IF(INDEX('1.2 Speakers'!$J$10:$J1443,MATCH(N376,'1.2 Speakers'!$B$10:$B1443,0),)="",""," - "&amp;INDEX('1.2 Speakers'!$J$10:$J1443,MATCH(N376,'1.2 Speakers'!$B$10:$B1443,0),)),"")</f>
        <v/>
      </c>
      <c r="P376" s="58"/>
      <c r="Q376" s="60"/>
      <c r="R376" s="61"/>
      <c r="S376" s="60"/>
      <c r="T376" s="536"/>
    </row>
    <row r="377" spans="2:20" ht="13">
      <c r="B377" s="535"/>
      <c r="C377" s="425"/>
      <c r="D377" s="57"/>
      <c r="E377" s="58"/>
      <c r="F377" s="58"/>
      <c r="G377" s="427"/>
      <c r="H377" s="427"/>
      <c r="I377" s="59"/>
      <c r="J377" s="59"/>
      <c r="K377" s="59"/>
      <c r="L377" s="59"/>
      <c r="M377" s="59"/>
      <c r="N377" s="59"/>
      <c r="O377" s="57" t="str" cm="1">
        <f t="array" ref="O377">I377&amp;IFERROR(IF(INDEX('1.2 Speakers'!$J$10:$J1444,MATCH(I377,'1.2 Speakers'!$B$10:$B1444,0),)="",""," - "&amp;INDEX('1.2 Speakers'!$J$10:$J1444,MATCH(I377,'1.2 Speakers'!$B$10:$B1444,0),)),"")&amp;IF(ISBLANK(J377),"",CHAR(10))&amp;J377&amp;IFERROR(IF(INDEX('1.2 Speakers'!$J$10:$J1444,MATCH(J377,'1.2 Speakers'!$B$10:$B1444,0),)="",""," - "&amp;INDEX('1.2 Speakers'!$J$10:$J1444,MATCH(J377,'1.2 Speakers'!$B$10:$B1444,0),)),"")&amp;IF(ISBLANK(K377),"","
")&amp;K377&amp;IFERROR(IF(INDEX('1.2 Speakers'!$J$10:$J1444,MATCH(K377,'1.2 Speakers'!$B$10:$B1444,0),)="",""," - "&amp;INDEX('1.2 Speakers'!$J$10:$J1444,MATCH(K377,'1.2 Speakers'!$B$10:$B1444,0),)),"")&amp;IF(ISBLANK(L377),"","
")&amp;L377&amp;IFERROR(IF(INDEX('1.2 Speakers'!$J$10:$J1444,MATCH(L377,'1.2 Speakers'!$B$10:$B1444,0),)="",""," - "&amp;INDEX('1.2 Speakers'!$J$10:$J1444,MATCH(L377,'1.2 Speakers'!$B$10:$B1444,0),)),"")&amp;IF(ISBLANK(M377),"","
")&amp;M377&amp;IFERROR(IF(INDEX('1.2 Speakers'!$J$10:$J1444,MATCH(M377,'1.2 Speakers'!$B$10:$B1444,0),)="",""," - "&amp;INDEX('1.2 Speakers'!$J$10:$J1444,MATCH(M377,'1.2 Speakers'!$B$10:$B1444,0),)),"")&amp;IF(ISBLANK(N377),"","
")&amp;N377&amp;IFERROR(IF(INDEX('1.2 Speakers'!$J$10:$J1444,MATCH(N377,'1.2 Speakers'!$B$10:$B1444,0),)="",""," - "&amp;INDEX('1.2 Speakers'!$J$10:$J1444,MATCH(N377,'1.2 Speakers'!$B$10:$B1444,0),)),"")</f>
        <v/>
      </c>
      <c r="P377" s="58"/>
      <c r="Q377" s="60"/>
      <c r="R377" s="61"/>
      <c r="S377" s="60"/>
      <c r="T377" s="536"/>
    </row>
    <row r="378" spans="2:20" ht="13">
      <c r="B378" s="535"/>
      <c r="C378" s="425"/>
      <c r="D378" s="57"/>
      <c r="E378" s="58"/>
      <c r="F378" s="58"/>
      <c r="G378" s="427"/>
      <c r="H378" s="427"/>
      <c r="I378" s="59"/>
      <c r="J378" s="59"/>
      <c r="K378" s="59"/>
      <c r="L378" s="59"/>
      <c r="M378" s="59"/>
      <c r="N378" s="59"/>
      <c r="O378" s="57" t="str" cm="1">
        <f t="array" ref="O378">I378&amp;IFERROR(IF(INDEX('1.2 Speakers'!$J$10:$J1445,MATCH(I378,'1.2 Speakers'!$B$10:$B1445,0),)="",""," - "&amp;INDEX('1.2 Speakers'!$J$10:$J1445,MATCH(I378,'1.2 Speakers'!$B$10:$B1445,0),)),"")&amp;IF(ISBLANK(J378),"",CHAR(10))&amp;J378&amp;IFERROR(IF(INDEX('1.2 Speakers'!$J$10:$J1445,MATCH(J378,'1.2 Speakers'!$B$10:$B1445,0),)="",""," - "&amp;INDEX('1.2 Speakers'!$J$10:$J1445,MATCH(J378,'1.2 Speakers'!$B$10:$B1445,0),)),"")&amp;IF(ISBLANK(K378),"","
")&amp;K378&amp;IFERROR(IF(INDEX('1.2 Speakers'!$J$10:$J1445,MATCH(K378,'1.2 Speakers'!$B$10:$B1445,0),)="",""," - "&amp;INDEX('1.2 Speakers'!$J$10:$J1445,MATCH(K378,'1.2 Speakers'!$B$10:$B1445,0),)),"")&amp;IF(ISBLANK(L378),"","
")&amp;L378&amp;IFERROR(IF(INDEX('1.2 Speakers'!$J$10:$J1445,MATCH(L378,'1.2 Speakers'!$B$10:$B1445,0),)="",""," - "&amp;INDEX('1.2 Speakers'!$J$10:$J1445,MATCH(L378,'1.2 Speakers'!$B$10:$B1445,0),)),"")&amp;IF(ISBLANK(M378),"","
")&amp;M378&amp;IFERROR(IF(INDEX('1.2 Speakers'!$J$10:$J1445,MATCH(M378,'1.2 Speakers'!$B$10:$B1445,0),)="",""," - "&amp;INDEX('1.2 Speakers'!$J$10:$J1445,MATCH(M378,'1.2 Speakers'!$B$10:$B1445,0),)),"")&amp;IF(ISBLANK(N378),"","
")&amp;N378&amp;IFERROR(IF(INDEX('1.2 Speakers'!$J$10:$J1445,MATCH(N378,'1.2 Speakers'!$B$10:$B1445,0),)="",""," - "&amp;INDEX('1.2 Speakers'!$J$10:$J1445,MATCH(N378,'1.2 Speakers'!$B$10:$B1445,0),)),"")</f>
        <v/>
      </c>
      <c r="P378" s="58"/>
      <c r="Q378" s="60"/>
      <c r="R378" s="61"/>
      <c r="S378" s="60"/>
      <c r="T378" s="536"/>
    </row>
    <row r="379" spans="2:20" ht="13">
      <c r="B379" s="535"/>
      <c r="C379" s="425"/>
      <c r="D379" s="57"/>
      <c r="E379" s="58"/>
      <c r="F379" s="58"/>
      <c r="G379" s="427"/>
      <c r="H379" s="427"/>
      <c r="I379" s="59"/>
      <c r="J379" s="59"/>
      <c r="K379" s="59"/>
      <c r="L379" s="59"/>
      <c r="M379" s="59"/>
      <c r="N379" s="59"/>
      <c r="O379" s="57" t="str" cm="1">
        <f t="array" ref="O379">I379&amp;IFERROR(IF(INDEX('1.2 Speakers'!$J$10:$J1446,MATCH(I379,'1.2 Speakers'!$B$10:$B1446,0),)="",""," - "&amp;INDEX('1.2 Speakers'!$J$10:$J1446,MATCH(I379,'1.2 Speakers'!$B$10:$B1446,0),)),"")&amp;IF(ISBLANK(J379),"",CHAR(10))&amp;J379&amp;IFERROR(IF(INDEX('1.2 Speakers'!$J$10:$J1446,MATCH(J379,'1.2 Speakers'!$B$10:$B1446,0),)="",""," - "&amp;INDEX('1.2 Speakers'!$J$10:$J1446,MATCH(J379,'1.2 Speakers'!$B$10:$B1446,0),)),"")&amp;IF(ISBLANK(K379),"","
")&amp;K379&amp;IFERROR(IF(INDEX('1.2 Speakers'!$J$10:$J1446,MATCH(K379,'1.2 Speakers'!$B$10:$B1446,0),)="",""," - "&amp;INDEX('1.2 Speakers'!$J$10:$J1446,MATCH(K379,'1.2 Speakers'!$B$10:$B1446,0),)),"")&amp;IF(ISBLANK(L379),"","
")&amp;L379&amp;IFERROR(IF(INDEX('1.2 Speakers'!$J$10:$J1446,MATCH(L379,'1.2 Speakers'!$B$10:$B1446,0),)="",""," - "&amp;INDEX('1.2 Speakers'!$J$10:$J1446,MATCH(L379,'1.2 Speakers'!$B$10:$B1446,0),)),"")&amp;IF(ISBLANK(M379),"","
")&amp;M379&amp;IFERROR(IF(INDEX('1.2 Speakers'!$J$10:$J1446,MATCH(M379,'1.2 Speakers'!$B$10:$B1446,0),)="",""," - "&amp;INDEX('1.2 Speakers'!$J$10:$J1446,MATCH(M379,'1.2 Speakers'!$B$10:$B1446,0),)),"")&amp;IF(ISBLANK(N379),"","
")&amp;N379&amp;IFERROR(IF(INDEX('1.2 Speakers'!$J$10:$J1446,MATCH(N379,'1.2 Speakers'!$B$10:$B1446,0),)="",""," - "&amp;INDEX('1.2 Speakers'!$J$10:$J1446,MATCH(N379,'1.2 Speakers'!$B$10:$B1446,0),)),"")</f>
        <v/>
      </c>
      <c r="P379" s="58"/>
      <c r="Q379" s="60"/>
      <c r="R379" s="61"/>
      <c r="S379" s="60"/>
      <c r="T379" s="536"/>
    </row>
    <row r="380" spans="2:20" ht="13">
      <c r="B380" s="535"/>
      <c r="C380" s="425"/>
      <c r="D380" s="57"/>
      <c r="E380" s="58"/>
      <c r="F380" s="58"/>
      <c r="G380" s="427"/>
      <c r="H380" s="427"/>
      <c r="I380" s="59"/>
      <c r="J380" s="59"/>
      <c r="K380" s="59"/>
      <c r="L380" s="59"/>
      <c r="M380" s="59"/>
      <c r="N380" s="59"/>
      <c r="O380" s="57" t="str" cm="1">
        <f t="array" ref="O380">I380&amp;IFERROR(IF(INDEX('1.2 Speakers'!$J$10:$J1447,MATCH(I380,'1.2 Speakers'!$B$10:$B1447,0),)="",""," - "&amp;INDEX('1.2 Speakers'!$J$10:$J1447,MATCH(I380,'1.2 Speakers'!$B$10:$B1447,0),)),"")&amp;IF(ISBLANK(J380),"",CHAR(10))&amp;J380&amp;IFERROR(IF(INDEX('1.2 Speakers'!$J$10:$J1447,MATCH(J380,'1.2 Speakers'!$B$10:$B1447,0),)="",""," - "&amp;INDEX('1.2 Speakers'!$J$10:$J1447,MATCH(J380,'1.2 Speakers'!$B$10:$B1447,0),)),"")&amp;IF(ISBLANK(K380),"","
")&amp;K380&amp;IFERROR(IF(INDEX('1.2 Speakers'!$J$10:$J1447,MATCH(K380,'1.2 Speakers'!$B$10:$B1447,0),)="",""," - "&amp;INDEX('1.2 Speakers'!$J$10:$J1447,MATCH(K380,'1.2 Speakers'!$B$10:$B1447,0),)),"")&amp;IF(ISBLANK(L380),"","
")&amp;L380&amp;IFERROR(IF(INDEX('1.2 Speakers'!$J$10:$J1447,MATCH(L380,'1.2 Speakers'!$B$10:$B1447,0),)="",""," - "&amp;INDEX('1.2 Speakers'!$J$10:$J1447,MATCH(L380,'1.2 Speakers'!$B$10:$B1447,0),)),"")&amp;IF(ISBLANK(M380),"","
")&amp;M380&amp;IFERROR(IF(INDEX('1.2 Speakers'!$J$10:$J1447,MATCH(M380,'1.2 Speakers'!$B$10:$B1447,0),)="",""," - "&amp;INDEX('1.2 Speakers'!$J$10:$J1447,MATCH(M380,'1.2 Speakers'!$B$10:$B1447,0),)),"")&amp;IF(ISBLANK(N380),"","
")&amp;N380&amp;IFERROR(IF(INDEX('1.2 Speakers'!$J$10:$J1447,MATCH(N380,'1.2 Speakers'!$B$10:$B1447,0),)="",""," - "&amp;INDEX('1.2 Speakers'!$J$10:$J1447,MATCH(N380,'1.2 Speakers'!$B$10:$B1447,0),)),"")</f>
        <v/>
      </c>
      <c r="P380" s="58"/>
      <c r="Q380" s="60"/>
      <c r="R380" s="61"/>
      <c r="S380" s="60"/>
      <c r="T380" s="536"/>
    </row>
    <row r="381" spans="2:20" ht="13">
      <c r="B381" s="535"/>
      <c r="C381" s="425"/>
      <c r="D381" s="57"/>
      <c r="E381" s="58"/>
      <c r="F381" s="58"/>
      <c r="G381" s="427"/>
      <c r="H381" s="427"/>
      <c r="I381" s="59"/>
      <c r="J381" s="59"/>
      <c r="K381" s="59"/>
      <c r="L381" s="59"/>
      <c r="M381" s="59"/>
      <c r="N381" s="59"/>
      <c r="O381" s="57" t="str" cm="1">
        <f t="array" ref="O381">I381&amp;IFERROR(IF(INDEX('1.2 Speakers'!$J$10:$J1448,MATCH(I381,'1.2 Speakers'!$B$10:$B1448,0),)="",""," - "&amp;INDEX('1.2 Speakers'!$J$10:$J1448,MATCH(I381,'1.2 Speakers'!$B$10:$B1448,0),)),"")&amp;IF(ISBLANK(J381),"",CHAR(10))&amp;J381&amp;IFERROR(IF(INDEX('1.2 Speakers'!$J$10:$J1448,MATCH(J381,'1.2 Speakers'!$B$10:$B1448,0),)="",""," - "&amp;INDEX('1.2 Speakers'!$J$10:$J1448,MATCH(J381,'1.2 Speakers'!$B$10:$B1448,0),)),"")&amp;IF(ISBLANK(K381),"","
")&amp;K381&amp;IFERROR(IF(INDEX('1.2 Speakers'!$J$10:$J1448,MATCH(K381,'1.2 Speakers'!$B$10:$B1448,0),)="",""," - "&amp;INDEX('1.2 Speakers'!$J$10:$J1448,MATCH(K381,'1.2 Speakers'!$B$10:$B1448,0),)),"")&amp;IF(ISBLANK(L381),"","
")&amp;L381&amp;IFERROR(IF(INDEX('1.2 Speakers'!$J$10:$J1448,MATCH(L381,'1.2 Speakers'!$B$10:$B1448,0),)="",""," - "&amp;INDEX('1.2 Speakers'!$J$10:$J1448,MATCH(L381,'1.2 Speakers'!$B$10:$B1448,0),)),"")&amp;IF(ISBLANK(M381),"","
")&amp;M381&amp;IFERROR(IF(INDEX('1.2 Speakers'!$J$10:$J1448,MATCH(M381,'1.2 Speakers'!$B$10:$B1448,0),)="",""," - "&amp;INDEX('1.2 Speakers'!$J$10:$J1448,MATCH(M381,'1.2 Speakers'!$B$10:$B1448,0),)),"")&amp;IF(ISBLANK(N381),"","
")&amp;N381&amp;IFERROR(IF(INDEX('1.2 Speakers'!$J$10:$J1448,MATCH(N381,'1.2 Speakers'!$B$10:$B1448,0),)="",""," - "&amp;INDEX('1.2 Speakers'!$J$10:$J1448,MATCH(N381,'1.2 Speakers'!$B$10:$B1448,0),)),"")</f>
        <v/>
      </c>
      <c r="P381" s="58"/>
      <c r="Q381" s="60"/>
      <c r="R381" s="61"/>
      <c r="S381" s="60"/>
      <c r="T381" s="536"/>
    </row>
    <row r="382" spans="2:20" ht="13">
      <c r="B382" s="535"/>
      <c r="C382" s="425"/>
      <c r="D382" s="57"/>
      <c r="E382" s="58"/>
      <c r="F382" s="58"/>
      <c r="G382" s="427"/>
      <c r="H382" s="427"/>
      <c r="I382" s="59"/>
      <c r="J382" s="59"/>
      <c r="K382" s="59"/>
      <c r="L382" s="59"/>
      <c r="M382" s="59"/>
      <c r="N382" s="59"/>
      <c r="O382" s="57" t="str" cm="1">
        <f t="array" ref="O382">I382&amp;IFERROR(IF(INDEX('1.2 Speakers'!$J$10:$J1449,MATCH(I382,'1.2 Speakers'!$B$10:$B1449,0),)="",""," - "&amp;INDEX('1.2 Speakers'!$J$10:$J1449,MATCH(I382,'1.2 Speakers'!$B$10:$B1449,0),)),"")&amp;IF(ISBLANK(J382),"",CHAR(10))&amp;J382&amp;IFERROR(IF(INDEX('1.2 Speakers'!$J$10:$J1449,MATCH(J382,'1.2 Speakers'!$B$10:$B1449,0),)="",""," - "&amp;INDEX('1.2 Speakers'!$J$10:$J1449,MATCH(J382,'1.2 Speakers'!$B$10:$B1449,0),)),"")&amp;IF(ISBLANK(K382),"","
")&amp;K382&amp;IFERROR(IF(INDEX('1.2 Speakers'!$J$10:$J1449,MATCH(K382,'1.2 Speakers'!$B$10:$B1449,0),)="",""," - "&amp;INDEX('1.2 Speakers'!$J$10:$J1449,MATCH(K382,'1.2 Speakers'!$B$10:$B1449,0),)),"")&amp;IF(ISBLANK(L382),"","
")&amp;L382&amp;IFERROR(IF(INDEX('1.2 Speakers'!$J$10:$J1449,MATCH(L382,'1.2 Speakers'!$B$10:$B1449,0),)="",""," - "&amp;INDEX('1.2 Speakers'!$J$10:$J1449,MATCH(L382,'1.2 Speakers'!$B$10:$B1449,0),)),"")&amp;IF(ISBLANK(M382),"","
")&amp;M382&amp;IFERROR(IF(INDEX('1.2 Speakers'!$J$10:$J1449,MATCH(M382,'1.2 Speakers'!$B$10:$B1449,0),)="",""," - "&amp;INDEX('1.2 Speakers'!$J$10:$J1449,MATCH(M382,'1.2 Speakers'!$B$10:$B1449,0),)),"")&amp;IF(ISBLANK(N382),"","
")&amp;N382&amp;IFERROR(IF(INDEX('1.2 Speakers'!$J$10:$J1449,MATCH(N382,'1.2 Speakers'!$B$10:$B1449,0),)="",""," - "&amp;INDEX('1.2 Speakers'!$J$10:$J1449,MATCH(N382,'1.2 Speakers'!$B$10:$B1449,0),)),"")</f>
        <v/>
      </c>
      <c r="P382" s="58"/>
      <c r="Q382" s="60"/>
      <c r="R382" s="61"/>
      <c r="S382" s="60"/>
      <c r="T382" s="536"/>
    </row>
    <row r="383" spans="2:20" ht="13">
      <c r="B383" s="535"/>
      <c r="C383" s="425"/>
      <c r="D383" s="57"/>
      <c r="E383" s="58"/>
      <c r="F383" s="58"/>
      <c r="G383" s="427"/>
      <c r="H383" s="427"/>
      <c r="I383" s="59"/>
      <c r="J383" s="59"/>
      <c r="K383" s="59"/>
      <c r="L383" s="59"/>
      <c r="M383" s="59"/>
      <c r="N383" s="59"/>
      <c r="O383" s="57" t="str" cm="1">
        <f t="array" ref="O383">I383&amp;IFERROR(IF(INDEX('1.2 Speakers'!$J$10:$J1450,MATCH(I383,'1.2 Speakers'!$B$10:$B1450,0),)="",""," - "&amp;INDEX('1.2 Speakers'!$J$10:$J1450,MATCH(I383,'1.2 Speakers'!$B$10:$B1450,0),)),"")&amp;IF(ISBLANK(J383),"",CHAR(10))&amp;J383&amp;IFERROR(IF(INDEX('1.2 Speakers'!$J$10:$J1450,MATCH(J383,'1.2 Speakers'!$B$10:$B1450,0),)="",""," - "&amp;INDEX('1.2 Speakers'!$J$10:$J1450,MATCH(J383,'1.2 Speakers'!$B$10:$B1450,0),)),"")&amp;IF(ISBLANK(K383),"","
")&amp;K383&amp;IFERROR(IF(INDEX('1.2 Speakers'!$J$10:$J1450,MATCH(K383,'1.2 Speakers'!$B$10:$B1450,0),)="",""," - "&amp;INDEX('1.2 Speakers'!$J$10:$J1450,MATCH(K383,'1.2 Speakers'!$B$10:$B1450,0),)),"")&amp;IF(ISBLANK(L383),"","
")&amp;L383&amp;IFERROR(IF(INDEX('1.2 Speakers'!$J$10:$J1450,MATCH(L383,'1.2 Speakers'!$B$10:$B1450,0),)="",""," - "&amp;INDEX('1.2 Speakers'!$J$10:$J1450,MATCH(L383,'1.2 Speakers'!$B$10:$B1450,0),)),"")&amp;IF(ISBLANK(M383),"","
")&amp;M383&amp;IFERROR(IF(INDEX('1.2 Speakers'!$J$10:$J1450,MATCH(M383,'1.2 Speakers'!$B$10:$B1450,0),)="",""," - "&amp;INDEX('1.2 Speakers'!$J$10:$J1450,MATCH(M383,'1.2 Speakers'!$B$10:$B1450,0),)),"")&amp;IF(ISBLANK(N383),"","
")&amp;N383&amp;IFERROR(IF(INDEX('1.2 Speakers'!$J$10:$J1450,MATCH(N383,'1.2 Speakers'!$B$10:$B1450,0),)="",""," - "&amp;INDEX('1.2 Speakers'!$J$10:$J1450,MATCH(N383,'1.2 Speakers'!$B$10:$B1450,0),)),"")</f>
        <v/>
      </c>
      <c r="P383" s="58"/>
      <c r="Q383" s="60"/>
      <c r="R383" s="61"/>
      <c r="S383" s="60"/>
      <c r="T383" s="536"/>
    </row>
    <row r="384" spans="2:20" ht="13">
      <c r="B384" s="535"/>
      <c r="C384" s="425"/>
      <c r="D384" s="57"/>
      <c r="E384" s="58"/>
      <c r="F384" s="58"/>
      <c r="G384" s="427"/>
      <c r="H384" s="427"/>
      <c r="I384" s="59"/>
      <c r="J384" s="59"/>
      <c r="K384" s="59"/>
      <c r="L384" s="59"/>
      <c r="M384" s="59"/>
      <c r="N384" s="59"/>
      <c r="O384" s="57" t="str" cm="1">
        <f t="array" ref="O384">I384&amp;IFERROR(IF(INDEX('1.2 Speakers'!$J$10:$J1451,MATCH(I384,'1.2 Speakers'!$B$10:$B1451,0),)="",""," - "&amp;INDEX('1.2 Speakers'!$J$10:$J1451,MATCH(I384,'1.2 Speakers'!$B$10:$B1451,0),)),"")&amp;IF(ISBLANK(J384),"",CHAR(10))&amp;J384&amp;IFERROR(IF(INDEX('1.2 Speakers'!$J$10:$J1451,MATCH(J384,'1.2 Speakers'!$B$10:$B1451,0),)="",""," - "&amp;INDEX('1.2 Speakers'!$J$10:$J1451,MATCH(J384,'1.2 Speakers'!$B$10:$B1451,0),)),"")&amp;IF(ISBLANK(K384),"","
")&amp;K384&amp;IFERROR(IF(INDEX('1.2 Speakers'!$J$10:$J1451,MATCH(K384,'1.2 Speakers'!$B$10:$B1451,0),)="",""," - "&amp;INDEX('1.2 Speakers'!$J$10:$J1451,MATCH(K384,'1.2 Speakers'!$B$10:$B1451,0),)),"")&amp;IF(ISBLANK(L384),"","
")&amp;L384&amp;IFERROR(IF(INDEX('1.2 Speakers'!$J$10:$J1451,MATCH(L384,'1.2 Speakers'!$B$10:$B1451,0),)="",""," - "&amp;INDEX('1.2 Speakers'!$J$10:$J1451,MATCH(L384,'1.2 Speakers'!$B$10:$B1451,0),)),"")&amp;IF(ISBLANK(M384),"","
")&amp;M384&amp;IFERROR(IF(INDEX('1.2 Speakers'!$J$10:$J1451,MATCH(M384,'1.2 Speakers'!$B$10:$B1451,0),)="",""," - "&amp;INDEX('1.2 Speakers'!$J$10:$J1451,MATCH(M384,'1.2 Speakers'!$B$10:$B1451,0),)),"")&amp;IF(ISBLANK(N384),"","
")&amp;N384&amp;IFERROR(IF(INDEX('1.2 Speakers'!$J$10:$J1451,MATCH(N384,'1.2 Speakers'!$B$10:$B1451,0),)="",""," - "&amp;INDEX('1.2 Speakers'!$J$10:$J1451,MATCH(N384,'1.2 Speakers'!$B$10:$B1451,0),)),"")</f>
        <v/>
      </c>
      <c r="P384" s="58"/>
      <c r="Q384" s="60"/>
      <c r="R384" s="61"/>
      <c r="S384" s="60"/>
      <c r="T384" s="536"/>
    </row>
    <row r="385" spans="2:20" ht="13">
      <c r="B385" s="535"/>
      <c r="C385" s="425"/>
      <c r="D385" s="57"/>
      <c r="E385" s="58"/>
      <c r="F385" s="58"/>
      <c r="G385" s="427"/>
      <c r="H385" s="427"/>
      <c r="I385" s="59"/>
      <c r="J385" s="59"/>
      <c r="K385" s="59"/>
      <c r="L385" s="59"/>
      <c r="M385" s="59"/>
      <c r="N385" s="59"/>
      <c r="O385" s="57" t="str" cm="1">
        <f t="array" ref="O385">I385&amp;IFERROR(IF(INDEX('1.2 Speakers'!$J$10:$J1452,MATCH(I385,'1.2 Speakers'!$B$10:$B1452,0),)="",""," - "&amp;INDEX('1.2 Speakers'!$J$10:$J1452,MATCH(I385,'1.2 Speakers'!$B$10:$B1452,0),)),"")&amp;IF(ISBLANK(J385),"",CHAR(10))&amp;J385&amp;IFERROR(IF(INDEX('1.2 Speakers'!$J$10:$J1452,MATCH(J385,'1.2 Speakers'!$B$10:$B1452,0),)="",""," - "&amp;INDEX('1.2 Speakers'!$J$10:$J1452,MATCH(J385,'1.2 Speakers'!$B$10:$B1452,0),)),"")&amp;IF(ISBLANK(K385),"","
")&amp;K385&amp;IFERROR(IF(INDEX('1.2 Speakers'!$J$10:$J1452,MATCH(K385,'1.2 Speakers'!$B$10:$B1452,0),)="",""," - "&amp;INDEX('1.2 Speakers'!$J$10:$J1452,MATCH(K385,'1.2 Speakers'!$B$10:$B1452,0),)),"")&amp;IF(ISBLANK(L385),"","
")&amp;L385&amp;IFERROR(IF(INDEX('1.2 Speakers'!$J$10:$J1452,MATCH(L385,'1.2 Speakers'!$B$10:$B1452,0),)="",""," - "&amp;INDEX('1.2 Speakers'!$J$10:$J1452,MATCH(L385,'1.2 Speakers'!$B$10:$B1452,0),)),"")&amp;IF(ISBLANK(M385),"","
")&amp;M385&amp;IFERROR(IF(INDEX('1.2 Speakers'!$J$10:$J1452,MATCH(M385,'1.2 Speakers'!$B$10:$B1452,0),)="",""," - "&amp;INDEX('1.2 Speakers'!$J$10:$J1452,MATCH(M385,'1.2 Speakers'!$B$10:$B1452,0),)),"")&amp;IF(ISBLANK(N385),"","
")&amp;N385&amp;IFERROR(IF(INDEX('1.2 Speakers'!$J$10:$J1452,MATCH(N385,'1.2 Speakers'!$B$10:$B1452,0),)="",""," - "&amp;INDEX('1.2 Speakers'!$J$10:$J1452,MATCH(N385,'1.2 Speakers'!$B$10:$B1452,0),)),"")</f>
        <v/>
      </c>
      <c r="P385" s="58"/>
      <c r="Q385" s="60"/>
      <c r="R385" s="61"/>
      <c r="S385" s="60"/>
      <c r="T385" s="536"/>
    </row>
    <row r="386" spans="2:20" ht="13">
      <c r="B386" s="535"/>
      <c r="C386" s="425"/>
      <c r="D386" s="57"/>
      <c r="E386" s="58"/>
      <c r="F386" s="58"/>
      <c r="G386" s="427"/>
      <c r="H386" s="427"/>
      <c r="I386" s="59"/>
      <c r="J386" s="59"/>
      <c r="K386" s="59"/>
      <c r="L386" s="59"/>
      <c r="M386" s="59"/>
      <c r="N386" s="59"/>
      <c r="O386" s="57" t="str" cm="1">
        <f t="array" ref="O386">I386&amp;IFERROR(IF(INDEX('1.2 Speakers'!$J$10:$J1453,MATCH(I386,'1.2 Speakers'!$B$10:$B1453,0),)="",""," - "&amp;INDEX('1.2 Speakers'!$J$10:$J1453,MATCH(I386,'1.2 Speakers'!$B$10:$B1453,0),)),"")&amp;IF(ISBLANK(J386),"",CHAR(10))&amp;J386&amp;IFERROR(IF(INDEX('1.2 Speakers'!$J$10:$J1453,MATCH(J386,'1.2 Speakers'!$B$10:$B1453,0),)="",""," - "&amp;INDEX('1.2 Speakers'!$J$10:$J1453,MATCH(J386,'1.2 Speakers'!$B$10:$B1453,0),)),"")&amp;IF(ISBLANK(K386),"","
")&amp;K386&amp;IFERROR(IF(INDEX('1.2 Speakers'!$J$10:$J1453,MATCH(K386,'1.2 Speakers'!$B$10:$B1453,0),)="",""," - "&amp;INDEX('1.2 Speakers'!$J$10:$J1453,MATCH(K386,'1.2 Speakers'!$B$10:$B1453,0),)),"")&amp;IF(ISBLANK(L386),"","
")&amp;L386&amp;IFERROR(IF(INDEX('1.2 Speakers'!$J$10:$J1453,MATCH(L386,'1.2 Speakers'!$B$10:$B1453,0),)="",""," - "&amp;INDEX('1.2 Speakers'!$J$10:$J1453,MATCH(L386,'1.2 Speakers'!$B$10:$B1453,0),)),"")&amp;IF(ISBLANK(M386),"","
")&amp;M386&amp;IFERROR(IF(INDEX('1.2 Speakers'!$J$10:$J1453,MATCH(M386,'1.2 Speakers'!$B$10:$B1453,0),)="",""," - "&amp;INDEX('1.2 Speakers'!$J$10:$J1453,MATCH(M386,'1.2 Speakers'!$B$10:$B1453,0),)),"")&amp;IF(ISBLANK(N386),"","
")&amp;N386&amp;IFERROR(IF(INDEX('1.2 Speakers'!$J$10:$J1453,MATCH(N386,'1.2 Speakers'!$B$10:$B1453,0),)="",""," - "&amp;INDEX('1.2 Speakers'!$J$10:$J1453,MATCH(N386,'1.2 Speakers'!$B$10:$B1453,0),)),"")</f>
        <v/>
      </c>
      <c r="P386" s="58"/>
      <c r="Q386" s="60"/>
      <c r="R386" s="61"/>
      <c r="S386" s="60"/>
      <c r="T386" s="536"/>
    </row>
    <row r="387" spans="2:20" ht="13">
      <c r="B387" s="535"/>
      <c r="C387" s="425"/>
      <c r="D387" s="57"/>
      <c r="E387" s="58"/>
      <c r="F387" s="58"/>
      <c r="G387" s="427"/>
      <c r="H387" s="427"/>
      <c r="I387" s="59"/>
      <c r="J387" s="59"/>
      <c r="K387" s="59"/>
      <c r="L387" s="59"/>
      <c r="M387" s="59"/>
      <c r="N387" s="59"/>
      <c r="O387" s="57" t="str" cm="1">
        <f t="array" ref="O387">I387&amp;IFERROR(IF(INDEX('1.2 Speakers'!$J$10:$J1454,MATCH(I387,'1.2 Speakers'!$B$10:$B1454,0),)="",""," - "&amp;INDEX('1.2 Speakers'!$J$10:$J1454,MATCH(I387,'1.2 Speakers'!$B$10:$B1454,0),)),"")&amp;IF(ISBLANK(J387),"",CHAR(10))&amp;J387&amp;IFERROR(IF(INDEX('1.2 Speakers'!$J$10:$J1454,MATCH(J387,'1.2 Speakers'!$B$10:$B1454,0),)="",""," - "&amp;INDEX('1.2 Speakers'!$J$10:$J1454,MATCH(J387,'1.2 Speakers'!$B$10:$B1454,0),)),"")&amp;IF(ISBLANK(K387),"","
")&amp;K387&amp;IFERROR(IF(INDEX('1.2 Speakers'!$J$10:$J1454,MATCH(K387,'1.2 Speakers'!$B$10:$B1454,0),)="",""," - "&amp;INDEX('1.2 Speakers'!$J$10:$J1454,MATCH(K387,'1.2 Speakers'!$B$10:$B1454,0),)),"")&amp;IF(ISBLANK(L387),"","
")&amp;L387&amp;IFERROR(IF(INDEX('1.2 Speakers'!$J$10:$J1454,MATCH(L387,'1.2 Speakers'!$B$10:$B1454,0),)="",""," - "&amp;INDEX('1.2 Speakers'!$J$10:$J1454,MATCH(L387,'1.2 Speakers'!$B$10:$B1454,0),)),"")&amp;IF(ISBLANK(M387),"","
")&amp;M387&amp;IFERROR(IF(INDEX('1.2 Speakers'!$J$10:$J1454,MATCH(M387,'1.2 Speakers'!$B$10:$B1454,0),)="",""," - "&amp;INDEX('1.2 Speakers'!$J$10:$J1454,MATCH(M387,'1.2 Speakers'!$B$10:$B1454,0),)),"")&amp;IF(ISBLANK(N387),"","
")&amp;N387&amp;IFERROR(IF(INDEX('1.2 Speakers'!$J$10:$J1454,MATCH(N387,'1.2 Speakers'!$B$10:$B1454,0),)="",""," - "&amp;INDEX('1.2 Speakers'!$J$10:$J1454,MATCH(N387,'1.2 Speakers'!$B$10:$B1454,0),)),"")</f>
        <v/>
      </c>
      <c r="P387" s="58"/>
      <c r="Q387" s="60"/>
      <c r="R387" s="61"/>
      <c r="S387" s="60"/>
      <c r="T387" s="536"/>
    </row>
    <row r="388" spans="2:20" ht="13">
      <c r="B388" s="535"/>
      <c r="C388" s="425"/>
      <c r="D388" s="57"/>
      <c r="E388" s="58"/>
      <c r="F388" s="58"/>
      <c r="G388" s="427"/>
      <c r="H388" s="427"/>
      <c r="I388" s="59"/>
      <c r="J388" s="59"/>
      <c r="K388" s="59"/>
      <c r="L388" s="59"/>
      <c r="M388" s="59"/>
      <c r="N388" s="59"/>
      <c r="O388" s="57" t="str" cm="1">
        <f t="array" ref="O388">I388&amp;IFERROR(IF(INDEX('1.2 Speakers'!$J$10:$J1455,MATCH(I388,'1.2 Speakers'!$B$10:$B1455,0),)="",""," - "&amp;INDEX('1.2 Speakers'!$J$10:$J1455,MATCH(I388,'1.2 Speakers'!$B$10:$B1455,0),)),"")&amp;IF(ISBLANK(J388),"",CHAR(10))&amp;J388&amp;IFERROR(IF(INDEX('1.2 Speakers'!$J$10:$J1455,MATCH(J388,'1.2 Speakers'!$B$10:$B1455,0),)="",""," - "&amp;INDEX('1.2 Speakers'!$J$10:$J1455,MATCH(J388,'1.2 Speakers'!$B$10:$B1455,0),)),"")&amp;IF(ISBLANK(K388),"","
")&amp;K388&amp;IFERROR(IF(INDEX('1.2 Speakers'!$J$10:$J1455,MATCH(K388,'1.2 Speakers'!$B$10:$B1455,0),)="",""," - "&amp;INDEX('1.2 Speakers'!$J$10:$J1455,MATCH(K388,'1.2 Speakers'!$B$10:$B1455,0),)),"")&amp;IF(ISBLANK(L388),"","
")&amp;L388&amp;IFERROR(IF(INDEX('1.2 Speakers'!$J$10:$J1455,MATCH(L388,'1.2 Speakers'!$B$10:$B1455,0),)="",""," - "&amp;INDEX('1.2 Speakers'!$J$10:$J1455,MATCH(L388,'1.2 Speakers'!$B$10:$B1455,0),)),"")&amp;IF(ISBLANK(M388),"","
")&amp;M388&amp;IFERROR(IF(INDEX('1.2 Speakers'!$J$10:$J1455,MATCH(M388,'1.2 Speakers'!$B$10:$B1455,0),)="",""," - "&amp;INDEX('1.2 Speakers'!$J$10:$J1455,MATCH(M388,'1.2 Speakers'!$B$10:$B1455,0),)),"")&amp;IF(ISBLANK(N388),"","
")&amp;N388&amp;IFERROR(IF(INDEX('1.2 Speakers'!$J$10:$J1455,MATCH(N388,'1.2 Speakers'!$B$10:$B1455,0),)="",""," - "&amp;INDEX('1.2 Speakers'!$J$10:$J1455,MATCH(N388,'1.2 Speakers'!$B$10:$B1455,0),)),"")</f>
        <v/>
      </c>
      <c r="P388" s="58"/>
      <c r="Q388" s="60"/>
      <c r="R388" s="61"/>
      <c r="S388" s="60"/>
      <c r="T388" s="536"/>
    </row>
    <row r="389" spans="2:20" ht="13">
      <c r="B389" s="535"/>
      <c r="C389" s="425"/>
      <c r="D389" s="57"/>
      <c r="E389" s="58"/>
      <c r="F389" s="58"/>
      <c r="G389" s="427"/>
      <c r="H389" s="427"/>
      <c r="I389" s="59"/>
      <c r="J389" s="59"/>
      <c r="K389" s="59"/>
      <c r="L389" s="59"/>
      <c r="M389" s="59"/>
      <c r="N389" s="59"/>
      <c r="O389" s="57" t="str" cm="1">
        <f t="array" ref="O389">I389&amp;IFERROR(IF(INDEX('1.2 Speakers'!$J$10:$J1456,MATCH(I389,'1.2 Speakers'!$B$10:$B1456,0),)="",""," - "&amp;INDEX('1.2 Speakers'!$J$10:$J1456,MATCH(I389,'1.2 Speakers'!$B$10:$B1456,0),)),"")&amp;IF(ISBLANK(J389),"",CHAR(10))&amp;J389&amp;IFERROR(IF(INDEX('1.2 Speakers'!$J$10:$J1456,MATCH(J389,'1.2 Speakers'!$B$10:$B1456,0),)="",""," - "&amp;INDEX('1.2 Speakers'!$J$10:$J1456,MATCH(J389,'1.2 Speakers'!$B$10:$B1456,0),)),"")&amp;IF(ISBLANK(K389),"","
")&amp;K389&amp;IFERROR(IF(INDEX('1.2 Speakers'!$J$10:$J1456,MATCH(K389,'1.2 Speakers'!$B$10:$B1456,0),)="",""," - "&amp;INDEX('1.2 Speakers'!$J$10:$J1456,MATCH(K389,'1.2 Speakers'!$B$10:$B1456,0),)),"")&amp;IF(ISBLANK(L389),"","
")&amp;L389&amp;IFERROR(IF(INDEX('1.2 Speakers'!$J$10:$J1456,MATCH(L389,'1.2 Speakers'!$B$10:$B1456,0),)="",""," - "&amp;INDEX('1.2 Speakers'!$J$10:$J1456,MATCH(L389,'1.2 Speakers'!$B$10:$B1456,0),)),"")&amp;IF(ISBLANK(M389),"","
")&amp;M389&amp;IFERROR(IF(INDEX('1.2 Speakers'!$J$10:$J1456,MATCH(M389,'1.2 Speakers'!$B$10:$B1456,0),)="",""," - "&amp;INDEX('1.2 Speakers'!$J$10:$J1456,MATCH(M389,'1.2 Speakers'!$B$10:$B1456,0),)),"")&amp;IF(ISBLANK(N389),"","
")&amp;N389&amp;IFERROR(IF(INDEX('1.2 Speakers'!$J$10:$J1456,MATCH(N389,'1.2 Speakers'!$B$10:$B1456,0),)="",""," - "&amp;INDEX('1.2 Speakers'!$J$10:$J1456,MATCH(N389,'1.2 Speakers'!$B$10:$B1456,0),)),"")</f>
        <v/>
      </c>
      <c r="P389" s="58"/>
      <c r="Q389" s="60"/>
      <c r="R389" s="61"/>
      <c r="S389" s="60"/>
      <c r="T389" s="536"/>
    </row>
    <row r="390" spans="2:20" ht="13">
      <c r="B390" s="535"/>
      <c r="C390" s="425"/>
      <c r="D390" s="57"/>
      <c r="E390" s="58"/>
      <c r="F390" s="58"/>
      <c r="G390" s="427"/>
      <c r="H390" s="427"/>
      <c r="I390" s="59"/>
      <c r="J390" s="59"/>
      <c r="K390" s="59"/>
      <c r="L390" s="59"/>
      <c r="M390" s="59"/>
      <c r="N390" s="59"/>
      <c r="O390" s="57" t="str" cm="1">
        <f t="array" ref="O390">I390&amp;IFERROR(IF(INDEX('1.2 Speakers'!$J$10:$J1457,MATCH(I390,'1.2 Speakers'!$B$10:$B1457,0),)="",""," - "&amp;INDEX('1.2 Speakers'!$J$10:$J1457,MATCH(I390,'1.2 Speakers'!$B$10:$B1457,0),)),"")&amp;IF(ISBLANK(J390),"",CHAR(10))&amp;J390&amp;IFERROR(IF(INDEX('1.2 Speakers'!$J$10:$J1457,MATCH(J390,'1.2 Speakers'!$B$10:$B1457,0),)="",""," - "&amp;INDEX('1.2 Speakers'!$J$10:$J1457,MATCH(J390,'1.2 Speakers'!$B$10:$B1457,0),)),"")&amp;IF(ISBLANK(K390),"","
")&amp;K390&amp;IFERROR(IF(INDEX('1.2 Speakers'!$J$10:$J1457,MATCH(K390,'1.2 Speakers'!$B$10:$B1457,0),)="",""," - "&amp;INDEX('1.2 Speakers'!$J$10:$J1457,MATCH(K390,'1.2 Speakers'!$B$10:$B1457,0),)),"")&amp;IF(ISBLANK(L390),"","
")&amp;L390&amp;IFERROR(IF(INDEX('1.2 Speakers'!$J$10:$J1457,MATCH(L390,'1.2 Speakers'!$B$10:$B1457,0),)="",""," - "&amp;INDEX('1.2 Speakers'!$J$10:$J1457,MATCH(L390,'1.2 Speakers'!$B$10:$B1457,0),)),"")&amp;IF(ISBLANK(M390),"","
")&amp;M390&amp;IFERROR(IF(INDEX('1.2 Speakers'!$J$10:$J1457,MATCH(M390,'1.2 Speakers'!$B$10:$B1457,0),)="",""," - "&amp;INDEX('1.2 Speakers'!$J$10:$J1457,MATCH(M390,'1.2 Speakers'!$B$10:$B1457,0),)),"")&amp;IF(ISBLANK(N390),"","
")&amp;N390&amp;IFERROR(IF(INDEX('1.2 Speakers'!$J$10:$J1457,MATCH(N390,'1.2 Speakers'!$B$10:$B1457,0),)="",""," - "&amp;INDEX('1.2 Speakers'!$J$10:$J1457,MATCH(N390,'1.2 Speakers'!$B$10:$B1457,0),)),"")</f>
        <v/>
      </c>
      <c r="P390" s="58"/>
      <c r="Q390" s="60"/>
      <c r="R390" s="61"/>
      <c r="S390" s="60"/>
      <c r="T390" s="536"/>
    </row>
    <row r="391" spans="2:20" ht="13">
      <c r="B391" s="535"/>
      <c r="C391" s="425"/>
      <c r="D391" s="57"/>
      <c r="E391" s="58"/>
      <c r="F391" s="58"/>
      <c r="G391" s="427"/>
      <c r="H391" s="427"/>
      <c r="I391" s="59"/>
      <c r="J391" s="59"/>
      <c r="K391" s="59"/>
      <c r="L391" s="59"/>
      <c r="M391" s="59"/>
      <c r="N391" s="59"/>
      <c r="O391" s="57" t="str" cm="1">
        <f t="array" ref="O391">I391&amp;IFERROR(IF(INDEX('1.2 Speakers'!$J$10:$J1458,MATCH(I391,'1.2 Speakers'!$B$10:$B1458,0),)="",""," - "&amp;INDEX('1.2 Speakers'!$J$10:$J1458,MATCH(I391,'1.2 Speakers'!$B$10:$B1458,0),)),"")&amp;IF(ISBLANK(J391),"",CHAR(10))&amp;J391&amp;IFERROR(IF(INDEX('1.2 Speakers'!$J$10:$J1458,MATCH(J391,'1.2 Speakers'!$B$10:$B1458,0),)="",""," - "&amp;INDEX('1.2 Speakers'!$J$10:$J1458,MATCH(J391,'1.2 Speakers'!$B$10:$B1458,0),)),"")&amp;IF(ISBLANK(K391),"","
")&amp;K391&amp;IFERROR(IF(INDEX('1.2 Speakers'!$J$10:$J1458,MATCH(K391,'1.2 Speakers'!$B$10:$B1458,0),)="",""," - "&amp;INDEX('1.2 Speakers'!$J$10:$J1458,MATCH(K391,'1.2 Speakers'!$B$10:$B1458,0),)),"")&amp;IF(ISBLANK(L391),"","
")&amp;L391&amp;IFERROR(IF(INDEX('1.2 Speakers'!$J$10:$J1458,MATCH(L391,'1.2 Speakers'!$B$10:$B1458,0),)="",""," - "&amp;INDEX('1.2 Speakers'!$J$10:$J1458,MATCH(L391,'1.2 Speakers'!$B$10:$B1458,0),)),"")&amp;IF(ISBLANK(M391),"","
")&amp;M391&amp;IFERROR(IF(INDEX('1.2 Speakers'!$J$10:$J1458,MATCH(M391,'1.2 Speakers'!$B$10:$B1458,0),)="",""," - "&amp;INDEX('1.2 Speakers'!$J$10:$J1458,MATCH(M391,'1.2 Speakers'!$B$10:$B1458,0),)),"")&amp;IF(ISBLANK(N391),"","
")&amp;N391&amp;IFERROR(IF(INDEX('1.2 Speakers'!$J$10:$J1458,MATCH(N391,'1.2 Speakers'!$B$10:$B1458,0),)="",""," - "&amp;INDEX('1.2 Speakers'!$J$10:$J1458,MATCH(N391,'1.2 Speakers'!$B$10:$B1458,0),)),"")</f>
        <v/>
      </c>
      <c r="P391" s="58"/>
      <c r="Q391" s="60"/>
      <c r="R391" s="61"/>
      <c r="S391" s="60"/>
      <c r="T391" s="536"/>
    </row>
    <row r="392" spans="2:20" ht="13">
      <c r="B392" s="535"/>
      <c r="C392" s="425"/>
      <c r="D392" s="57"/>
      <c r="E392" s="58"/>
      <c r="F392" s="58"/>
      <c r="G392" s="427"/>
      <c r="H392" s="427"/>
      <c r="I392" s="59"/>
      <c r="J392" s="59"/>
      <c r="K392" s="59"/>
      <c r="L392" s="59"/>
      <c r="M392" s="59"/>
      <c r="N392" s="59"/>
      <c r="O392" s="57" t="str" cm="1">
        <f t="array" ref="O392">I392&amp;IFERROR(IF(INDEX('1.2 Speakers'!$J$10:$J1459,MATCH(I392,'1.2 Speakers'!$B$10:$B1459,0),)="",""," - "&amp;INDEX('1.2 Speakers'!$J$10:$J1459,MATCH(I392,'1.2 Speakers'!$B$10:$B1459,0),)),"")&amp;IF(ISBLANK(J392),"",CHAR(10))&amp;J392&amp;IFERROR(IF(INDEX('1.2 Speakers'!$J$10:$J1459,MATCH(J392,'1.2 Speakers'!$B$10:$B1459,0),)="",""," - "&amp;INDEX('1.2 Speakers'!$J$10:$J1459,MATCH(J392,'1.2 Speakers'!$B$10:$B1459,0),)),"")&amp;IF(ISBLANK(K392),"","
")&amp;K392&amp;IFERROR(IF(INDEX('1.2 Speakers'!$J$10:$J1459,MATCH(K392,'1.2 Speakers'!$B$10:$B1459,0),)="",""," - "&amp;INDEX('1.2 Speakers'!$J$10:$J1459,MATCH(K392,'1.2 Speakers'!$B$10:$B1459,0),)),"")&amp;IF(ISBLANK(L392),"","
")&amp;L392&amp;IFERROR(IF(INDEX('1.2 Speakers'!$J$10:$J1459,MATCH(L392,'1.2 Speakers'!$B$10:$B1459,0),)="",""," - "&amp;INDEX('1.2 Speakers'!$J$10:$J1459,MATCH(L392,'1.2 Speakers'!$B$10:$B1459,0),)),"")&amp;IF(ISBLANK(M392),"","
")&amp;M392&amp;IFERROR(IF(INDEX('1.2 Speakers'!$J$10:$J1459,MATCH(M392,'1.2 Speakers'!$B$10:$B1459,0),)="",""," - "&amp;INDEX('1.2 Speakers'!$J$10:$J1459,MATCH(M392,'1.2 Speakers'!$B$10:$B1459,0),)),"")&amp;IF(ISBLANK(N392),"","
")&amp;N392&amp;IFERROR(IF(INDEX('1.2 Speakers'!$J$10:$J1459,MATCH(N392,'1.2 Speakers'!$B$10:$B1459,0),)="",""," - "&amp;INDEX('1.2 Speakers'!$J$10:$J1459,MATCH(N392,'1.2 Speakers'!$B$10:$B1459,0),)),"")</f>
        <v/>
      </c>
      <c r="P392" s="58"/>
      <c r="Q392" s="60"/>
      <c r="R392" s="61"/>
      <c r="S392" s="60"/>
      <c r="T392" s="536"/>
    </row>
    <row r="393" spans="2:20" ht="13">
      <c r="B393" s="535"/>
      <c r="C393" s="425"/>
      <c r="D393" s="57"/>
      <c r="E393" s="58"/>
      <c r="F393" s="58"/>
      <c r="G393" s="427"/>
      <c r="H393" s="427"/>
      <c r="I393" s="59"/>
      <c r="J393" s="59"/>
      <c r="K393" s="59"/>
      <c r="L393" s="59"/>
      <c r="M393" s="59"/>
      <c r="N393" s="59"/>
      <c r="O393" s="57" t="str" cm="1">
        <f t="array" ref="O393">I393&amp;IFERROR(IF(INDEX('1.2 Speakers'!$J$10:$J1460,MATCH(I393,'1.2 Speakers'!$B$10:$B1460,0),)="",""," - "&amp;INDEX('1.2 Speakers'!$J$10:$J1460,MATCH(I393,'1.2 Speakers'!$B$10:$B1460,0),)),"")&amp;IF(ISBLANK(J393),"",CHAR(10))&amp;J393&amp;IFERROR(IF(INDEX('1.2 Speakers'!$J$10:$J1460,MATCH(J393,'1.2 Speakers'!$B$10:$B1460,0),)="",""," - "&amp;INDEX('1.2 Speakers'!$J$10:$J1460,MATCH(J393,'1.2 Speakers'!$B$10:$B1460,0),)),"")&amp;IF(ISBLANK(K393),"","
")&amp;K393&amp;IFERROR(IF(INDEX('1.2 Speakers'!$J$10:$J1460,MATCH(K393,'1.2 Speakers'!$B$10:$B1460,0),)="",""," - "&amp;INDEX('1.2 Speakers'!$J$10:$J1460,MATCH(K393,'1.2 Speakers'!$B$10:$B1460,0),)),"")&amp;IF(ISBLANK(L393),"","
")&amp;L393&amp;IFERROR(IF(INDEX('1.2 Speakers'!$J$10:$J1460,MATCH(L393,'1.2 Speakers'!$B$10:$B1460,0),)="",""," - "&amp;INDEX('1.2 Speakers'!$J$10:$J1460,MATCH(L393,'1.2 Speakers'!$B$10:$B1460,0),)),"")&amp;IF(ISBLANK(M393),"","
")&amp;M393&amp;IFERROR(IF(INDEX('1.2 Speakers'!$J$10:$J1460,MATCH(M393,'1.2 Speakers'!$B$10:$B1460,0),)="",""," - "&amp;INDEX('1.2 Speakers'!$J$10:$J1460,MATCH(M393,'1.2 Speakers'!$B$10:$B1460,0),)),"")&amp;IF(ISBLANK(N393),"","
")&amp;N393&amp;IFERROR(IF(INDEX('1.2 Speakers'!$J$10:$J1460,MATCH(N393,'1.2 Speakers'!$B$10:$B1460,0),)="",""," - "&amp;INDEX('1.2 Speakers'!$J$10:$J1460,MATCH(N393,'1.2 Speakers'!$B$10:$B1460,0),)),"")</f>
        <v/>
      </c>
      <c r="P393" s="58"/>
      <c r="Q393" s="60"/>
      <c r="R393" s="61"/>
      <c r="S393" s="60"/>
      <c r="T393" s="536"/>
    </row>
    <row r="394" spans="2:20" ht="13">
      <c r="B394" s="535"/>
      <c r="C394" s="425"/>
      <c r="D394" s="57"/>
      <c r="E394" s="58"/>
      <c r="F394" s="58"/>
      <c r="G394" s="427"/>
      <c r="H394" s="427"/>
      <c r="I394" s="59"/>
      <c r="J394" s="59"/>
      <c r="K394" s="59"/>
      <c r="L394" s="59"/>
      <c r="M394" s="59"/>
      <c r="N394" s="59"/>
      <c r="O394" s="57" t="str" cm="1">
        <f t="array" ref="O394">I394&amp;IFERROR(IF(INDEX('1.2 Speakers'!$J$10:$J1461,MATCH(I394,'1.2 Speakers'!$B$10:$B1461,0),)="",""," - "&amp;INDEX('1.2 Speakers'!$J$10:$J1461,MATCH(I394,'1.2 Speakers'!$B$10:$B1461,0),)),"")&amp;IF(ISBLANK(J394),"",CHAR(10))&amp;J394&amp;IFERROR(IF(INDEX('1.2 Speakers'!$J$10:$J1461,MATCH(J394,'1.2 Speakers'!$B$10:$B1461,0),)="",""," - "&amp;INDEX('1.2 Speakers'!$J$10:$J1461,MATCH(J394,'1.2 Speakers'!$B$10:$B1461,0),)),"")&amp;IF(ISBLANK(K394),"","
")&amp;K394&amp;IFERROR(IF(INDEX('1.2 Speakers'!$J$10:$J1461,MATCH(K394,'1.2 Speakers'!$B$10:$B1461,0),)="",""," - "&amp;INDEX('1.2 Speakers'!$J$10:$J1461,MATCH(K394,'1.2 Speakers'!$B$10:$B1461,0),)),"")&amp;IF(ISBLANK(L394),"","
")&amp;L394&amp;IFERROR(IF(INDEX('1.2 Speakers'!$J$10:$J1461,MATCH(L394,'1.2 Speakers'!$B$10:$B1461,0),)="",""," - "&amp;INDEX('1.2 Speakers'!$J$10:$J1461,MATCH(L394,'1.2 Speakers'!$B$10:$B1461,0),)),"")&amp;IF(ISBLANK(M394),"","
")&amp;M394&amp;IFERROR(IF(INDEX('1.2 Speakers'!$J$10:$J1461,MATCH(M394,'1.2 Speakers'!$B$10:$B1461,0),)="",""," - "&amp;INDEX('1.2 Speakers'!$J$10:$J1461,MATCH(M394,'1.2 Speakers'!$B$10:$B1461,0),)),"")&amp;IF(ISBLANK(N394),"","
")&amp;N394&amp;IFERROR(IF(INDEX('1.2 Speakers'!$J$10:$J1461,MATCH(N394,'1.2 Speakers'!$B$10:$B1461,0),)="",""," - "&amp;INDEX('1.2 Speakers'!$J$10:$J1461,MATCH(N394,'1.2 Speakers'!$B$10:$B1461,0),)),"")</f>
        <v/>
      </c>
      <c r="P394" s="58"/>
      <c r="Q394" s="60"/>
      <c r="R394" s="61"/>
      <c r="S394" s="60"/>
      <c r="T394" s="536"/>
    </row>
    <row r="395" spans="2:20" ht="13">
      <c r="B395" s="535"/>
      <c r="C395" s="425"/>
      <c r="D395" s="57"/>
      <c r="E395" s="58"/>
      <c r="F395" s="58"/>
      <c r="G395" s="427"/>
      <c r="H395" s="427"/>
      <c r="I395" s="59"/>
      <c r="J395" s="59"/>
      <c r="K395" s="59"/>
      <c r="L395" s="59"/>
      <c r="M395" s="59"/>
      <c r="N395" s="59"/>
      <c r="O395" s="57" t="str" cm="1">
        <f t="array" ref="O395">I395&amp;IFERROR(IF(INDEX('1.2 Speakers'!$J$10:$J1462,MATCH(I395,'1.2 Speakers'!$B$10:$B1462,0),)="",""," - "&amp;INDEX('1.2 Speakers'!$J$10:$J1462,MATCH(I395,'1.2 Speakers'!$B$10:$B1462,0),)),"")&amp;IF(ISBLANK(J395),"",CHAR(10))&amp;J395&amp;IFERROR(IF(INDEX('1.2 Speakers'!$J$10:$J1462,MATCH(J395,'1.2 Speakers'!$B$10:$B1462,0),)="",""," - "&amp;INDEX('1.2 Speakers'!$J$10:$J1462,MATCH(J395,'1.2 Speakers'!$B$10:$B1462,0),)),"")&amp;IF(ISBLANK(K395),"","
")&amp;K395&amp;IFERROR(IF(INDEX('1.2 Speakers'!$J$10:$J1462,MATCH(K395,'1.2 Speakers'!$B$10:$B1462,0),)="",""," - "&amp;INDEX('1.2 Speakers'!$J$10:$J1462,MATCH(K395,'1.2 Speakers'!$B$10:$B1462,0),)),"")&amp;IF(ISBLANK(L395),"","
")&amp;L395&amp;IFERROR(IF(INDEX('1.2 Speakers'!$J$10:$J1462,MATCH(L395,'1.2 Speakers'!$B$10:$B1462,0),)="",""," - "&amp;INDEX('1.2 Speakers'!$J$10:$J1462,MATCH(L395,'1.2 Speakers'!$B$10:$B1462,0),)),"")&amp;IF(ISBLANK(M395),"","
")&amp;M395&amp;IFERROR(IF(INDEX('1.2 Speakers'!$J$10:$J1462,MATCH(M395,'1.2 Speakers'!$B$10:$B1462,0),)="",""," - "&amp;INDEX('1.2 Speakers'!$J$10:$J1462,MATCH(M395,'1.2 Speakers'!$B$10:$B1462,0),)),"")&amp;IF(ISBLANK(N395),"","
")&amp;N395&amp;IFERROR(IF(INDEX('1.2 Speakers'!$J$10:$J1462,MATCH(N395,'1.2 Speakers'!$B$10:$B1462,0),)="",""," - "&amp;INDEX('1.2 Speakers'!$J$10:$J1462,MATCH(N395,'1.2 Speakers'!$B$10:$B1462,0),)),"")</f>
        <v/>
      </c>
      <c r="P395" s="58"/>
      <c r="Q395" s="60"/>
      <c r="R395" s="61"/>
      <c r="S395" s="60"/>
      <c r="T395" s="536"/>
    </row>
    <row r="396" spans="2:20" ht="13">
      <c r="B396" s="535"/>
      <c r="C396" s="425"/>
      <c r="D396" s="57"/>
      <c r="E396" s="58"/>
      <c r="F396" s="58"/>
      <c r="G396" s="427"/>
      <c r="H396" s="427"/>
      <c r="I396" s="59"/>
      <c r="J396" s="59"/>
      <c r="K396" s="59"/>
      <c r="L396" s="59"/>
      <c r="M396" s="59"/>
      <c r="N396" s="59"/>
      <c r="O396" s="57" t="str" cm="1">
        <f t="array" ref="O396">I396&amp;IFERROR(IF(INDEX('1.2 Speakers'!$J$10:$J1463,MATCH(I396,'1.2 Speakers'!$B$10:$B1463,0),)="",""," - "&amp;INDEX('1.2 Speakers'!$J$10:$J1463,MATCH(I396,'1.2 Speakers'!$B$10:$B1463,0),)),"")&amp;IF(ISBLANK(J396),"",CHAR(10))&amp;J396&amp;IFERROR(IF(INDEX('1.2 Speakers'!$J$10:$J1463,MATCH(J396,'1.2 Speakers'!$B$10:$B1463,0),)="",""," - "&amp;INDEX('1.2 Speakers'!$J$10:$J1463,MATCH(J396,'1.2 Speakers'!$B$10:$B1463,0),)),"")&amp;IF(ISBLANK(K396),"","
")&amp;K396&amp;IFERROR(IF(INDEX('1.2 Speakers'!$J$10:$J1463,MATCH(K396,'1.2 Speakers'!$B$10:$B1463,0),)="",""," - "&amp;INDEX('1.2 Speakers'!$J$10:$J1463,MATCH(K396,'1.2 Speakers'!$B$10:$B1463,0),)),"")&amp;IF(ISBLANK(L396),"","
")&amp;L396&amp;IFERROR(IF(INDEX('1.2 Speakers'!$J$10:$J1463,MATCH(L396,'1.2 Speakers'!$B$10:$B1463,0),)="",""," - "&amp;INDEX('1.2 Speakers'!$J$10:$J1463,MATCH(L396,'1.2 Speakers'!$B$10:$B1463,0),)),"")&amp;IF(ISBLANK(M396),"","
")&amp;M396&amp;IFERROR(IF(INDEX('1.2 Speakers'!$J$10:$J1463,MATCH(M396,'1.2 Speakers'!$B$10:$B1463,0),)="",""," - "&amp;INDEX('1.2 Speakers'!$J$10:$J1463,MATCH(M396,'1.2 Speakers'!$B$10:$B1463,0),)),"")&amp;IF(ISBLANK(N396),"","
")&amp;N396&amp;IFERROR(IF(INDEX('1.2 Speakers'!$J$10:$J1463,MATCH(N396,'1.2 Speakers'!$B$10:$B1463,0),)="",""," - "&amp;INDEX('1.2 Speakers'!$J$10:$J1463,MATCH(N396,'1.2 Speakers'!$B$10:$B1463,0),)),"")</f>
        <v/>
      </c>
      <c r="P396" s="58"/>
      <c r="Q396" s="60"/>
      <c r="R396" s="61"/>
      <c r="S396" s="60"/>
      <c r="T396" s="536"/>
    </row>
    <row r="397" spans="2:20" ht="13">
      <c r="B397" s="535"/>
      <c r="C397" s="425"/>
      <c r="D397" s="57"/>
      <c r="E397" s="58"/>
      <c r="F397" s="58"/>
      <c r="G397" s="427"/>
      <c r="H397" s="427"/>
      <c r="I397" s="59"/>
      <c r="J397" s="59"/>
      <c r="K397" s="59"/>
      <c r="L397" s="59"/>
      <c r="M397" s="59"/>
      <c r="N397" s="59"/>
      <c r="O397" s="57" t="str" cm="1">
        <f t="array" ref="O397">I397&amp;IFERROR(IF(INDEX('1.2 Speakers'!$J$10:$J1464,MATCH(I397,'1.2 Speakers'!$B$10:$B1464,0),)="",""," - "&amp;INDEX('1.2 Speakers'!$J$10:$J1464,MATCH(I397,'1.2 Speakers'!$B$10:$B1464,0),)),"")&amp;IF(ISBLANK(J397),"",CHAR(10))&amp;J397&amp;IFERROR(IF(INDEX('1.2 Speakers'!$J$10:$J1464,MATCH(J397,'1.2 Speakers'!$B$10:$B1464,0),)="",""," - "&amp;INDEX('1.2 Speakers'!$J$10:$J1464,MATCH(J397,'1.2 Speakers'!$B$10:$B1464,0),)),"")&amp;IF(ISBLANK(K397),"","
")&amp;K397&amp;IFERROR(IF(INDEX('1.2 Speakers'!$J$10:$J1464,MATCH(K397,'1.2 Speakers'!$B$10:$B1464,0),)="",""," - "&amp;INDEX('1.2 Speakers'!$J$10:$J1464,MATCH(K397,'1.2 Speakers'!$B$10:$B1464,0),)),"")&amp;IF(ISBLANK(L397),"","
")&amp;L397&amp;IFERROR(IF(INDEX('1.2 Speakers'!$J$10:$J1464,MATCH(L397,'1.2 Speakers'!$B$10:$B1464,0),)="",""," - "&amp;INDEX('1.2 Speakers'!$J$10:$J1464,MATCH(L397,'1.2 Speakers'!$B$10:$B1464,0),)),"")&amp;IF(ISBLANK(M397),"","
")&amp;M397&amp;IFERROR(IF(INDEX('1.2 Speakers'!$J$10:$J1464,MATCH(M397,'1.2 Speakers'!$B$10:$B1464,0),)="",""," - "&amp;INDEX('1.2 Speakers'!$J$10:$J1464,MATCH(M397,'1.2 Speakers'!$B$10:$B1464,0),)),"")&amp;IF(ISBLANK(N397),"","
")&amp;N397&amp;IFERROR(IF(INDEX('1.2 Speakers'!$J$10:$J1464,MATCH(N397,'1.2 Speakers'!$B$10:$B1464,0),)="",""," - "&amp;INDEX('1.2 Speakers'!$J$10:$J1464,MATCH(N397,'1.2 Speakers'!$B$10:$B1464,0),)),"")</f>
        <v/>
      </c>
      <c r="P397" s="58"/>
      <c r="Q397" s="60"/>
      <c r="R397" s="61"/>
      <c r="S397" s="60"/>
      <c r="T397" s="536"/>
    </row>
    <row r="398" spans="2:20" ht="13">
      <c r="B398" s="535"/>
      <c r="C398" s="425"/>
      <c r="D398" s="57"/>
      <c r="E398" s="58"/>
      <c r="F398" s="58"/>
      <c r="G398" s="427"/>
      <c r="H398" s="427"/>
      <c r="I398" s="59"/>
      <c r="J398" s="59"/>
      <c r="K398" s="59"/>
      <c r="L398" s="59"/>
      <c r="M398" s="59"/>
      <c r="N398" s="59"/>
      <c r="O398" s="57" t="str" cm="1">
        <f t="array" ref="O398">I398&amp;IFERROR(IF(INDEX('1.2 Speakers'!$J$10:$J1465,MATCH(I398,'1.2 Speakers'!$B$10:$B1465,0),)="",""," - "&amp;INDEX('1.2 Speakers'!$J$10:$J1465,MATCH(I398,'1.2 Speakers'!$B$10:$B1465,0),)),"")&amp;IF(ISBLANK(J398),"",CHAR(10))&amp;J398&amp;IFERROR(IF(INDEX('1.2 Speakers'!$J$10:$J1465,MATCH(J398,'1.2 Speakers'!$B$10:$B1465,0),)="",""," - "&amp;INDEX('1.2 Speakers'!$J$10:$J1465,MATCH(J398,'1.2 Speakers'!$B$10:$B1465,0),)),"")&amp;IF(ISBLANK(K398),"","
")&amp;K398&amp;IFERROR(IF(INDEX('1.2 Speakers'!$J$10:$J1465,MATCH(K398,'1.2 Speakers'!$B$10:$B1465,0),)="",""," - "&amp;INDEX('1.2 Speakers'!$J$10:$J1465,MATCH(K398,'1.2 Speakers'!$B$10:$B1465,0),)),"")&amp;IF(ISBLANK(L398),"","
")&amp;L398&amp;IFERROR(IF(INDEX('1.2 Speakers'!$J$10:$J1465,MATCH(L398,'1.2 Speakers'!$B$10:$B1465,0),)="",""," - "&amp;INDEX('1.2 Speakers'!$J$10:$J1465,MATCH(L398,'1.2 Speakers'!$B$10:$B1465,0),)),"")&amp;IF(ISBLANK(M398),"","
")&amp;M398&amp;IFERROR(IF(INDEX('1.2 Speakers'!$J$10:$J1465,MATCH(M398,'1.2 Speakers'!$B$10:$B1465,0),)="",""," - "&amp;INDEX('1.2 Speakers'!$J$10:$J1465,MATCH(M398,'1.2 Speakers'!$B$10:$B1465,0),)),"")&amp;IF(ISBLANK(N398),"","
")&amp;N398&amp;IFERROR(IF(INDEX('1.2 Speakers'!$J$10:$J1465,MATCH(N398,'1.2 Speakers'!$B$10:$B1465,0),)="",""," - "&amp;INDEX('1.2 Speakers'!$J$10:$J1465,MATCH(N398,'1.2 Speakers'!$B$10:$B1465,0),)),"")</f>
        <v/>
      </c>
      <c r="P398" s="58"/>
      <c r="Q398" s="60"/>
      <c r="R398" s="61"/>
      <c r="S398" s="60"/>
      <c r="T398" s="536"/>
    </row>
    <row r="399" spans="2:20" ht="13">
      <c r="B399" s="535"/>
      <c r="C399" s="425"/>
      <c r="D399" s="57"/>
      <c r="E399" s="58"/>
      <c r="F399" s="58"/>
      <c r="G399" s="427"/>
      <c r="H399" s="427"/>
      <c r="I399" s="59"/>
      <c r="J399" s="59"/>
      <c r="K399" s="59"/>
      <c r="L399" s="59"/>
      <c r="M399" s="59"/>
      <c r="N399" s="59"/>
      <c r="O399" s="57" t="str" cm="1">
        <f t="array" ref="O399">I399&amp;IFERROR(IF(INDEX('1.2 Speakers'!$J$10:$J1466,MATCH(I399,'1.2 Speakers'!$B$10:$B1466,0),)="",""," - "&amp;INDEX('1.2 Speakers'!$J$10:$J1466,MATCH(I399,'1.2 Speakers'!$B$10:$B1466,0),)),"")&amp;IF(ISBLANK(J399),"",CHAR(10))&amp;J399&amp;IFERROR(IF(INDEX('1.2 Speakers'!$J$10:$J1466,MATCH(J399,'1.2 Speakers'!$B$10:$B1466,0),)="",""," - "&amp;INDEX('1.2 Speakers'!$J$10:$J1466,MATCH(J399,'1.2 Speakers'!$B$10:$B1466,0),)),"")&amp;IF(ISBLANK(K399),"","
")&amp;K399&amp;IFERROR(IF(INDEX('1.2 Speakers'!$J$10:$J1466,MATCH(K399,'1.2 Speakers'!$B$10:$B1466,0),)="",""," - "&amp;INDEX('1.2 Speakers'!$J$10:$J1466,MATCH(K399,'1.2 Speakers'!$B$10:$B1466,0),)),"")&amp;IF(ISBLANK(L399),"","
")&amp;L399&amp;IFERROR(IF(INDEX('1.2 Speakers'!$J$10:$J1466,MATCH(L399,'1.2 Speakers'!$B$10:$B1466,0),)="",""," - "&amp;INDEX('1.2 Speakers'!$J$10:$J1466,MATCH(L399,'1.2 Speakers'!$B$10:$B1466,0),)),"")&amp;IF(ISBLANK(M399),"","
")&amp;M399&amp;IFERROR(IF(INDEX('1.2 Speakers'!$J$10:$J1466,MATCH(M399,'1.2 Speakers'!$B$10:$B1466,0),)="",""," - "&amp;INDEX('1.2 Speakers'!$J$10:$J1466,MATCH(M399,'1.2 Speakers'!$B$10:$B1466,0),)),"")&amp;IF(ISBLANK(N399),"","
")&amp;N399&amp;IFERROR(IF(INDEX('1.2 Speakers'!$J$10:$J1466,MATCH(N399,'1.2 Speakers'!$B$10:$B1466,0),)="",""," - "&amp;INDEX('1.2 Speakers'!$J$10:$J1466,MATCH(N399,'1.2 Speakers'!$B$10:$B1466,0),)),"")</f>
        <v/>
      </c>
      <c r="P399" s="58"/>
      <c r="Q399" s="60"/>
      <c r="R399" s="61"/>
      <c r="S399" s="60"/>
      <c r="T399" s="536"/>
    </row>
    <row r="400" spans="2:20" ht="13">
      <c r="B400" s="535"/>
      <c r="C400" s="425"/>
      <c r="D400" s="57"/>
      <c r="E400" s="58"/>
      <c r="F400" s="58"/>
      <c r="G400" s="427"/>
      <c r="H400" s="427"/>
      <c r="I400" s="59"/>
      <c r="J400" s="59"/>
      <c r="K400" s="59"/>
      <c r="L400" s="59"/>
      <c r="M400" s="59"/>
      <c r="N400" s="59"/>
      <c r="O400" s="57" t="str" cm="1">
        <f t="array" ref="O400">I400&amp;IFERROR(IF(INDEX('1.2 Speakers'!$J$10:$J1467,MATCH(I400,'1.2 Speakers'!$B$10:$B1467,0),)="",""," - "&amp;INDEX('1.2 Speakers'!$J$10:$J1467,MATCH(I400,'1.2 Speakers'!$B$10:$B1467,0),)),"")&amp;IF(ISBLANK(J400),"",CHAR(10))&amp;J400&amp;IFERROR(IF(INDEX('1.2 Speakers'!$J$10:$J1467,MATCH(J400,'1.2 Speakers'!$B$10:$B1467,0),)="",""," - "&amp;INDEX('1.2 Speakers'!$J$10:$J1467,MATCH(J400,'1.2 Speakers'!$B$10:$B1467,0),)),"")&amp;IF(ISBLANK(K400),"","
")&amp;K400&amp;IFERROR(IF(INDEX('1.2 Speakers'!$J$10:$J1467,MATCH(K400,'1.2 Speakers'!$B$10:$B1467,0),)="",""," - "&amp;INDEX('1.2 Speakers'!$J$10:$J1467,MATCH(K400,'1.2 Speakers'!$B$10:$B1467,0),)),"")&amp;IF(ISBLANK(L400),"","
")&amp;L400&amp;IFERROR(IF(INDEX('1.2 Speakers'!$J$10:$J1467,MATCH(L400,'1.2 Speakers'!$B$10:$B1467,0),)="",""," - "&amp;INDEX('1.2 Speakers'!$J$10:$J1467,MATCH(L400,'1.2 Speakers'!$B$10:$B1467,0),)),"")&amp;IF(ISBLANK(M400),"","
")&amp;M400&amp;IFERROR(IF(INDEX('1.2 Speakers'!$J$10:$J1467,MATCH(M400,'1.2 Speakers'!$B$10:$B1467,0),)="",""," - "&amp;INDEX('1.2 Speakers'!$J$10:$J1467,MATCH(M400,'1.2 Speakers'!$B$10:$B1467,0),)),"")&amp;IF(ISBLANK(N400),"","
")&amp;N400&amp;IFERROR(IF(INDEX('1.2 Speakers'!$J$10:$J1467,MATCH(N400,'1.2 Speakers'!$B$10:$B1467,0),)="",""," - "&amp;INDEX('1.2 Speakers'!$J$10:$J1467,MATCH(N400,'1.2 Speakers'!$B$10:$B1467,0),)),"")</f>
        <v/>
      </c>
      <c r="P400" s="58"/>
      <c r="Q400" s="60"/>
      <c r="R400" s="61"/>
      <c r="S400" s="60"/>
      <c r="T400" s="536"/>
    </row>
    <row r="401" spans="2:20" ht="13">
      <c r="B401" s="535"/>
      <c r="C401" s="425"/>
      <c r="D401" s="57"/>
      <c r="E401" s="58"/>
      <c r="F401" s="58"/>
      <c r="G401" s="427"/>
      <c r="H401" s="427"/>
      <c r="I401" s="59"/>
      <c r="J401" s="59"/>
      <c r="K401" s="59"/>
      <c r="L401" s="59"/>
      <c r="M401" s="59"/>
      <c r="N401" s="59"/>
      <c r="O401" s="57" t="str" cm="1">
        <f t="array" ref="O401">I401&amp;IFERROR(IF(INDEX('1.2 Speakers'!$J$10:$J1468,MATCH(I401,'1.2 Speakers'!$B$10:$B1468,0),)="",""," - "&amp;INDEX('1.2 Speakers'!$J$10:$J1468,MATCH(I401,'1.2 Speakers'!$B$10:$B1468,0),)),"")&amp;IF(ISBLANK(J401),"",CHAR(10))&amp;J401&amp;IFERROR(IF(INDEX('1.2 Speakers'!$J$10:$J1468,MATCH(J401,'1.2 Speakers'!$B$10:$B1468,0),)="",""," - "&amp;INDEX('1.2 Speakers'!$J$10:$J1468,MATCH(J401,'1.2 Speakers'!$B$10:$B1468,0),)),"")&amp;IF(ISBLANK(K401),"","
")&amp;K401&amp;IFERROR(IF(INDEX('1.2 Speakers'!$J$10:$J1468,MATCH(K401,'1.2 Speakers'!$B$10:$B1468,0),)="",""," - "&amp;INDEX('1.2 Speakers'!$J$10:$J1468,MATCH(K401,'1.2 Speakers'!$B$10:$B1468,0),)),"")&amp;IF(ISBLANK(L401),"","
")&amp;L401&amp;IFERROR(IF(INDEX('1.2 Speakers'!$J$10:$J1468,MATCH(L401,'1.2 Speakers'!$B$10:$B1468,0),)="",""," - "&amp;INDEX('1.2 Speakers'!$J$10:$J1468,MATCH(L401,'1.2 Speakers'!$B$10:$B1468,0),)),"")&amp;IF(ISBLANK(M401),"","
")&amp;M401&amp;IFERROR(IF(INDEX('1.2 Speakers'!$J$10:$J1468,MATCH(M401,'1.2 Speakers'!$B$10:$B1468,0),)="",""," - "&amp;INDEX('1.2 Speakers'!$J$10:$J1468,MATCH(M401,'1.2 Speakers'!$B$10:$B1468,0),)),"")&amp;IF(ISBLANK(N401),"","
")&amp;N401&amp;IFERROR(IF(INDEX('1.2 Speakers'!$J$10:$J1468,MATCH(N401,'1.2 Speakers'!$B$10:$B1468,0),)="",""," - "&amp;INDEX('1.2 Speakers'!$J$10:$J1468,MATCH(N401,'1.2 Speakers'!$B$10:$B1468,0),)),"")</f>
        <v/>
      </c>
      <c r="P401" s="58"/>
      <c r="Q401" s="60"/>
      <c r="R401" s="61"/>
      <c r="S401" s="60"/>
      <c r="T401" s="536"/>
    </row>
    <row r="402" spans="2:20" ht="13">
      <c r="B402" s="535"/>
      <c r="C402" s="425"/>
      <c r="D402" s="57"/>
      <c r="E402" s="58"/>
      <c r="F402" s="58"/>
      <c r="G402" s="427"/>
      <c r="H402" s="427"/>
      <c r="I402" s="59"/>
      <c r="J402" s="59"/>
      <c r="K402" s="59"/>
      <c r="L402" s="59"/>
      <c r="M402" s="59"/>
      <c r="N402" s="59"/>
      <c r="O402" s="57" t="str" cm="1">
        <f t="array" ref="O402">I402&amp;IFERROR(IF(INDEX('1.2 Speakers'!$J$10:$J1469,MATCH(I402,'1.2 Speakers'!$B$10:$B1469,0),)="",""," - "&amp;INDEX('1.2 Speakers'!$J$10:$J1469,MATCH(I402,'1.2 Speakers'!$B$10:$B1469,0),)),"")&amp;IF(ISBLANK(J402),"",CHAR(10))&amp;J402&amp;IFERROR(IF(INDEX('1.2 Speakers'!$J$10:$J1469,MATCH(J402,'1.2 Speakers'!$B$10:$B1469,0),)="",""," - "&amp;INDEX('1.2 Speakers'!$J$10:$J1469,MATCH(J402,'1.2 Speakers'!$B$10:$B1469,0),)),"")&amp;IF(ISBLANK(K402),"","
")&amp;K402&amp;IFERROR(IF(INDEX('1.2 Speakers'!$J$10:$J1469,MATCH(K402,'1.2 Speakers'!$B$10:$B1469,0),)="",""," - "&amp;INDEX('1.2 Speakers'!$J$10:$J1469,MATCH(K402,'1.2 Speakers'!$B$10:$B1469,0),)),"")&amp;IF(ISBLANK(L402),"","
")&amp;L402&amp;IFERROR(IF(INDEX('1.2 Speakers'!$J$10:$J1469,MATCH(L402,'1.2 Speakers'!$B$10:$B1469,0),)="",""," - "&amp;INDEX('1.2 Speakers'!$J$10:$J1469,MATCH(L402,'1.2 Speakers'!$B$10:$B1469,0),)),"")&amp;IF(ISBLANK(M402),"","
")&amp;M402&amp;IFERROR(IF(INDEX('1.2 Speakers'!$J$10:$J1469,MATCH(M402,'1.2 Speakers'!$B$10:$B1469,0),)="",""," - "&amp;INDEX('1.2 Speakers'!$J$10:$J1469,MATCH(M402,'1.2 Speakers'!$B$10:$B1469,0),)),"")&amp;IF(ISBLANK(N402),"","
")&amp;N402&amp;IFERROR(IF(INDEX('1.2 Speakers'!$J$10:$J1469,MATCH(N402,'1.2 Speakers'!$B$10:$B1469,0),)="",""," - "&amp;INDEX('1.2 Speakers'!$J$10:$J1469,MATCH(N402,'1.2 Speakers'!$B$10:$B1469,0),)),"")</f>
        <v/>
      </c>
      <c r="P402" s="58"/>
      <c r="Q402" s="60"/>
      <c r="R402" s="61"/>
      <c r="S402" s="60"/>
      <c r="T402" s="536"/>
    </row>
    <row r="403" spans="2:20" ht="13">
      <c r="B403" s="535"/>
      <c r="C403" s="425"/>
      <c r="D403" s="57"/>
      <c r="E403" s="58"/>
      <c r="F403" s="58"/>
      <c r="G403" s="427"/>
      <c r="H403" s="427"/>
      <c r="I403" s="59"/>
      <c r="J403" s="59"/>
      <c r="K403" s="59"/>
      <c r="L403" s="59"/>
      <c r="M403" s="59"/>
      <c r="N403" s="59"/>
      <c r="O403" s="57" t="str" cm="1">
        <f t="array" ref="O403">I403&amp;IFERROR(IF(INDEX('1.2 Speakers'!$J$10:$J1470,MATCH(I403,'1.2 Speakers'!$B$10:$B1470,0),)="",""," - "&amp;INDEX('1.2 Speakers'!$J$10:$J1470,MATCH(I403,'1.2 Speakers'!$B$10:$B1470,0),)),"")&amp;IF(ISBLANK(J403),"",CHAR(10))&amp;J403&amp;IFERROR(IF(INDEX('1.2 Speakers'!$J$10:$J1470,MATCH(J403,'1.2 Speakers'!$B$10:$B1470,0),)="",""," - "&amp;INDEX('1.2 Speakers'!$J$10:$J1470,MATCH(J403,'1.2 Speakers'!$B$10:$B1470,0),)),"")&amp;IF(ISBLANK(K403),"","
")&amp;K403&amp;IFERROR(IF(INDEX('1.2 Speakers'!$J$10:$J1470,MATCH(K403,'1.2 Speakers'!$B$10:$B1470,0),)="",""," - "&amp;INDEX('1.2 Speakers'!$J$10:$J1470,MATCH(K403,'1.2 Speakers'!$B$10:$B1470,0),)),"")&amp;IF(ISBLANK(L403),"","
")&amp;L403&amp;IFERROR(IF(INDEX('1.2 Speakers'!$J$10:$J1470,MATCH(L403,'1.2 Speakers'!$B$10:$B1470,0),)="",""," - "&amp;INDEX('1.2 Speakers'!$J$10:$J1470,MATCH(L403,'1.2 Speakers'!$B$10:$B1470,0),)),"")&amp;IF(ISBLANK(M403),"","
")&amp;M403&amp;IFERROR(IF(INDEX('1.2 Speakers'!$J$10:$J1470,MATCH(M403,'1.2 Speakers'!$B$10:$B1470,0),)="",""," - "&amp;INDEX('1.2 Speakers'!$J$10:$J1470,MATCH(M403,'1.2 Speakers'!$B$10:$B1470,0),)),"")&amp;IF(ISBLANK(N403),"","
")&amp;N403&amp;IFERROR(IF(INDEX('1.2 Speakers'!$J$10:$J1470,MATCH(N403,'1.2 Speakers'!$B$10:$B1470,0),)="",""," - "&amp;INDEX('1.2 Speakers'!$J$10:$J1470,MATCH(N403,'1.2 Speakers'!$B$10:$B1470,0),)),"")</f>
        <v/>
      </c>
      <c r="P403" s="58"/>
      <c r="Q403" s="60"/>
      <c r="R403" s="61"/>
      <c r="S403" s="60"/>
      <c r="T403" s="536"/>
    </row>
    <row r="404" spans="2:20" ht="13">
      <c r="B404" s="535"/>
      <c r="C404" s="425"/>
      <c r="D404" s="57"/>
      <c r="E404" s="58"/>
      <c r="F404" s="58"/>
      <c r="G404" s="427"/>
      <c r="H404" s="427"/>
      <c r="I404" s="59"/>
      <c r="J404" s="59"/>
      <c r="K404" s="59"/>
      <c r="L404" s="59"/>
      <c r="M404" s="59"/>
      <c r="N404" s="59"/>
      <c r="O404" s="57" t="str" cm="1">
        <f t="array" ref="O404">I404&amp;IFERROR(IF(INDEX('1.2 Speakers'!$J$10:$J1471,MATCH(I404,'1.2 Speakers'!$B$10:$B1471,0),)="",""," - "&amp;INDEX('1.2 Speakers'!$J$10:$J1471,MATCH(I404,'1.2 Speakers'!$B$10:$B1471,0),)),"")&amp;IF(ISBLANK(J404),"",CHAR(10))&amp;J404&amp;IFERROR(IF(INDEX('1.2 Speakers'!$J$10:$J1471,MATCH(J404,'1.2 Speakers'!$B$10:$B1471,0),)="",""," - "&amp;INDEX('1.2 Speakers'!$J$10:$J1471,MATCH(J404,'1.2 Speakers'!$B$10:$B1471,0),)),"")&amp;IF(ISBLANK(K404),"","
")&amp;K404&amp;IFERROR(IF(INDEX('1.2 Speakers'!$J$10:$J1471,MATCH(K404,'1.2 Speakers'!$B$10:$B1471,0),)="",""," - "&amp;INDEX('1.2 Speakers'!$J$10:$J1471,MATCH(K404,'1.2 Speakers'!$B$10:$B1471,0),)),"")&amp;IF(ISBLANK(L404),"","
")&amp;L404&amp;IFERROR(IF(INDEX('1.2 Speakers'!$J$10:$J1471,MATCH(L404,'1.2 Speakers'!$B$10:$B1471,0),)="",""," - "&amp;INDEX('1.2 Speakers'!$J$10:$J1471,MATCH(L404,'1.2 Speakers'!$B$10:$B1471,0),)),"")&amp;IF(ISBLANK(M404),"","
")&amp;M404&amp;IFERROR(IF(INDEX('1.2 Speakers'!$J$10:$J1471,MATCH(M404,'1.2 Speakers'!$B$10:$B1471,0),)="",""," - "&amp;INDEX('1.2 Speakers'!$J$10:$J1471,MATCH(M404,'1.2 Speakers'!$B$10:$B1471,0),)),"")&amp;IF(ISBLANK(N404),"","
")&amp;N404&amp;IFERROR(IF(INDEX('1.2 Speakers'!$J$10:$J1471,MATCH(N404,'1.2 Speakers'!$B$10:$B1471,0),)="",""," - "&amp;INDEX('1.2 Speakers'!$J$10:$J1471,MATCH(N404,'1.2 Speakers'!$B$10:$B1471,0),)),"")</f>
        <v/>
      </c>
      <c r="P404" s="58"/>
      <c r="Q404" s="60"/>
      <c r="R404" s="61"/>
      <c r="S404" s="60"/>
      <c r="T404" s="536"/>
    </row>
    <row r="405" spans="2:20" ht="13">
      <c r="B405" s="535"/>
      <c r="C405" s="425"/>
      <c r="D405" s="57"/>
      <c r="E405" s="58"/>
      <c r="F405" s="58"/>
      <c r="G405" s="427"/>
      <c r="H405" s="427"/>
      <c r="I405" s="59"/>
      <c r="J405" s="59"/>
      <c r="K405" s="59"/>
      <c r="L405" s="59"/>
      <c r="M405" s="59"/>
      <c r="N405" s="59"/>
      <c r="O405" s="57" t="str" cm="1">
        <f t="array" ref="O405">I405&amp;IFERROR(IF(INDEX('1.2 Speakers'!$J$10:$J1472,MATCH(I405,'1.2 Speakers'!$B$10:$B1472,0),)="",""," - "&amp;INDEX('1.2 Speakers'!$J$10:$J1472,MATCH(I405,'1.2 Speakers'!$B$10:$B1472,0),)),"")&amp;IF(ISBLANK(J405),"",CHAR(10))&amp;J405&amp;IFERROR(IF(INDEX('1.2 Speakers'!$J$10:$J1472,MATCH(J405,'1.2 Speakers'!$B$10:$B1472,0),)="",""," - "&amp;INDEX('1.2 Speakers'!$J$10:$J1472,MATCH(J405,'1.2 Speakers'!$B$10:$B1472,0),)),"")&amp;IF(ISBLANK(K405),"","
")&amp;K405&amp;IFERROR(IF(INDEX('1.2 Speakers'!$J$10:$J1472,MATCH(K405,'1.2 Speakers'!$B$10:$B1472,0),)="",""," - "&amp;INDEX('1.2 Speakers'!$J$10:$J1472,MATCH(K405,'1.2 Speakers'!$B$10:$B1472,0),)),"")&amp;IF(ISBLANK(L405),"","
")&amp;L405&amp;IFERROR(IF(INDEX('1.2 Speakers'!$J$10:$J1472,MATCH(L405,'1.2 Speakers'!$B$10:$B1472,0),)="",""," - "&amp;INDEX('1.2 Speakers'!$J$10:$J1472,MATCH(L405,'1.2 Speakers'!$B$10:$B1472,0),)),"")&amp;IF(ISBLANK(M405),"","
")&amp;M405&amp;IFERROR(IF(INDEX('1.2 Speakers'!$J$10:$J1472,MATCH(M405,'1.2 Speakers'!$B$10:$B1472,0),)="",""," - "&amp;INDEX('1.2 Speakers'!$J$10:$J1472,MATCH(M405,'1.2 Speakers'!$B$10:$B1472,0),)),"")&amp;IF(ISBLANK(N405),"","
")&amp;N405&amp;IFERROR(IF(INDEX('1.2 Speakers'!$J$10:$J1472,MATCH(N405,'1.2 Speakers'!$B$10:$B1472,0),)="",""," - "&amp;INDEX('1.2 Speakers'!$J$10:$J1472,MATCH(N405,'1.2 Speakers'!$B$10:$B1472,0),)),"")</f>
        <v/>
      </c>
      <c r="P405" s="58"/>
      <c r="Q405" s="60"/>
      <c r="R405" s="61"/>
      <c r="S405" s="60"/>
      <c r="T405" s="536"/>
    </row>
    <row r="406" spans="2:20" ht="13">
      <c r="B406" s="535"/>
      <c r="C406" s="425"/>
      <c r="D406" s="57"/>
      <c r="E406" s="58"/>
      <c r="F406" s="58"/>
      <c r="G406" s="427"/>
      <c r="H406" s="427"/>
      <c r="I406" s="59"/>
      <c r="J406" s="59"/>
      <c r="K406" s="59"/>
      <c r="L406" s="59"/>
      <c r="M406" s="59"/>
      <c r="N406" s="59"/>
      <c r="O406" s="57" t="str" cm="1">
        <f t="array" ref="O406">I406&amp;IFERROR(IF(INDEX('1.2 Speakers'!$J$10:$J1473,MATCH(I406,'1.2 Speakers'!$B$10:$B1473,0),)="",""," - "&amp;INDEX('1.2 Speakers'!$J$10:$J1473,MATCH(I406,'1.2 Speakers'!$B$10:$B1473,0),)),"")&amp;IF(ISBLANK(J406),"",CHAR(10))&amp;J406&amp;IFERROR(IF(INDEX('1.2 Speakers'!$J$10:$J1473,MATCH(J406,'1.2 Speakers'!$B$10:$B1473,0),)="",""," - "&amp;INDEX('1.2 Speakers'!$J$10:$J1473,MATCH(J406,'1.2 Speakers'!$B$10:$B1473,0),)),"")&amp;IF(ISBLANK(K406),"","
")&amp;K406&amp;IFERROR(IF(INDEX('1.2 Speakers'!$J$10:$J1473,MATCH(K406,'1.2 Speakers'!$B$10:$B1473,0),)="",""," - "&amp;INDEX('1.2 Speakers'!$J$10:$J1473,MATCH(K406,'1.2 Speakers'!$B$10:$B1473,0),)),"")&amp;IF(ISBLANK(L406),"","
")&amp;L406&amp;IFERROR(IF(INDEX('1.2 Speakers'!$J$10:$J1473,MATCH(L406,'1.2 Speakers'!$B$10:$B1473,0),)="",""," - "&amp;INDEX('1.2 Speakers'!$J$10:$J1473,MATCH(L406,'1.2 Speakers'!$B$10:$B1473,0),)),"")&amp;IF(ISBLANK(M406),"","
")&amp;M406&amp;IFERROR(IF(INDEX('1.2 Speakers'!$J$10:$J1473,MATCH(M406,'1.2 Speakers'!$B$10:$B1473,0),)="",""," - "&amp;INDEX('1.2 Speakers'!$J$10:$J1473,MATCH(M406,'1.2 Speakers'!$B$10:$B1473,0),)),"")&amp;IF(ISBLANK(N406),"","
")&amp;N406&amp;IFERROR(IF(INDEX('1.2 Speakers'!$J$10:$J1473,MATCH(N406,'1.2 Speakers'!$B$10:$B1473,0),)="",""," - "&amp;INDEX('1.2 Speakers'!$J$10:$J1473,MATCH(N406,'1.2 Speakers'!$B$10:$B1473,0),)),"")</f>
        <v/>
      </c>
      <c r="P406" s="58"/>
      <c r="Q406" s="60"/>
      <c r="R406" s="61"/>
      <c r="S406" s="60"/>
      <c r="T406" s="536"/>
    </row>
    <row r="407" spans="2:20" ht="13">
      <c r="B407" s="535"/>
      <c r="C407" s="425"/>
      <c r="D407" s="57"/>
      <c r="E407" s="58"/>
      <c r="F407" s="58"/>
      <c r="G407" s="427"/>
      <c r="H407" s="427"/>
      <c r="I407" s="59"/>
      <c r="J407" s="59"/>
      <c r="K407" s="59"/>
      <c r="L407" s="59"/>
      <c r="M407" s="59"/>
      <c r="N407" s="59"/>
      <c r="O407" s="57" t="str" cm="1">
        <f t="array" ref="O407">I407&amp;IFERROR(IF(INDEX('1.2 Speakers'!$J$10:$J1474,MATCH(I407,'1.2 Speakers'!$B$10:$B1474,0),)="",""," - "&amp;INDEX('1.2 Speakers'!$J$10:$J1474,MATCH(I407,'1.2 Speakers'!$B$10:$B1474,0),)),"")&amp;IF(ISBLANK(J407),"",CHAR(10))&amp;J407&amp;IFERROR(IF(INDEX('1.2 Speakers'!$J$10:$J1474,MATCH(J407,'1.2 Speakers'!$B$10:$B1474,0),)="",""," - "&amp;INDEX('1.2 Speakers'!$J$10:$J1474,MATCH(J407,'1.2 Speakers'!$B$10:$B1474,0),)),"")&amp;IF(ISBLANK(K407),"","
")&amp;K407&amp;IFERROR(IF(INDEX('1.2 Speakers'!$J$10:$J1474,MATCH(K407,'1.2 Speakers'!$B$10:$B1474,0),)="",""," - "&amp;INDEX('1.2 Speakers'!$J$10:$J1474,MATCH(K407,'1.2 Speakers'!$B$10:$B1474,0),)),"")&amp;IF(ISBLANK(L407),"","
")&amp;L407&amp;IFERROR(IF(INDEX('1.2 Speakers'!$J$10:$J1474,MATCH(L407,'1.2 Speakers'!$B$10:$B1474,0),)="",""," - "&amp;INDEX('1.2 Speakers'!$J$10:$J1474,MATCH(L407,'1.2 Speakers'!$B$10:$B1474,0),)),"")&amp;IF(ISBLANK(M407),"","
")&amp;M407&amp;IFERROR(IF(INDEX('1.2 Speakers'!$J$10:$J1474,MATCH(M407,'1.2 Speakers'!$B$10:$B1474,0),)="",""," - "&amp;INDEX('1.2 Speakers'!$J$10:$J1474,MATCH(M407,'1.2 Speakers'!$B$10:$B1474,0),)),"")&amp;IF(ISBLANK(N407),"","
")&amp;N407&amp;IFERROR(IF(INDEX('1.2 Speakers'!$J$10:$J1474,MATCH(N407,'1.2 Speakers'!$B$10:$B1474,0),)="",""," - "&amp;INDEX('1.2 Speakers'!$J$10:$J1474,MATCH(N407,'1.2 Speakers'!$B$10:$B1474,0),)),"")</f>
        <v/>
      </c>
      <c r="P407" s="58"/>
      <c r="Q407" s="60"/>
      <c r="R407" s="61"/>
      <c r="S407" s="60"/>
      <c r="T407" s="536"/>
    </row>
    <row r="408" spans="2:20" ht="13">
      <c r="B408" s="535"/>
      <c r="C408" s="425"/>
      <c r="D408" s="57"/>
      <c r="E408" s="58"/>
      <c r="F408" s="58"/>
      <c r="G408" s="427"/>
      <c r="H408" s="427"/>
      <c r="I408" s="59"/>
      <c r="J408" s="59"/>
      <c r="K408" s="59"/>
      <c r="L408" s="59"/>
      <c r="M408" s="59"/>
      <c r="N408" s="59"/>
      <c r="O408" s="57" t="str" cm="1">
        <f t="array" ref="O408">I408&amp;IFERROR(IF(INDEX('1.2 Speakers'!$J$10:$J1475,MATCH(I408,'1.2 Speakers'!$B$10:$B1475,0),)="",""," - "&amp;INDEX('1.2 Speakers'!$J$10:$J1475,MATCH(I408,'1.2 Speakers'!$B$10:$B1475,0),)),"")&amp;IF(ISBLANK(J408),"",CHAR(10))&amp;J408&amp;IFERROR(IF(INDEX('1.2 Speakers'!$J$10:$J1475,MATCH(J408,'1.2 Speakers'!$B$10:$B1475,0),)="",""," - "&amp;INDEX('1.2 Speakers'!$J$10:$J1475,MATCH(J408,'1.2 Speakers'!$B$10:$B1475,0),)),"")&amp;IF(ISBLANK(K408),"","
")&amp;K408&amp;IFERROR(IF(INDEX('1.2 Speakers'!$J$10:$J1475,MATCH(K408,'1.2 Speakers'!$B$10:$B1475,0),)="",""," - "&amp;INDEX('1.2 Speakers'!$J$10:$J1475,MATCH(K408,'1.2 Speakers'!$B$10:$B1475,0),)),"")&amp;IF(ISBLANK(L408),"","
")&amp;L408&amp;IFERROR(IF(INDEX('1.2 Speakers'!$J$10:$J1475,MATCH(L408,'1.2 Speakers'!$B$10:$B1475,0),)="",""," - "&amp;INDEX('1.2 Speakers'!$J$10:$J1475,MATCH(L408,'1.2 Speakers'!$B$10:$B1475,0),)),"")&amp;IF(ISBLANK(M408),"","
")&amp;M408&amp;IFERROR(IF(INDEX('1.2 Speakers'!$J$10:$J1475,MATCH(M408,'1.2 Speakers'!$B$10:$B1475,0),)="",""," - "&amp;INDEX('1.2 Speakers'!$J$10:$J1475,MATCH(M408,'1.2 Speakers'!$B$10:$B1475,0),)),"")&amp;IF(ISBLANK(N408),"","
")&amp;N408&amp;IFERROR(IF(INDEX('1.2 Speakers'!$J$10:$J1475,MATCH(N408,'1.2 Speakers'!$B$10:$B1475,0),)="",""," - "&amp;INDEX('1.2 Speakers'!$J$10:$J1475,MATCH(N408,'1.2 Speakers'!$B$10:$B1475,0),)),"")</f>
        <v/>
      </c>
      <c r="P408" s="58"/>
      <c r="Q408" s="60"/>
      <c r="R408" s="61"/>
      <c r="S408" s="60"/>
      <c r="T408" s="536"/>
    </row>
    <row r="409" spans="2:20" ht="13">
      <c r="B409" s="535"/>
      <c r="C409" s="425"/>
      <c r="D409" s="57"/>
      <c r="E409" s="58"/>
      <c r="F409" s="58"/>
      <c r="G409" s="427"/>
      <c r="H409" s="427"/>
      <c r="I409" s="59"/>
      <c r="J409" s="59"/>
      <c r="K409" s="59"/>
      <c r="L409" s="59"/>
      <c r="M409" s="59"/>
      <c r="N409" s="59"/>
      <c r="O409" s="57" t="str" cm="1">
        <f t="array" ref="O409">I409&amp;IFERROR(IF(INDEX('1.2 Speakers'!$J$10:$J1476,MATCH(I409,'1.2 Speakers'!$B$10:$B1476,0),)="",""," - "&amp;INDEX('1.2 Speakers'!$J$10:$J1476,MATCH(I409,'1.2 Speakers'!$B$10:$B1476,0),)),"")&amp;IF(ISBLANK(J409),"",CHAR(10))&amp;J409&amp;IFERROR(IF(INDEX('1.2 Speakers'!$J$10:$J1476,MATCH(J409,'1.2 Speakers'!$B$10:$B1476,0),)="",""," - "&amp;INDEX('1.2 Speakers'!$J$10:$J1476,MATCH(J409,'1.2 Speakers'!$B$10:$B1476,0),)),"")&amp;IF(ISBLANK(K409),"","
")&amp;K409&amp;IFERROR(IF(INDEX('1.2 Speakers'!$J$10:$J1476,MATCH(K409,'1.2 Speakers'!$B$10:$B1476,0),)="",""," - "&amp;INDEX('1.2 Speakers'!$J$10:$J1476,MATCH(K409,'1.2 Speakers'!$B$10:$B1476,0),)),"")&amp;IF(ISBLANK(L409),"","
")&amp;L409&amp;IFERROR(IF(INDEX('1.2 Speakers'!$J$10:$J1476,MATCH(L409,'1.2 Speakers'!$B$10:$B1476,0),)="",""," - "&amp;INDEX('1.2 Speakers'!$J$10:$J1476,MATCH(L409,'1.2 Speakers'!$B$10:$B1476,0),)),"")&amp;IF(ISBLANK(M409),"","
")&amp;M409&amp;IFERROR(IF(INDEX('1.2 Speakers'!$J$10:$J1476,MATCH(M409,'1.2 Speakers'!$B$10:$B1476,0),)="",""," - "&amp;INDEX('1.2 Speakers'!$J$10:$J1476,MATCH(M409,'1.2 Speakers'!$B$10:$B1476,0),)),"")&amp;IF(ISBLANK(N409),"","
")&amp;N409&amp;IFERROR(IF(INDEX('1.2 Speakers'!$J$10:$J1476,MATCH(N409,'1.2 Speakers'!$B$10:$B1476,0),)="",""," - "&amp;INDEX('1.2 Speakers'!$J$10:$J1476,MATCH(N409,'1.2 Speakers'!$B$10:$B1476,0),)),"")</f>
        <v/>
      </c>
      <c r="P409" s="58"/>
      <c r="Q409" s="60"/>
      <c r="R409" s="61"/>
      <c r="S409" s="60"/>
      <c r="T409" s="536"/>
    </row>
    <row r="410" spans="2:20" ht="13">
      <c r="B410" s="535"/>
      <c r="C410" s="425"/>
      <c r="D410" s="57"/>
      <c r="E410" s="58"/>
      <c r="F410" s="58"/>
      <c r="G410" s="427"/>
      <c r="H410" s="427"/>
      <c r="I410" s="59"/>
      <c r="J410" s="59"/>
      <c r="K410" s="59"/>
      <c r="L410" s="59"/>
      <c r="M410" s="59"/>
      <c r="N410" s="59"/>
      <c r="O410" s="57" t="str" cm="1">
        <f t="array" ref="O410">I410&amp;IFERROR(IF(INDEX('1.2 Speakers'!$J$10:$J1477,MATCH(I410,'1.2 Speakers'!$B$10:$B1477,0),)="",""," - "&amp;INDEX('1.2 Speakers'!$J$10:$J1477,MATCH(I410,'1.2 Speakers'!$B$10:$B1477,0),)),"")&amp;IF(ISBLANK(J410),"",CHAR(10))&amp;J410&amp;IFERROR(IF(INDEX('1.2 Speakers'!$J$10:$J1477,MATCH(J410,'1.2 Speakers'!$B$10:$B1477,0),)="",""," - "&amp;INDEX('1.2 Speakers'!$J$10:$J1477,MATCH(J410,'1.2 Speakers'!$B$10:$B1477,0),)),"")&amp;IF(ISBLANK(K410),"","
")&amp;K410&amp;IFERROR(IF(INDEX('1.2 Speakers'!$J$10:$J1477,MATCH(K410,'1.2 Speakers'!$B$10:$B1477,0),)="",""," - "&amp;INDEX('1.2 Speakers'!$J$10:$J1477,MATCH(K410,'1.2 Speakers'!$B$10:$B1477,0),)),"")&amp;IF(ISBLANK(L410),"","
")&amp;L410&amp;IFERROR(IF(INDEX('1.2 Speakers'!$J$10:$J1477,MATCH(L410,'1.2 Speakers'!$B$10:$B1477,0),)="",""," - "&amp;INDEX('1.2 Speakers'!$J$10:$J1477,MATCH(L410,'1.2 Speakers'!$B$10:$B1477,0),)),"")&amp;IF(ISBLANK(M410),"","
")&amp;M410&amp;IFERROR(IF(INDEX('1.2 Speakers'!$J$10:$J1477,MATCH(M410,'1.2 Speakers'!$B$10:$B1477,0),)="",""," - "&amp;INDEX('1.2 Speakers'!$J$10:$J1477,MATCH(M410,'1.2 Speakers'!$B$10:$B1477,0),)),"")&amp;IF(ISBLANK(N410),"","
")&amp;N410&amp;IFERROR(IF(INDEX('1.2 Speakers'!$J$10:$J1477,MATCH(N410,'1.2 Speakers'!$B$10:$B1477,0),)="",""," - "&amp;INDEX('1.2 Speakers'!$J$10:$J1477,MATCH(N410,'1.2 Speakers'!$B$10:$B1477,0),)),"")</f>
        <v/>
      </c>
      <c r="P410" s="58"/>
      <c r="Q410" s="60"/>
      <c r="R410" s="61"/>
      <c r="S410" s="60"/>
      <c r="T410" s="536"/>
    </row>
    <row r="411" spans="2:20" ht="13">
      <c r="B411" s="535"/>
      <c r="C411" s="425"/>
      <c r="D411" s="57"/>
      <c r="E411" s="58"/>
      <c r="F411" s="58"/>
      <c r="G411" s="427"/>
      <c r="H411" s="427"/>
      <c r="I411" s="59"/>
      <c r="J411" s="59"/>
      <c r="K411" s="59"/>
      <c r="L411" s="59"/>
      <c r="M411" s="59"/>
      <c r="N411" s="59"/>
      <c r="O411" s="57" t="str" cm="1">
        <f t="array" ref="O411">I411&amp;IFERROR(IF(INDEX('1.2 Speakers'!$J$10:$J1478,MATCH(I411,'1.2 Speakers'!$B$10:$B1478,0),)="",""," - "&amp;INDEX('1.2 Speakers'!$J$10:$J1478,MATCH(I411,'1.2 Speakers'!$B$10:$B1478,0),)),"")&amp;IF(ISBLANK(J411),"",CHAR(10))&amp;J411&amp;IFERROR(IF(INDEX('1.2 Speakers'!$J$10:$J1478,MATCH(J411,'1.2 Speakers'!$B$10:$B1478,0),)="",""," - "&amp;INDEX('1.2 Speakers'!$J$10:$J1478,MATCH(J411,'1.2 Speakers'!$B$10:$B1478,0),)),"")&amp;IF(ISBLANK(K411),"","
")&amp;K411&amp;IFERROR(IF(INDEX('1.2 Speakers'!$J$10:$J1478,MATCH(K411,'1.2 Speakers'!$B$10:$B1478,0),)="",""," - "&amp;INDEX('1.2 Speakers'!$J$10:$J1478,MATCH(K411,'1.2 Speakers'!$B$10:$B1478,0),)),"")&amp;IF(ISBLANK(L411),"","
")&amp;L411&amp;IFERROR(IF(INDEX('1.2 Speakers'!$J$10:$J1478,MATCH(L411,'1.2 Speakers'!$B$10:$B1478,0),)="",""," - "&amp;INDEX('1.2 Speakers'!$J$10:$J1478,MATCH(L411,'1.2 Speakers'!$B$10:$B1478,0),)),"")&amp;IF(ISBLANK(M411),"","
")&amp;M411&amp;IFERROR(IF(INDEX('1.2 Speakers'!$J$10:$J1478,MATCH(M411,'1.2 Speakers'!$B$10:$B1478,0),)="",""," - "&amp;INDEX('1.2 Speakers'!$J$10:$J1478,MATCH(M411,'1.2 Speakers'!$B$10:$B1478,0),)),"")&amp;IF(ISBLANK(N411),"","
")&amp;N411&amp;IFERROR(IF(INDEX('1.2 Speakers'!$J$10:$J1478,MATCH(N411,'1.2 Speakers'!$B$10:$B1478,0),)="",""," - "&amp;INDEX('1.2 Speakers'!$J$10:$J1478,MATCH(N411,'1.2 Speakers'!$B$10:$B1478,0),)),"")</f>
        <v/>
      </c>
      <c r="P411" s="58"/>
      <c r="Q411" s="60"/>
      <c r="R411" s="61"/>
      <c r="S411" s="60"/>
      <c r="T411" s="536"/>
    </row>
    <row r="412" spans="2:20" ht="13">
      <c r="B412" s="535"/>
      <c r="C412" s="425"/>
      <c r="D412" s="57"/>
      <c r="E412" s="58"/>
      <c r="F412" s="58"/>
      <c r="G412" s="427"/>
      <c r="H412" s="427"/>
      <c r="I412" s="59"/>
      <c r="J412" s="59"/>
      <c r="K412" s="59"/>
      <c r="L412" s="59"/>
      <c r="M412" s="59"/>
      <c r="N412" s="59"/>
      <c r="O412" s="57" t="str" cm="1">
        <f t="array" ref="O412">I412&amp;IFERROR(IF(INDEX('1.2 Speakers'!$J$10:$J1479,MATCH(I412,'1.2 Speakers'!$B$10:$B1479,0),)="",""," - "&amp;INDEX('1.2 Speakers'!$J$10:$J1479,MATCH(I412,'1.2 Speakers'!$B$10:$B1479,0),)),"")&amp;IF(ISBLANK(J412),"",CHAR(10))&amp;J412&amp;IFERROR(IF(INDEX('1.2 Speakers'!$J$10:$J1479,MATCH(J412,'1.2 Speakers'!$B$10:$B1479,0),)="",""," - "&amp;INDEX('1.2 Speakers'!$J$10:$J1479,MATCH(J412,'1.2 Speakers'!$B$10:$B1479,0),)),"")&amp;IF(ISBLANK(K412),"","
")&amp;K412&amp;IFERROR(IF(INDEX('1.2 Speakers'!$J$10:$J1479,MATCH(K412,'1.2 Speakers'!$B$10:$B1479,0),)="",""," - "&amp;INDEX('1.2 Speakers'!$J$10:$J1479,MATCH(K412,'1.2 Speakers'!$B$10:$B1479,0),)),"")&amp;IF(ISBLANK(L412),"","
")&amp;L412&amp;IFERROR(IF(INDEX('1.2 Speakers'!$J$10:$J1479,MATCH(L412,'1.2 Speakers'!$B$10:$B1479,0),)="",""," - "&amp;INDEX('1.2 Speakers'!$J$10:$J1479,MATCH(L412,'1.2 Speakers'!$B$10:$B1479,0),)),"")&amp;IF(ISBLANK(M412),"","
")&amp;M412&amp;IFERROR(IF(INDEX('1.2 Speakers'!$J$10:$J1479,MATCH(M412,'1.2 Speakers'!$B$10:$B1479,0),)="",""," - "&amp;INDEX('1.2 Speakers'!$J$10:$J1479,MATCH(M412,'1.2 Speakers'!$B$10:$B1479,0),)),"")&amp;IF(ISBLANK(N412),"","
")&amp;N412&amp;IFERROR(IF(INDEX('1.2 Speakers'!$J$10:$J1479,MATCH(N412,'1.2 Speakers'!$B$10:$B1479,0),)="",""," - "&amp;INDEX('1.2 Speakers'!$J$10:$J1479,MATCH(N412,'1.2 Speakers'!$B$10:$B1479,0),)),"")</f>
        <v/>
      </c>
      <c r="P412" s="58"/>
      <c r="Q412" s="60"/>
      <c r="R412" s="61"/>
      <c r="S412" s="60"/>
      <c r="T412" s="536"/>
    </row>
    <row r="413" spans="2:20" ht="13">
      <c r="B413" s="535"/>
      <c r="C413" s="425"/>
      <c r="D413" s="57"/>
      <c r="E413" s="58"/>
      <c r="F413" s="58"/>
      <c r="G413" s="427"/>
      <c r="H413" s="427"/>
      <c r="I413" s="59"/>
      <c r="J413" s="59"/>
      <c r="K413" s="59"/>
      <c r="L413" s="59"/>
      <c r="M413" s="59"/>
      <c r="N413" s="59"/>
      <c r="O413" s="57" t="str" cm="1">
        <f t="array" ref="O413">I413&amp;IFERROR(IF(INDEX('1.2 Speakers'!$J$10:$J1480,MATCH(I413,'1.2 Speakers'!$B$10:$B1480,0),)="",""," - "&amp;INDEX('1.2 Speakers'!$J$10:$J1480,MATCH(I413,'1.2 Speakers'!$B$10:$B1480,0),)),"")&amp;IF(ISBLANK(J413),"",CHAR(10))&amp;J413&amp;IFERROR(IF(INDEX('1.2 Speakers'!$J$10:$J1480,MATCH(J413,'1.2 Speakers'!$B$10:$B1480,0),)="",""," - "&amp;INDEX('1.2 Speakers'!$J$10:$J1480,MATCH(J413,'1.2 Speakers'!$B$10:$B1480,0),)),"")&amp;IF(ISBLANK(K413),"","
")&amp;K413&amp;IFERROR(IF(INDEX('1.2 Speakers'!$J$10:$J1480,MATCH(K413,'1.2 Speakers'!$B$10:$B1480,0),)="",""," - "&amp;INDEX('1.2 Speakers'!$J$10:$J1480,MATCH(K413,'1.2 Speakers'!$B$10:$B1480,0),)),"")&amp;IF(ISBLANK(L413),"","
")&amp;L413&amp;IFERROR(IF(INDEX('1.2 Speakers'!$J$10:$J1480,MATCH(L413,'1.2 Speakers'!$B$10:$B1480,0),)="",""," - "&amp;INDEX('1.2 Speakers'!$J$10:$J1480,MATCH(L413,'1.2 Speakers'!$B$10:$B1480,0),)),"")&amp;IF(ISBLANK(M413),"","
")&amp;M413&amp;IFERROR(IF(INDEX('1.2 Speakers'!$J$10:$J1480,MATCH(M413,'1.2 Speakers'!$B$10:$B1480,0),)="",""," - "&amp;INDEX('1.2 Speakers'!$J$10:$J1480,MATCH(M413,'1.2 Speakers'!$B$10:$B1480,0),)),"")&amp;IF(ISBLANK(N413),"","
")&amp;N413&amp;IFERROR(IF(INDEX('1.2 Speakers'!$J$10:$J1480,MATCH(N413,'1.2 Speakers'!$B$10:$B1480,0),)="",""," - "&amp;INDEX('1.2 Speakers'!$J$10:$J1480,MATCH(N413,'1.2 Speakers'!$B$10:$B1480,0),)),"")</f>
        <v/>
      </c>
      <c r="P413" s="58"/>
      <c r="Q413" s="60"/>
      <c r="R413" s="61"/>
      <c r="S413" s="60"/>
      <c r="T413" s="536"/>
    </row>
    <row r="414" spans="2:20" ht="13">
      <c r="B414" s="535"/>
      <c r="C414" s="425"/>
      <c r="D414" s="57"/>
      <c r="E414" s="58"/>
      <c r="F414" s="58"/>
      <c r="G414" s="427"/>
      <c r="H414" s="427"/>
      <c r="I414" s="59"/>
      <c r="J414" s="59"/>
      <c r="K414" s="59"/>
      <c r="L414" s="59"/>
      <c r="M414" s="59"/>
      <c r="N414" s="59"/>
      <c r="O414" s="57" t="str" cm="1">
        <f t="array" ref="O414">I414&amp;IFERROR(IF(INDEX('1.2 Speakers'!$J$10:$J1481,MATCH(I414,'1.2 Speakers'!$B$10:$B1481,0),)="",""," - "&amp;INDEX('1.2 Speakers'!$J$10:$J1481,MATCH(I414,'1.2 Speakers'!$B$10:$B1481,0),)),"")&amp;IF(ISBLANK(J414),"",CHAR(10))&amp;J414&amp;IFERROR(IF(INDEX('1.2 Speakers'!$J$10:$J1481,MATCH(J414,'1.2 Speakers'!$B$10:$B1481,0),)="",""," - "&amp;INDEX('1.2 Speakers'!$J$10:$J1481,MATCH(J414,'1.2 Speakers'!$B$10:$B1481,0),)),"")&amp;IF(ISBLANK(K414),"","
")&amp;K414&amp;IFERROR(IF(INDEX('1.2 Speakers'!$J$10:$J1481,MATCH(K414,'1.2 Speakers'!$B$10:$B1481,0),)="",""," - "&amp;INDEX('1.2 Speakers'!$J$10:$J1481,MATCH(K414,'1.2 Speakers'!$B$10:$B1481,0),)),"")&amp;IF(ISBLANK(L414),"","
")&amp;L414&amp;IFERROR(IF(INDEX('1.2 Speakers'!$J$10:$J1481,MATCH(L414,'1.2 Speakers'!$B$10:$B1481,0),)="",""," - "&amp;INDEX('1.2 Speakers'!$J$10:$J1481,MATCH(L414,'1.2 Speakers'!$B$10:$B1481,0),)),"")&amp;IF(ISBLANK(M414),"","
")&amp;M414&amp;IFERROR(IF(INDEX('1.2 Speakers'!$J$10:$J1481,MATCH(M414,'1.2 Speakers'!$B$10:$B1481,0),)="",""," - "&amp;INDEX('1.2 Speakers'!$J$10:$J1481,MATCH(M414,'1.2 Speakers'!$B$10:$B1481,0),)),"")&amp;IF(ISBLANK(N414),"","
")&amp;N414&amp;IFERROR(IF(INDEX('1.2 Speakers'!$J$10:$J1481,MATCH(N414,'1.2 Speakers'!$B$10:$B1481,0),)="",""," - "&amp;INDEX('1.2 Speakers'!$J$10:$J1481,MATCH(N414,'1.2 Speakers'!$B$10:$B1481,0),)),"")</f>
        <v/>
      </c>
      <c r="P414" s="58"/>
      <c r="Q414" s="60"/>
      <c r="R414" s="61"/>
      <c r="S414" s="60"/>
      <c r="T414" s="536"/>
    </row>
    <row r="415" spans="2:20" ht="13">
      <c r="B415" s="535"/>
      <c r="C415" s="425"/>
      <c r="D415" s="57"/>
      <c r="E415" s="58"/>
      <c r="F415" s="58"/>
      <c r="G415" s="427"/>
      <c r="H415" s="427"/>
      <c r="I415" s="59"/>
      <c r="J415" s="59"/>
      <c r="K415" s="59"/>
      <c r="L415" s="59"/>
      <c r="M415" s="59"/>
      <c r="N415" s="59"/>
      <c r="O415" s="57" t="str" cm="1">
        <f t="array" ref="O415">I415&amp;IFERROR(IF(INDEX('1.2 Speakers'!$J$10:$J1482,MATCH(I415,'1.2 Speakers'!$B$10:$B1482,0),)="",""," - "&amp;INDEX('1.2 Speakers'!$J$10:$J1482,MATCH(I415,'1.2 Speakers'!$B$10:$B1482,0),)),"")&amp;IF(ISBLANK(J415),"",CHAR(10))&amp;J415&amp;IFERROR(IF(INDEX('1.2 Speakers'!$J$10:$J1482,MATCH(J415,'1.2 Speakers'!$B$10:$B1482,0),)="",""," - "&amp;INDEX('1.2 Speakers'!$J$10:$J1482,MATCH(J415,'1.2 Speakers'!$B$10:$B1482,0),)),"")&amp;IF(ISBLANK(K415),"","
")&amp;K415&amp;IFERROR(IF(INDEX('1.2 Speakers'!$J$10:$J1482,MATCH(K415,'1.2 Speakers'!$B$10:$B1482,0),)="",""," - "&amp;INDEX('1.2 Speakers'!$J$10:$J1482,MATCH(K415,'1.2 Speakers'!$B$10:$B1482,0),)),"")&amp;IF(ISBLANK(L415),"","
")&amp;L415&amp;IFERROR(IF(INDEX('1.2 Speakers'!$J$10:$J1482,MATCH(L415,'1.2 Speakers'!$B$10:$B1482,0),)="",""," - "&amp;INDEX('1.2 Speakers'!$J$10:$J1482,MATCH(L415,'1.2 Speakers'!$B$10:$B1482,0),)),"")&amp;IF(ISBLANK(M415),"","
")&amp;M415&amp;IFERROR(IF(INDEX('1.2 Speakers'!$J$10:$J1482,MATCH(M415,'1.2 Speakers'!$B$10:$B1482,0),)="",""," - "&amp;INDEX('1.2 Speakers'!$J$10:$J1482,MATCH(M415,'1.2 Speakers'!$B$10:$B1482,0),)),"")&amp;IF(ISBLANK(N415),"","
")&amp;N415&amp;IFERROR(IF(INDEX('1.2 Speakers'!$J$10:$J1482,MATCH(N415,'1.2 Speakers'!$B$10:$B1482,0),)="",""," - "&amp;INDEX('1.2 Speakers'!$J$10:$J1482,MATCH(N415,'1.2 Speakers'!$B$10:$B1482,0),)),"")</f>
        <v/>
      </c>
      <c r="P415" s="58"/>
      <c r="Q415" s="60"/>
      <c r="R415" s="61"/>
      <c r="S415" s="60"/>
      <c r="T415" s="536"/>
    </row>
    <row r="416" spans="2:20" ht="13">
      <c r="B416" s="535"/>
      <c r="C416" s="425"/>
      <c r="D416" s="57"/>
      <c r="E416" s="58"/>
      <c r="F416" s="58"/>
      <c r="G416" s="427"/>
      <c r="H416" s="427"/>
      <c r="I416" s="59"/>
      <c r="J416" s="59"/>
      <c r="K416" s="59"/>
      <c r="L416" s="59"/>
      <c r="M416" s="59"/>
      <c r="N416" s="59"/>
      <c r="O416" s="57" t="str" cm="1">
        <f t="array" ref="O416">I416&amp;IFERROR(IF(INDEX('1.2 Speakers'!$J$10:$J1483,MATCH(I416,'1.2 Speakers'!$B$10:$B1483,0),)="",""," - "&amp;INDEX('1.2 Speakers'!$J$10:$J1483,MATCH(I416,'1.2 Speakers'!$B$10:$B1483,0),)),"")&amp;IF(ISBLANK(J416),"",CHAR(10))&amp;J416&amp;IFERROR(IF(INDEX('1.2 Speakers'!$J$10:$J1483,MATCH(J416,'1.2 Speakers'!$B$10:$B1483,0),)="",""," - "&amp;INDEX('1.2 Speakers'!$J$10:$J1483,MATCH(J416,'1.2 Speakers'!$B$10:$B1483,0),)),"")&amp;IF(ISBLANK(K416),"","
")&amp;K416&amp;IFERROR(IF(INDEX('1.2 Speakers'!$J$10:$J1483,MATCH(K416,'1.2 Speakers'!$B$10:$B1483,0),)="",""," - "&amp;INDEX('1.2 Speakers'!$J$10:$J1483,MATCH(K416,'1.2 Speakers'!$B$10:$B1483,0),)),"")&amp;IF(ISBLANK(L416),"","
")&amp;L416&amp;IFERROR(IF(INDEX('1.2 Speakers'!$J$10:$J1483,MATCH(L416,'1.2 Speakers'!$B$10:$B1483,0),)="",""," - "&amp;INDEX('1.2 Speakers'!$J$10:$J1483,MATCH(L416,'1.2 Speakers'!$B$10:$B1483,0),)),"")&amp;IF(ISBLANK(M416),"","
")&amp;M416&amp;IFERROR(IF(INDEX('1.2 Speakers'!$J$10:$J1483,MATCH(M416,'1.2 Speakers'!$B$10:$B1483,0),)="",""," - "&amp;INDEX('1.2 Speakers'!$J$10:$J1483,MATCH(M416,'1.2 Speakers'!$B$10:$B1483,0),)),"")&amp;IF(ISBLANK(N416),"","
")&amp;N416&amp;IFERROR(IF(INDEX('1.2 Speakers'!$J$10:$J1483,MATCH(N416,'1.2 Speakers'!$B$10:$B1483,0),)="",""," - "&amp;INDEX('1.2 Speakers'!$J$10:$J1483,MATCH(N416,'1.2 Speakers'!$B$10:$B1483,0),)),"")</f>
        <v/>
      </c>
      <c r="P416" s="58"/>
      <c r="Q416" s="60"/>
      <c r="R416" s="61"/>
      <c r="S416" s="60"/>
      <c r="T416" s="536"/>
    </row>
    <row r="417" spans="2:20" ht="13">
      <c r="B417" s="535"/>
      <c r="C417" s="425"/>
      <c r="D417" s="57"/>
      <c r="E417" s="58"/>
      <c r="F417" s="58"/>
      <c r="G417" s="427"/>
      <c r="H417" s="427"/>
      <c r="I417" s="59"/>
      <c r="J417" s="59"/>
      <c r="K417" s="59"/>
      <c r="L417" s="59"/>
      <c r="M417" s="59"/>
      <c r="N417" s="59"/>
      <c r="O417" s="57" t="str" cm="1">
        <f t="array" ref="O417">I417&amp;IFERROR(IF(INDEX('1.2 Speakers'!$J$10:$J1484,MATCH(I417,'1.2 Speakers'!$B$10:$B1484,0),)="",""," - "&amp;INDEX('1.2 Speakers'!$J$10:$J1484,MATCH(I417,'1.2 Speakers'!$B$10:$B1484,0),)),"")&amp;IF(ISBLANK(J417),"",CHAR(10))&amp;J417&amp;IFERROR(IF(INDEX('1.2 Speakers'!$J$10:$J1484,MATCH(J417,'1.2 Speakers'!$B$10:$B1484,0),)="",""," - "&amp;INDEX('1.2 Speakers'!$J$10:$J1484,MATCH(J417,'1.2 Speakers'!$B$10:$B1484,0),)),"")&amp;IF(ISBLANK(K417),"","
")&amp;K417&amp;IFERROR(IF(INDEX('1.2 Speakers'!$J$10:$J1484,MATCH(K417,'1.2 Speakers'!$B$10:$B1484,0),)="",""," - "&amp;INDEX('1.2 Speakers'!$J$10:$J1484,MATCH(K417,'1.2 Speakers'!$B$10:$B1484,0),)),"")&amp;IF(ISBLANK(L417),"","
")&amp;L417&amp;IFERROR(IF(INDEX('1.2 Speakers'!$J$10:$J1484,MATCH(L417,'1.2 Speakers'!$B$10:$B1484,0),)="",""," - "&amp;INDEX('1.2 Speakers'!$J$10:$J1484,MATCH(L417,'1.2 Speakers'!$B$10:$B1484,0),)),"")&amp;IF(ISBLANK(M417),"","
")&amp;M417&amp;IFERROR(IF(INDEX('1.2 Speakers'!$J$10:$J1484,MATCH(M417,'1.2 Speakers'!$B$10:$B1484,0),)="",""," - "&amp;INDEX('1.2 Speakers'!$J$10:$J1484,MATCH(M417,'1.2 Speakers'!$B$10:$B1484,0),)),"")&amp;IF(ISBLANK(N417),"","
")&amp;N417&amp;IFERROR(IF(INDEX('1.2 Speakers'!$J$10:$J1484,MATCH(N417,'1.2 Speakers'!$B$10:$B1484,0),)="",""," - "&amp;INDEX('1.2 Speakers'!$J$10:$J1484,MATCH(N417,'1.2 Speakers'!$B$10:$B1484,0),)),"")</f>
        <v/>
      </c>
      <c r="P417" s="58"/>
      <c r="Q417" s="60"/>
      <c r="R417" s="61"/>
      <c r="S417" s="60"/>
      <c r="T417" s="536"/>
    </row>
    <row r="418" spans="2:20" ht="13">
      <c r="B418" s="535"/>
      <c r="C418" s="425"/>
      <c r="D418" s="57"/>
      <c r="E418" s="58"/>
      <c r="F418" s="58"/>
      <c r="G418" s="427"/>
      <c r="H418" s="427"/>
      <c r="I418" s="59"/>
      <c r="J418" s="59"/>
      <c r="K418" s="59"/>
      <c r="L418" s="59"/>
      <c r="M418" s="59"/>
      <c r="N418" s="59"/>
      <c r="O418" s="57" t="str" cm="1">
        <f t="array" ref="O418">I418&amp;IFERROR(IF(INDEX('1.2 Speakers'!$J$10:$J1485,MATCH(I418,'1.2 Speakers'!$B$10:$B1485,0),)="",""," - "&amp;INDEX('1.2 Speakers'!$J$10:$J1485,MATCH(I418,'1.2 Speakers'!$B$10:$B1485,0),)),"")&amp;IF(ISBLANK(J418),"",CHAR(10))&amp;J418&amp;IFERROR(IF(INDEX('1.2 Speakers'!$J$10:$J1485,MATCH(J418,'1.2 Speakers'!$B$10:$B1485,0),)="",""," - "&amp;INDEX('1.2 Speakers'!$J$10:$J1485,MATCH(J418,'1.2 Speakers'!$B$10:$B1485,0),)),"")&amp;IF(ISBLANK(K418),"","
")&amp;K418&amp;IFERROR(IF(INDEX('1.2 Speakers'!$J$10:$J1485,MATCH(K418,'1.2 Speakers'!$B$10:$B1485,0),)="",""," - "&amp;INDEX('1.2 Speakers'!$J$10:$J1485,MATCH(K418,'1.2 Speakers'!$B$10:$B1485,0),)),"")&amp;IF(ISBLANK(L418),"","
")&amp;L418&amp;IFERROR(IF(INDEX('1.2 Speakers'!$J$10:$J1485,MATCH(L418,'1.2 Speakers'!$B$10:$B1485,0),)="",""," - "&amp;INDEX('1.2 Speakers'!$J$10:$J1485,MATCH(L418,'1.2 Speakers'!$B$10:$B1485,0),)),"")&amp;IF(ISBLANK(M418),"","
")&amp;M418&amp;IFERROR(IF(INDEX('1.2 Speakers'!$J$10:$J1485,MATCH(M418,'1.2 Speakers'!$B$10:$B1485,0),)="",""," - "&amp;INDEX('1.2 Speakers'!$J$10:$J1485,MATCH(M418,'1.2 Speakers'!$B$10:$B1485,0),)),"")&amp;IF(ISBLANK(N418),"","
")&amp;N418&amp;IFERROR(IF(INDEX('1.2 Speakers'!$J$10:$J1485,MATCH(N418,'1.2 Speakers'!$B$10:$B1485,0),)="",""," - "&amp;INDEX('1.2 Speakers'!$J$10:$J1485,MATCH(N418,'1.2 Speakers'!$B$10:$B1485,0),)),"")</f>
        <v/>
      </c>
      <c r="P418" s="58"/>
      <c r="Q418" s="60"/>
      <c r="R418" s="61"/>
      <c r="S418" s="60"/>
      <c r="T418" s="536"/>
    </row>
    <row r="419" spans="2:20" ht="13">
      <c r="B419" s="535"/>
      <c r="C419" s="425"/>
      <c r="D419" s="57"/>
      <c r="E419" s="58"/>
      <c r="F419" s="58"/>
      <c r="G419" s="427"/>
      <c r="H419" s="427"/>
      <c r="I419" s="59"/>
      <c r="J419" s="59"/>
      <c r="K419" s="59"/>
      <c r="L419" s="59"/>
      <c r="M419" s="59"/>
      <c r="N419" s="59"/>
      <c r="O419" s="57" t="str" cm="1">
        <f t="array" ref="O419">I419&amp;IFERROR(IF(INDEX('1.2 Speakers'!$J$10:$J1486,MATCH(I419,'1.2 Speakers'!$B$10:$B1486,0),)="",""," - "&amp;INDEX('1.2 Speakers'!$J$10:$J1486,MATCH(I419,'1.2 Speakers'!$B$10:$B1486,0),)),"")&amp;IF(ISBLANK(J419),"",CHAR(10))&amp;J419&amp;IFERROR(IF(INDEX('1.2 Speakers'!$J$10:$J1486,MATCH(J419,'1.2 Speakers'!$B$10:$B1486,0),)="",""," - "&amp;INDEX('1.2 Speakers'!$J$10:$J1486,MATCH(J419,'1.2 Speakers'!$B$10:$B1486,0),)),"")&amp;IF(ISBLANK(K419),"","
")&amp;K419&amp;IFERROR(IF(INDEX('1.2 Speakers'!$J$10:$J1486,MATCH(K419,'1.2 Speakers'!$B$10:$B1486,0),)="",""," - "&amp;INDEX('1.2 Speakers'!$J$10:$J1486,MATCH(K419,'1.2 Speakers'!$B$10:$B1486,0),)),"")&amp;IF(ISBLANK(L419),"","
")&amp;L419&amp;IFERROR(IF(INDEX('1.2 Speakers'!$J$10:$J1486,MATCH(L419,'1.2 Speakers'!$B$10:$B1486,0),)="",""," - "&amp;INDEX('1.2 Speakers'!$J$10:$J1486,MATCH(L419,'1.2 Speakers'!$B$10:$B1486,0),)),"")&amp;IF(ISBLANK(M419),"","
")&amp;M419&amp;IFERROR(IF(INDEX('1.2 Speakers'!$J$10:$J1486,MATCH(M419,'1.2 Speakers'!$B$10:$B1486,0),)="",""," - "&amp;INDEX('1.2 Speakers'!$J$10:$J1486,MATCH(M419,'1.2 Speakers'!$B$10:$B1486,0),)),"")&amp;IF(ISBLANK(N419),"","
")&amp;N419&amp;IFERROR(IF(INDEX('1.2 Speakers'!$J$10:$J1486,MATCH(N419,'1.2 Speakers'!$B$10:$B1486,0),)="",""," - "&amp;INDEX('1.2 Speakers'!$J$10:$J1486,MATCH(N419,'1.2 Speakers'!$B$10:$B1486,0),)),"")</f>
        <v/>
      </c>
      <c r="P419" s="58"/>
      <c r="Q419" s="60"/>
      <c r="R419" s="61"/>
      <c r="S419" s="60"/>
      <c r="T419" s="536"/>
    </row>
    <row r="420" spans="2:20" ht="13">
      <c r="B420" s="535"/>
      <c r="C420" s="425"/>
      <c r="D420" s="57"/>
      <c r="E420" s="58"/>
      <c r="F420" s="58"/>
      <c r="G420" s="427"/>
      <c r="H420" s="427"/>
      <c r="I420" s="59"/>
      <c r="J420" s="59"/>
      <c r="K420" s="59"/>
      <c r="L420" s="59"/>
      <c r="M420" s="59"/>
      <c r="N420" s="59"/>
      <c r="O420" s="57" t="str" cm="1">
        <f t="array" ref="O420">I420&amp;IFERROR(IF(INDEX('1.2 Speakers'!$J$10:$J1487,MATCH(I420,'1.2 Speakers'!$B$10:$B1487,0),)="",""," - "&amp;INDEX('1.2 Speakers'!$J$10:$J1487,MATCH(I420,'1.2 Speakers'!$B$10:$B1487,0),)),"")&amp;IF(ISBLANK(J420),"",CHAR(10))&amp;J420&amp;IFERROR(IF(INDEX('1.2 Speakers'!$J$10:$J1487,MATCH(J420,'1.2 Speakers'!$B$10:$B1487,0),)="",""," - "&amp;INDEX('1.2 Speakers'!$J$10:$J1487,MATCH(J420,'1.2 Speakers'!$B$10:$B1487,0),)),"")&amp;IF(ISBLANK(K420),"","
")&amp;K420&amp;IFERROR(IF(INDEX('1.2 Speakers'!$J$10:$J1487,MATCH(K420,'1.2 Speakers'!$B$10:$B1487,0),)="",""," - "&amp;INDEX('1.2 Speakers'!$J$10:$J1487,MATCH(K420,'1.2 Speakers'!$B$10:$B1487,0),)),"")&amp;IF(ISBLANK(L420),"","
")&amp;L420&amp;IFERROR(IF(INDEX('1.2 Speakers'!$J$10:$J1487,MATCH(L420,'1.2 Speakers'!$B$10:$B1487,0),)="",""," - "&amp;INDEX('1.2 Speakers'!$J$10:$J1487,MATCH(L420,'1.2 Speakers'!$B$10:$B1487,0),)),"")&amp;IF(ISBLANK(M420),"","
")&amp;M420&amp;IFERROR(IF(INDEX('1.2 Speakers'!$J$10:$J1487,MATCH(M420,'1.2 Speakers'!$B$10:$B1487,0),)="",""," - "&amp;INDEX('1.2 Speakers'!$J$10:$J1487,MATCH(M420,'1.2 Speakers'!$B$10:$B1487,0),)),"")&amp;IF(ISBLANK(N420),"","
")&amp;N420&amp;IFERROR(IF(INDEX('1.2 Speakers'!$J$10:$J1487,MATCH(N420,'1.2 Speakers'!$B$10:$B1487,0),)="",""," - "&amp;INDEX('1.2 Speakers'!$J$10:$J1487,MATCH(N420,'1.2 Speakers'!$B$10:$B1487,0),)),"")</f>
        <v/>
      </c>
      <c r="P420" s="58"/>
      <c r="Q420" s="60"/>
      <c r="R420" s="61"/>
      <c r="S420" s="60"/>
      <c r="T420" s="536"/>
    </row>
    <row r="421" spans="2:20" ht="13">
      <c r="B421" s="535"/>
      <c r="C421" s="425"/>
      <c r="D421" s="57"/>
      <c r="E421" s="58"/>
      <c r="F421" s="58"/>
      <c r="G421" s="427"/>
      <c r="H421" s="427"/>
      <c r="I421" s="59"/>
      <c r="J421" s="59"/>
      <c r="K421" s="59"/>
      <c r="L421" s="59"/>
      <c r="M421" s="59"/>
      <c r="N421" s="59"/>
      <c r="O421" s="57" t="str" cm="1">
        <f t="array" ref="O421">I421&amp;IFERROR(IF(INDEX('1.2 Speakers'!$J$10:$J1488,MATCH(I421,'1.2 Speakers'!$B$10:$B1488,0),)="",""," - "&amp;INDEX('1.2 Speakers'!$J$10:$J1488,MATCH(I421,'1.2 Speakers'!$B$10:$B1488,0),)),"")&amp;IF(ISBLANK(J421),"",CHAR(10))&amp;J421&amp;IFERROR(IF(INDEX('1.2 Speakers'!$J$10:$J1488,MATCH(J421,'1.2 Speakers'!$B$10:$B1488,0),)="",""," - "&amp;INDEX('1.2 Speakers'!$J$10:$J1488,MATCH(J421,'1.2 Speakers'!$B$10:$B1488,0),)),"")&amp;IF(ISBLANK(K421),"","
")&amp;K421&amp;IFERROR(IF(INDEX('1.2 Speakers'!$J$10:$J1488,MATCH(K421,'1.2 Speakers'!$B$10:$B1488,0),)="",""," - "&amp;INDEX('1.2 Speakers'!$J$10:$J1488,MATCH(K421,'1.2 Speakers'!$B$10:$B1488,0),)),"")&amp;IF(ISBLANK(L421),"","
")&amp;L421&amp;IFERROR(IF(INDEX('1.2 Speakers'!$J$10:$J1488,MATCH(L421,'1.2 Speakers'!$B$10:$B1488,0),)="",""," - "&amp;INDEX('1.2 Speakers'!$J$10:$J1488,MATCH(L421,'1.2 Speakers'!$B$10:$B1488,0),)),"")&amp;IF(ISBLANK(M421),"","
")&amp;M421&amp;IFERROR(IF(INDEX('1.2 Speakers'!$J$10:$J1488,MATCH(M421,'1.2 Speakers'!$B$10:$B1488,0),)="",""," - "&amp;INDEX('1.2 Speakers'!$J$10:$J1488,MATCH(M421,'1.2 Speakers'!$B$10:$B1488,0),)),"")&amp;IF(ISBLANK(N421),"","
")&amp;N421&amp;IFERROR(IF(INDEX('1.2 Speakers'!$J$10:$J1488,MATCH(N421,'1.2 Speakers'!$B$10:$B1488,0),)="",""," - "&amp;INDEX('1.2 Speakers'!$J$10:$J1488,MATCH(N421,'1.2 Speakers'!$B$10:$B1488,0),)),"")</f>
        <v/>
      </c>
      <c r="P421" s="58"/>
      <c r="Q421" s="60"/>
      <c r="R421" s="61"/>
      <c r="S421" s="60"/>
      <c r="T421" s="536"/>
    </row>
    <row r="422" spans="2:20" ht="13">
      <c r="B422" s="535"/>
      <c r="C422" s="425"/>
      <c r="D422" s="57"/>
      <c r="E422" s="58"/>
      <c r="F422" s="58"/>
      <c r="G422" s="427"/>
      <c r="H422" s="427"/>
      <c r="I422" s="59"/>
      <c r="J422" s="59"/>
      <c r="K422" s="59"/>
      <c r="L422" s="59"/>
      <c r="M422" s="59"/>
      <c r="N422" s="59"/>
      <c r="O422" s="57" t="str" cm="1">
        <f t="array" ref="O422">I422&amp;IFERROR(IF(INDEX('1.2 Speakers'!$J$10:$J1489,MATCH(I422,'1.2 Speakers'!$B$10:$B1489,0),)="",""," - "&amp;INDEX('1.2 Speakers'!$J$10:$J1489,MATCH(I422,'1.2 Speakers'!$B$10:$B1489,0),)),"")&amp;IF(ISBLANK(J422),"",CHAR(10))&amp;J422&amp;IFERROR(IF(INDEX('1.2 Speakers'!$J$10:$J1489,MATCH(J422,'1.2 Speakers'!$B$10:$B1489,0),)="",""," - "&amp;INDEX('1.2 Speakers'!$J$10:$J1489,MATCH(J422,'1.2 Speakers'!$B$10:$B1489,0),)),"")&amp;IF(ISBLANK(K422),"","
")&amp;K422&amp;IFERROR(IF(INDEX('1.2 Speakers'!$J$10:$J1489,MATCH(K422,'1.2 Speakers'!$B$10:$B1489,0),)="",""," - "&amp;INDEX('1.2 Speakers'!$J$10:$J1489,MATCH(K422,'1.2 Speakers'!$B$10:$B1489,0),)),"")&amp;IF(ISBLANK(L422),"","
")&amp;L422&amp;IFERROR(IF(INDEX('1.2 Speakers'!$J$10:$J1489,MATCH(L422,'1.2 Speakers'!$B$10:$B1489,0),)="",""," - "&amp;INDEX('1.2 Speakers'!$J$10:$J1489,MATCH(L422,'1.2 Speakers'!$B$10:$B1489,0),)),"")&amp;IF(ISBLANK(M422),"","
")&amp;M422&amp;IFERROR(IF(INDEX('1.2 Speakers'!$J$10:$J1489,MATCH(M422,'1.2 Speakers'!$B$10:$B1489,0),)="",""," - "&amp;INDEX('1.2 Speakers'!$J$10:$J1489,MATCH(M422,'1.2 Speakers'!$B$10:$B1489,0),)),"")&amp;IF(ISBLANK(N422),"","
")&amp;N422&amp;IFERROR(IF(INDEX('1.2 Speakers'!$J$10:$J1489,MATCH(N422,'1.2 Speakers'!$B$10:$B1489,0),)="",""," - "&amp;INDEX('1.2 Speakers'!$J$10:$J1489,MATCH(N422,'1.2 Speakers'!$B$10:$B1489,0),)),"")</f>
        <v/>
      </c>
      <c r="P422" s="58"/>
      <c r="Q422" s="60"/>
      <c r="R422" s="61"/>
      <c r="S422" s="60"/>
      <c r="T422" s="536"/>
    </row>
    <row r="423" spans="2:20" ht="13">
      <c r="B423" s="535"/>
      <c r="C423" s="425"/>
      <c r="D423" s="57"/>
      <c r="E423" s="58"/>
      <c r="F423" s="58"/>
      <c r="G423" s="427"/>
      <c r="H423" s="427"/>
      <c r="I423" s="59"/>
      <c r="J423" s="59"/>
      <c r="K423" s="59"/>
      <c r="L423" s="59"/>
      <c r="M423" s="59"/>
      <c r="N423" s="59"/>
      <c r="O423" s="57" t="str" cm="1">
        <f t="array" ref="O423">I423&amp;IFERROR(IF(INDEX('1.2 Speakers'!$J$10:$J1490,MATCH(I423,'1.2 Speakers'!$B$10:$B1490,0),)="",""," - "&amp;INDEX('1.2 Speakers'!$J$10:$J1490,MATCH(I423,'1.2 Speakers'!$B$10:$B1490,0),)),"")&amp;IF(ISBLANK(J423),"",CHAR(10))&amp;J423&amp;IFERROR(IF(INDEX('1.2 Speakers'!$J$10:$J1490,MATCH(J423,'1.2 Speakers'!$B$10:$B1490,0),)="",""," - "&amp;INDEX('1.2 Speakers'!$J$10:$J1490,MATCH(J423,'1.2 Speakers'!$B$10:$B1490,0),)),"")&amp;IF(ISBLANK(K423),"","
")&amp;K423&amp;IFERROR(IF(INDEX('1.2 Speakers'!$J$10:$J1490,MATCH(K423,'1.2 Speakers'!$B$10:$B1490,0),)="",""," - "&amp;INDEX('1.2 Speakers'!$J$10:$J1490,MATCH(K423,'1.2 Speakers'!$B$10:$B1490,0),)),"")&amp;IF(ISBLANK(L423),"","
")&amp;L423&amp;IFERROR(IF(INDEX('1.2 Speakers'!$J$10:$J1490,MATCH(L423,'1.2 Speakers'!$B$10:$B1490,0),)="",""," - "&amp;INDEX('1.2 Speakers'!$J$10:$J1490,MATCH(L423,'1.2 Speakers'!$B$10:$B1490,0),)),"")&amp;IF(ISBLANK(M423),"","
")&amp;M423&amp;IFERROR(IF(INDEX('1.2 Speakers'!$J$10:$J1490,MATCH(M423,'1.2 Speakers'!$B$10:$B1490,0),)="",""," - "&amp;INDEX('1.2 Speakers'!$J$10:$J1490,MATCH(M423,'1.2 Speakers'!$B$10:$B1490,0),)),"")&amp;IF(ISBLANK(N423),"","
")&amp;N423&amp;IFERROR(IF(INDEX('1.2 Speakers'!$J$10:$J1490,MATCH(N423,'1.2 Speakers'!$B$10:$B1490,0),)="",""," - "&amp;INDEX('1.2 Speakers'!$J$10:$J1490,MATCH(N423,'1.2 Speakers'!$B$10:$B1490,0),)),"")</f>
        <v/>
      </c>
      <c r="P423" s="58"/>
      <c r="Q423" s="60"/>
      <c r="R423" s="61"/>
      <c r="S423" s="60"/>
      <c r="T423" s="536"/>
    </row>
    <row r="424" spans="2:20" ht="13">
      <c r="B424" s="535"/>
      <c r="C424" s="425"/>
      <c r="D424" s="57"/>
      <c r="E424" s="58"/>
      <c r="F424" s="58"/>
      <c r="G424" s="427"/>
      <c r="H424" s="427"/>
      <c r="I424" s="59"/>
      <c r="J424" s="59"/>
      <c r="K424" s="59"/>
      <c r="L424" s="59"/>
      <c r="M424" s="59"/>
      <c r="N424" s="59"/>
      <c r="O424" s="57" t="str" cm="1">
        <f t="array" ref="O424">I424&amp;IFERROR(IF(INDEX('1.2 Speakers'!$J$10:$J1491,MATCH(I424,'1.2 Speakers'!$B$10:$B1491,0),)="",""," - "&amp;INDEX('1.2 Speakers'!$J$10:$J1491,MATCH(I424,'1.2 Speakers'!$B$10:$B1491,0),)),"")&amp;IF(ISBLANK(J424),"",CHAR(10))&amp;J424&amp;IFERROR(IF(INDEX('1.2 Speakers'!$J$10:$J1491,MATCH(J424,'1.2 Speakers'!$B$10:$B1491,0),)="",""," - "&amp;INDEX('1.2 Speakers'!$J$10:$J1491,MATCH(J424,'1.2 Speakers'!$B$10:$B1491,0),)),"")&amp;IF(ISBLANK(K424),"","
")&amp;K424&amp;IFERROR(IF(INDEX('1.2 Speakers'!$J$10:$J1491,MATCH(K424,'1.2 Speakers'!$B$10:$B1491,0),)="",""," - "&amp;INDEX('1.2 Speakers'!$J$10:$J1491,MATCH(K424,'1.2 Speakers'!$B$10:$B1491,0),)),"")&amp;IF(ISBLANK(L424),"","
")&amp;L424&amp;IFERROR(IF(INDEX('1.2 Speakers'!$J$10:$J1491,MATCH(L424,'1.2 Speakers'!$B$10:$B1491,0),)="",""," - "&amp;INDEX('1.2 Speakers'!$J$10:$J1491,MATCH(L424,'1.2 Speakers'!$B$10:$B1491,0),)),"")&amp;IF(ISBLANK(M424),"","
")&amp;M424&amp;IFERROR(IF(INDEX('1.2 Speakers'!$J$10:$J1491,MATCH(M424,'1.2 Speakers'!$B$10:$B1491,0),)="",""," - "&amp;INDEX('1.2 Speakers'!$J$10:$J1491,MATCH(M424,'1.2 Speakers'!$B$10:$B1491,0),)),"")&amp;IF(ISBLANK(N424),"","
")&amp;N424&amp;IFERROR(IF(INDEX('1.2 Speakers'!$J$10:$J1491,MATCH(N424,'1.2 Speakers'!$B$10:$B1491,0),)="",""," - "&amp;INDEX('1.2 Speakers'!$J$10:$J1491,MATCH(N424,'1.2 Speakers'!$B$10:$B1491,0),)),"")</f>
        <v/>
      </c>
      <c r="P424" s="58"/>
      <c r="Q424" s="60"/>
      <c r="R424" s="61"/>
      <c r="S424" s="60"/>
      <c r="T424" s="536"/>
    </row>
    <row r="425" spans="2:20" ht="13">
      <c r="B425" s="535"/>
      <c r="C425" s="425"/>
      <c r="D425" s="57"/>
      <c r="E425" s="58"/>
      <c r="F425" s="58"/>
      <c r="G425" s="427"/>
      <c r="H425" s="427"/>
      <c r="I425" s="59"/>
      <c r="J425" s="59"/>
      <c r="K425" s="59"/>
      <c r="L425" s="59"/>
      <c r="M425" s="59"/>
      <c r="N425" s="59"/>
      <c r="O425" s="57" t="str" cm="1">
        <f t="array" ref="O425">I425&amp;IFERROR(IF(INDEX('1.2 Speakers'!$J$10:$J1492,MATCH(I425,'1.2 Speakers'!$B$10:$B1492,0),)="",""," - "&amp;INDEX('1.2 Speakers'!$J$10:$J1492,MATCH(I425,'1.2 Speakers'!$B$10:$B1492,0),)),"")&amp;IF(ISBLANK(J425),"",CHAR(10))&amp;J425&amp;IFERROR(IF(INDEX('1.2 Speakers'!$J$10:$J1492,MATCH(J425,'1.2 Speakers'!$B$10:$B1492,0),)="",""," - "&amp;INDEX('1.2 Speakers'!$J$10:$J1492,MATCH(J425,'1.2 Speakers'!$B$10:$B1492,0),)),"")&amp;IF(ISBLANK(K425),"","
")&amp;K425&amp;IFERROR(IF(INDEX('1.2 Speakers'!$J$10:$J1492,MATCH(K425,'1.2 Speakers'!$B$10:$B1492,0),)="",""," - "&amp;INDEX('1.2 Speakers'!$J$10:$J1492,MATCH(K425,'1.2 Speakers'!$B$10:$B1492,0),)),"")&amp;IF(ISBLANK(L425),"","
")&amp;L425&amp;IFERROR(IF(INDEX('1.2 Speakers'!$J$10:$J1492,MATCH(L425,'1.2 Speakers'!$B$10:$B1492,0),)="",""," - "&amp;INDEX('1.2 Speakers'!$J$10:$J1492,MATCH(L425,'1.2 Speakers'!$B$10:$B1492,0),)),"")&amp;IF(ISBLANK(M425),"","
")&amp;M425&amp;IFERROR(IF(INDEX('1.2 Speakers'!$J$10:$J1492,MATCH(M425,'1.2 Speakers'!$B$10:$B1492,0),)="",""," - "&amp;INDEX('1.2 Speakers'!$J$10:$J1492,MATCH(M425,'1.2 Speakers'!$B$10:$B1492,0),)),"")&amp;IF(ISBLANK(N425),"","
")&amp;N425&amp;IFERROR(IF(INDEX('1.2 Speakers'!$J$10:$J1492,MATCH(N425,'1.2 Speakers'!$B$10:$B1492,0),)="",""," - "&amp;INDEX('1.2 Speakers'!$J$10:$J1492,MATCH(N425,'1.2 Speakers'!$B$10:$B1492,0),)),"")</f>
        <v/>
      </c>
      <c r="P425" s="58"/>
      <c r="Q425" s="60"/>
      <c r="R425" s="61"/>
      <c r="S425" s="60"/>
      <c r="T425" s="536"/>
    </row>
    <row r="426" spans="2:20" ht="13">
      <c r="B426" s="535"/>
      <c r="C426" s="425"/>
      <c r="D426" s="57"/>
      <c r="E426" s="58"/>
      <c r="F426" s="58"/>
      <c r="G426" s="427"/>
      <c r="H426" s="427"/>
      <c r="I426" s="59"/>
      <c r="J426" s="59"/>
      <c r="K426" s="59"/>
      <c r="L426" s="59"/>
      <c r="M426" s="59"/>
      <c r="N426" s="59"/>
      <c r="O426" s="57" t="str" cm="1">
        <f t="array" ref="O426">I426&amp;IFERROR(IF(INDEX('1.2 Speakers'!$J$10:$J1493,MATCH(I426,'1.2 Speakers'!$B$10:$B1493,0),)="",""," - "&amp;INDEX('1.2 Speakers'!$J$10:$J1493,MATCH(I426,'1.2 Speakers'!$B$10:$B1493,0),)),"")&amp;IF(ISBLANK(J426),"",CHAR(10))&amp;J426&amp;IFERROR(IF(INDEX('1.2 Speakers'!$J$10:$J1493,MATCH(J426,'1.2 Speakers'!$B$10:$B1493,0),)="",""," - "&amp;INDEX('1.2 Speakers'!$J$10:$J1493,MATCH(J426,'1.2 Speakers'!$B$10:$B1493,0),)),"")&amp;IF(ISBLANK(K426),"","
")&amp;K426&amp;IFERROR(IF(INDEX('1.2 Speakers'!$J$10:$J1493,MATCH(K426,'1.2 Speakers'!$B$10:$B1493,0),)="",""," - "&amp;INDEX('1.2 Speakers'!$J$10:$J1493,MATCH(K426,'1.2 Speakers'!$B$10:$B1493,0),)),"")&amp;IF(ISBLANK(L426),"","
")&amp;L426&amp;IFERROR(IF(INDEX('1.2 Speakers'!$J$10:$J1493,MATCH(L426,'1.2 Speakers'!$B$10:$B1493,0),)="",""," - "&amp;INDEX('1.2 Speakers'!$J$10:$J1493,MATCH(L426,'1.2 Speakers'!$B$10:$B1493,0),)),"")&amp;IF(ISBLANK(M426),"","
")&amp;M426&amp;IFERROR(IF(INDEX('1.2 Speakers'!$J$10:$J1493,MATCH(M426,'1.2 Speakers'!$B$10:$B1493,0),)="",""," - "&amp;INDEX('1.2 Speakers'!$J$10:$J1493,MATCH(M426,'1.2 Speakers'!$B$10:$B1493,0),)),"")&amp;IF(ISBLANK(N426),"","
")&amp;N426&amp;IFERROR(IF(INDEX('1.2 Speakers'!$J$10:$J1493,MATCH(N426,'1.2 Speakers'!$B$10:$B1493,0),)="",""," - "&amp;INDEX('1.2 Speakers'!$J$10:$J1493,MATCH(N426,'1.2 Speakers'!$B$10:$B1493,0),)),"")</f>
        <v/>
      </c>
      <c r="P426" s="58"/>
      <c r="Q426" s="60"/>
      <c r="R426" s="61"/>
      <c r="S426" s="60"/>
      <c r="T426" s="536"/>
    </row>
    <row r="427" spans="2:20" ht="13">
      <c r="B427" s="535"/>
      <c r="C427" s="425"/>
      <c r="D427" s="57"/>
      <c r="E427" s="58"/>
      <c r="F427" s="58"/>
      <c r="G427" s="427"/>
      <c r="H427" s="427"/>
      <c r="I427" s="59"/>
      <c r="J427" s="59"/>
      <c r="K427" s="59"/>
      <c r="L427" s="59"/>
      <c r="M427" s="59"/>
      <c r="N427" s="59"/>
      <c r="O427" s="57" t="str" cm="1">
        <f t="array" ref="O427">I427&amp;IFERROR(IF(INDEX('1.2 Speakers'!$J$10:$J1494,MATCH(I427,'1.2 Speakers'!$B$10:$B1494,0),)="",""," - "&amp;INDEX('1.2 Speakers'!$J$10:$J1494,MATCH(I427,'1.2 Speakers'!$B$10:$B1494,0),)),"")&amp;IF(ISBLANK(J427),"",CHAR(10))&amp;J427&amp;IFERROR(IF(INDEX('1.2 Speakers'!$J$10:$J1494,MATCH(J427,'1.2 Speakers'!$B$10:$B1494,0),)="",""," - "&amp;INDEX('1.2 Speakers'!$J$10:$J1494,MATCH(J427,'1.2 Speakers'!$B$10:$B1494,0),)),"")&amp;IF(ISBLANK(K427),"","
")&amp;K427&amp;IFERROR(IF(INDEX('1.2 Speakers'!$J$10:$J1494,MATCH(K427,'1.2 Speakers'!$B$10:$B1494,0),)="",""," - "&amp;INDEX('1.2 Speakers'!$J$10:$J1494,MATCH(K427,'1.2 Speakers'!$B$10:$B1494,0),)),"")&amp;IF(ISBLANK(L427),"","
")&amp;L427&amp;IFERROR(IF(INDEX('1.2 Speakers'!$J$10:$J1494,MATCH(L427,'1.2 Speakers'!$B$10:$B1494,0),)="",""," - "&amp;INDEX('1.2 Speakers'!$J$10:$J1494,MATCH(L427,'1.2 Speakers'!$B$10:$B1494,0),)),"")&amp;IF(ISBLANK(M427),"","
")&amp;M427&amp;IFERROR(IF(INDEX('1.2 Speakers'!$J$10:$J1494,MATCH(M427,'1.2 Speakers'!$B$10:$B1494,0),)="",""," - "&amp;INDEX('1.2 Speakers'!$J$10:$J1494,MATCH(M427,'1.2 Speakers'!$B$10:$B1494,0),)),"")&amp;IF(ISBLANK(N427),"","
")&amp;N427&amp;IFERROR(IF(INDEX('1.2 Speakers'!$J$10:$J1494,MATCH(N427,'1.2 Speakers'!$B$10:$B1494,0),)="",""," - "&amp;INDEX('1.2 Speakers'!$J$10:$J1494,MATCH(N427,'1.2 Speakers'!$B$10:$B1494,0),)),"")</f>
        <v/>
      </c>
      <c r="P427" s="58"/>
      <c r="Q427" s="60"/>
      <c r="R427" s="61"/>
      <c r="S427" s="60"/>
      <c r="T427" s="536"/>
    </row>
    <row r="428" spans="2:20" ht="13">
      <c r="B428" s="535"/>
      <c r="C428" s="425"/>
      <c r="D428" s="57"/>
      <c r="E428" s="58"/>
      <c r="F428" s="58"/>
      <c r="G428" s="427"/>
      <c r="H428" s="427"/>
      <c r="I428" s="59"/>
      <c r="J428" s="59"/>
      <c r="K428" s="59"/>
      <c r="L428" s="59"/>
      <c r="M428" s="59"/>
      <c r="N428" s="59"/>
      <c r="O428" s="57" t="str" cm="1">
        <f t="array" ref="O428">I428&amp;IFERROR(IF(INDEX('1.2 Speakers'!$J$10:$J1495,MATCH(I428,'1.2 Speakers'!$B$10:$B1495,0),)="",""," - "&amp;INDEX('1.2 Speakers'!$J$10:$J1495,MATCH(I428,'1.2 Speakers'!$B$10:$B1495,0),)),"")&amp;IF(ISBLANK(J428),"",CHAR(10))&amp;J428&amp;IFERROR(IF(INDEX('1.2 Speakers'!$J$10:$J1495,MATCH(J428,'1.2 Speakers'!$B$10:$B1495,0),)="",""," - "&amp;INDEX('1.2 Speakers'!$J$10:$J1495,MATCH(J428,'1.2 Speakers'!$B$10:$B1495,0),)),"")&amp;IF(ISBLANK(K428),"","
")&amp;K428&amp;IFERROR(IF(INDEX('1.2 Speakers'!$J$10:$J1495,MATCH(K428,'1.2 Speakers'!$B$10:$B1495,0),)="",""," - "&amp;INDEX('1.2 Speakers'!$J$10:$J1495,MATCH(K428,'1.2 Speakers'!$B$10:$B1495,0),)),"")&amp;IF(ISBLANK(L428),"","
")&amp;L428&amp;IFERROR(IF(INDEX('1.2 Speakers'!$J$10:$J1495,MATCH(L428,'1.2 Speakers'!$B$10:$B1495,0),)="",""," - "&amp;INDEX('1.2 Speakers'!$J$10:$J1495,MATCH(L428,'1.2 Speakers'!$B$10:$B1495,0),)),"")&amp;IF(ISBLANK(M428),"","
")&amp;M428&amp;IFERROR(IF(INDEX('1.2 Speakers'!$J$10:$J1495,MATCH(M428,'1.2 Speakers'!$B$10:$B1495,0),)="",""," - "&amp;INDEX('1.2 Speakers'!$J$10:$J1495,MATCH(M428,'1.2 Speakers'!$B$10:$B1495,0),)),"")&amp;IF(ISBLANK(N428),"","
")&amp;N428&amp;IFERROR(IF(INDEX('1.2 Speakers'!$J$10:$J1495,MATCH(N428,'1.2 Speakers'!$B$10:$B1495,0),)="",""," - "&amp;INDEX('1.2 Speakers'!$J$10:$J1495,MATCH(N428,'1.2 Speakers'!$B$10:$B1495,0),)),"")</f>
        <v/>
      </c>
      <c r="P428" s="58"/>
      <c r="Q428" s="60"/>
      <c r="R428" s="61"/>
      <c r="S428" s="60"/>
      <c r="T428" s="536"/>
    </row>
    <row r="429" spans="2:20" ht="13">
      <c r="B429" s="535"/>
      <c r="C429" s="425"/>
      <c r="D429" s="57"/>
      <c r="E429" s="58"/>
      <c r="F429" s="58"/>
      <c r="G429" s="427"/>
      <c r="H429" s="427"/>
      <c r="I429" s="59"/>
      <c r="J429" s="59"/>
      <c r="K429" s="59"/>
      <c r="L429" s="59"/>
      <c r="M429" s="59"/>
      <c r="N429" s="59"/>
      <c r="O429" s="57" t="str" cm="1">
        <f t="array" ref="O429">I429&amp;IFERROR(IF(INDEX('1.2 Speakers'!$J$10:$J1496,MATCH(I429,'1.2 Speakers'!$B$10:$B1496,0),)="",""," - "&amp;INDEX('1.2 Speakers'!$J$10:$J1496,MATCH(I429,'1.2 Speakers'!$B$10:$B1496,0),)),"")&amp;IF(ISBLANK(J429),"",CHAR(10))&amp;J429&amp;IFERROR(IF(INDEX('1.2 Speakers'!$J$10:$J1496,MATCH(J429,'1.2 Speakers'!$B$10:$B1496,0),)="",""," - "&amp;INDEX('1.2 Speakers'!$J$10:$J1496,MATCH(J429,'1.2 Speakers'!$B$10:$B1496,0),)),"")&amp;IF(ISBLANK(K429),"","
")&amp;K429&amp;IFERROR(IF(INDEX('1.2 Speakers'!$J$10:$J1496,MATCH(K429,'1.2 Speakers'!$B$10:$B1496,0),)="",""," - "&amp;INDEX('1.2 Speakers'!$J$10:$J1496,MATCH(K429,'1.2 Speakers'!$B$10:$B1496,0),)),"")&amp;IF(ISBLANK(L429),"","
")&amp;L429&amp;IFERROR(IF(INDEX('1.2 Speakers'!$J$10:$J1496,MATCH(L429,'1.2 Speakers'!$B$10:$B1496,0),)="",""," - "&amp;INDEX('1.2 Speakers'!$J$10:$J1496,MATCH(L429,'1.2 Speakers'!$B$10:$B1496,0),)),"")&amp;IF(ISBLANK(M429),"","
")&amp;M429&amp;IFERROR(IF(INDEX('1.2 Speakers'!$J$10:$J1496,MATCH(M429,'1.2 Speakers'!$B$10:$B1496,0),)="",""," - "&amp;INDEX('1.2 Speakers'!$J$10:$J1496,MATCH(M429,'1.2 Speakers'!$B$10:$B1496,0),)),"")&amp;IF(ISBLANK(N429),"","
")&amp;N429&amp;IFERROR(IF(INDEX('1.2 Speakers'!$J$10:$J1496,MATCH(N429,'1.2 Speakers'!$B$10:$B1496,0),)="",""," - "&amp;INDEX('1.2 Speakers'!$J$10:$J1496,MATCH(N429,'1.2 Speakers'!$B$10:$B1496,0),)),"")</f>
        <v/>
      </c>
      <c r="P429" s="58"/>
      <c r="Q429" s="60"/>
      <c r="R429" s="61"/>
      <c r="S429" s="60"/>
      <c r="T429" s="536"/>
    </row>
    <row r="430" spans="2:20" ht="13">
      <c r="B430" s="535"/>
      <c r="C430" s="425"/>
      <c r="D430" s="57"/>
      <c r="E430" s="58"/>
      <c r="F430" s="58"/>
      <c r="G430" s="427"/>
      <c r="H430" s="427"/>
      <c r="I430" s="59"/>
      <c r="J430" s="59"/>
      <c r="K430" s="59"/>
      <c r="L430" s="59"/>
      <c r="M430" s="59"/>
      <c r="N430" s="59"/>
      <c r="O430" s="57" t="str" cm="1">
        <f t="array" ref="O430">I430&amp;IFERROR(IF(INDEX('1.2 Speakers'!$J$10:$J1497,MATCH(I430,'1.2 Speakers'!$B$10:$B1497,0),)="",""," - "&amp;INDEX('1.2 Speakers'!$J$10:$J1497,MATCH(I430,'1.2 Speakers'!$B$10:$B1497,0),)),"")&amp;IF(ISBLANK(J430),"",CHAR(10))&amp;J430&amp;IFERROR(IF(INDEX('1.2 Speakers'!$J$10:$J1497,MATCH(J430,'1.2 Speakers'!$B$10:$B1497,0),)="",""," - "&amp;INDEX('1.2 Speakers'!$J$10:$J1497,MATCH(J430,'1.2 Speakers'!$B$10:$B1497,0),)),"")&amp;IF(ISBLANK(K430),"","
")&amp;K430&amp;IFERROR(IF(INDEX('1.2 Speakers'!$J$10:$J1497,MATCH(K430,'1.2 Speakers'!$B$10:$B1497,0),)="",""," - "&amp;INDEX('1.2 Speakers'!$J$10:$J1497,MATCH(K430,'1.2 Speakers'!$B$10:$B1497,0),)),"")&amp;IF(ISBLANK(L430),"","
")&amp;L430&amp;IFERROR(IF(INDEX('1.2 Speakers'!$J$10:$J1497,MATCH(L430,'1.2 Speakers'!$B$10:$B1497,0),)="",""," - "&amp;INDEX('1.2 Speakers'!$J$10:$J1497,MATCH(L430,'1.2 Speakers'!$B$10:$B1497,0),)),"")&amp;IF(ISBLANK(M430),"","
")&amp;M430&amp;IFERROR(IF(INDEX('1.2 Speakers'!$J$10:$J1497,MATCH(M430,'1.2 Speakers'!$B$10:$B1497,0),)="",""," - "&amp;INDEX('1.2 Speakers'!$J$10:$J1497,MATCH(M430,'1.2 Speakers'!$B$10:$B1497,0),)),"")&amp;IF(ISBLANK(N430),"","
")&amp;N430&amp;IFERROR(IF(INDEX('1.2 Speakers'!$J$10:$J1497,MATCH(N430,'1.2 Speakers'!$B$10:$B1497,0),)="",""," - "&amp;INDEX('1.2 Speakers'!$J$10:$J1497,MATCH(N430,'1.2 Speakers'!$B$10:$B1497,0),)),"")</f>
        <v/>
      </c>
      <c r="P430" s="58"/>
      <c r="Q430" s="60"/>
      <c r="R430" s="61"/>
      <c r="S430" s="60"/>
      <c r="T430" s="536"/>
    </row>
    <row r="431" spans="2:20" ht="13">
      <c r="B431" s="535"/>
      <c r="C431" s="425"/>
      <c r="D431" s="57"/>
      <c r="E431" s="58"/>
      <c r="F431" s="58"/>
      <c r="G431" s="427"/>
      <c r="H431" s="427"/>
      <c r="I431" s="59"/>
      <c r="J431" s="59"/>
      <c r="K431" s="59"/>
      <c r="L431" s="59"/>
      <c r="M431" s="59"/>
      <c r="N431" s="59"/>
      <c r="O431" s="57" t="str" cm="1">
        <f t="array" ref="O431">I431&amp;IFERROR(IF(INDEX('1.2 Speakers'!$J$10:$J1498,MATCH(I431,'1.2 Speakers'!$B$10:$B1498,0),)="",""," - "&amp;INDEX('1.2 Speakers'!$J$10:$J1498,MATCH(I431,'1.2 Speakers'!$B$10:$B1498,0),)),"")&amp;IF(ISBLANK(J431),"",CHAR(10))&amp;J431&amp;IFERROR(IF(INDEX('1.2 Speakers'!$J$10:$J1498,MATCH(J431,'1.2 Speakers'!$B$10:$B1498,0),)="",""," - "&amp;INDEX('1.2 Speakers'!$J$10:$J1498,MATCH(J431,'1.2 Speakers'!$B$10:$B1498,0),)),"")&amp;IF(ISBLANK(K431),"","
")&amp;K431&amp;IFERROR(IF(INDEX('1.2 Speakers'!$J$10:$J1498,MATCH(K431,'1.2 Speakers'!$B$10:$B1498,0),)="",""," - "&amp;INDEX('1.2 Speakers'!$J$10:$J1498,MATCH(K431,'1.2 Speakers'!$B$10:$B1498,0),)),"")&amp;IF(ISBLANK(L431),"","
")&amp;L431&amp;IFERROR(IF(INDEX('1.2 Speakers'!$J$10:$J1498,MATCH(L431,'1.2 Speakers'!$B$10:$B1498,0),)="",""," - "&amp;INDEX('1.2 Speakers'!$J$10:$J1498,MATCH(L431,'1.2 Speakers'!$B$10:$B1498,0),)),"")&amp;IF(ISBLANK(M431),"","
")&amp;M431&amp;IFERROR(IF(INDEX('1.2 Speakers'!$J$10:$J1498,MATCH(M431,'1.2 Speakers'!$B$10:$B1498,0),)="",""," - "&amp;INDEX('1.2 Speakers'!$J$10:$J1498,MATCH(M431,'1.2 Speakers'!$B$10:$B1498,0),)),"")&amp;IF(ISBLANK(N431),"","
")&amp;N431&amp;IFERROR(IF(INDEX('1.2 Speakers'!$J$10:$J1498,MATCH(N431,'1.2 Speakers'!$B$10:$B1498,0),)="",""," - "&amp;INDEX('1.2 Speakers'!$J$10:$J1498,MATCH(N431,'1.2 Speakers'!$B$10:$B1498,0),)),"")</f>
        <v/>
      </c>
      <c r="P431" s="58"/>
      <c r="Q431" s="60"/>
      <c r="R431" s="61"/>
      <c r="S431" s="60"/>
      <c r="T431" s="536"/>
    </row>
    <row r="432" spans="2:20" ht="13">
      <c r="B432" s="535"/>
      <c r="C432" s="425"/>
      <c r="D432" s="57"/>
      <c r="E432" s="58"/>
      <c r="F432" s="58"/>
      <c r="G432" s="427"/>
      <c r="H432" s="427"/>
      <c r="I432" s="59"/>
      <c r="J432" s="59"/>
      <c r="K432" s="59"/>
      <c r="L432" s="59"/>
      <c r="M432" s="59"/>
      <c r="N432" s="59"/>
      <c r="O432" s="57" t="str" cm="1">
        <f t="array" ref="O432">I432&amp;IFERROR(IF(INDEX('1.2 Speakers'!$J$10:$J1499,MATCH(I432,'1.2 Speakers'!$B$10:$B1499,0),)="",""," - "&amp;INDEX('1.2 Speakers'!$J$10:$J1499,MATCH(I432,'1.2 Speakers'!$B$10:$B1499,0),)),"")&amp;IF(ISBLANK(J432),"",CHAR(10))&amp;J432&amp;IFERROR(IF(INDEX('1.2 Speakers'!$J$10:$J1499,MATCH(J432,'1.2 Speakers'!$B$10:$B1499,0),)="",""," - "&amp;INDEX('1.2 Speakers'!$J$10:$J1499,MATCH(J432,'1.2 Speakers'!$B$10:$B1499,0),)),"")&amp;IF(ISBLANK(K432),"","
")&amp;K432&amp;IFERROR(IF(INDEX('1.2 Speakers'!$J$10:$J1499,MATCH(K432,'1.2 Speakers'!$B$10:$B1499,0),)="",""," - "&amp;INDEX('1.2 Speakers'!$J$10:$J1499,MATCH(K432,'1.2 Speakers'!$B$10:$B1499,0),)),"")&amp;IF(ISBLANK(L432),"","
")&amp;L432&amp;IFERROR(IF(INDEX('1.2 Speakers'!$J$10:$J1499,MATCH(L432,'1.2 Speakers'!$B$10:$B1499,0),)="",""," - "&amp;INDEX('1.2 Speakers'!$J$10:$J1499,MATCH(L432,'1.2 Speakers'!$B$10:$B1499,0),)),"")&amp;IF(ISBLANK(M432),"","
")&amp;M432&amp;IFERROR(IF(INDEX('1.2 Speakers'!$J$10:$J1499,MATCH(M432,'1.2 Speakers'!$B$10:$B1499,0),)="",""," - "&amp;INDEX('1.2 Speakers'!$J$10:$J1499,MATCH(M432,'1.2 Speakers'!$B$10:$B1499,0),)),"")&amp;IF(ISBLANK(N432),"","
")&amp;N432&amp;IFERROR(IF(INDEX('1.2 Speakers'!$J$10:$J1499,MATCH(N432,'1.2 Speakers'!$B$10:$B1499,0),)="",""," - "&amp;INDEX('1.2 Speakers'!$J$10:$J1499,MATCH(N432,'1.2 Speakers'!$B$10:$B1499,0),)),"")</f>
        <v/>
      </c>
      <c r="P432" s="58"/>
      <c r="Q432" s="60"/>
      <c r="R432" s="61"/>
      <c r="S432" s="60"/>
      <c r="T432" s="536"/>
    </row>
    <row r="433" spans="2:20" ht="13">
      <c r="B433" s="535"/>
      <c r="C433" s="425"/>
      <c r="D433" s="57"/>
      <c r="E433" s="58"/>
      <c r="F433" s="58"/>
      <c r="G433" s="427"/>
      <c r="H433" s="427"/>
      <c r="I433" s="59"/>
      <c r="J433" s="59"/>
      <c r="K433" s="59"/>
      <c r="L433" s="59"/>
      <c r="M433" s="59"/>
      <c r="N433" s="59"/>
      <c r="O433" s="57" t="str" cm="1">
        <f t="array" ref="O433">I433&amp;IFERROR(IF(INDEX('1.2 Speakers'!$J$10:$J1500,MATCH(I433,'1.2 Speakers'!$B$10:$B1500,0),)="",""," - "&amp;INDEX('1.2 Speakers'!$J$10:$J1500,MATCH(I433,'1.2 Speakers'!$B$10:$B1500,0),)),"")&amp;IF(ISBLANK(J433),"",CHAR(10))&amp;J433&amp;IFERROR(IF(INDEX('1.2 Speakers'!$J$10:$J1500,MATCH(J433,'1.2 Speakers'!$B$10:$B1500,0),)="",""," - "&amp;INDEX('1.2 Speakers'!$J$10:$J1500,MATCH(J433,'1.2 Speakers'!$B$10:$B1500,0),)),"")&amp;IF(ISBLANK(K433),"","
")&amp;K433&amp;IFERROR(IF(INDEX('1.2 Speakers'!$J$10:$J1500,MATCH(K433,'1.2 Speakers'!$B$10:$B1500,0),)="",""," - "&amp;INDEX('1.2 Speakers'!$J$10:$J1500,MATCH(K433,'1.2 Speakers'!$B$10:$B1500,0),)),"")&amp;IF(ISBLANK(L433),"","
")&amp;L433&amp;IFERROR(IF(INDEX('1.2 Speakers'!$J$10:$J1500,MATCH(L433,'1.2 Speakers'!$B$10:$B1500,0),)="",""," - "&amp;INDEX('1.2 Speakers'!$J$10:$J1500,MATCH(L433,'1.2 Speakers'!$B$10:$B1500,0),)),"")&amp;IF(ISBLANK(M433),"","
")&amp;M433&amp;IFERROR(IF(INDEX('1.2 Speakers'!$J$10:$J1500,MATCH(M433,'1.2 Speakers'!$B$10:$B1500,0),)="",""," - "&amp;INDEX('1.2 Speakers'!$J$10:$J1500,MATCH(M433,'1.2 Speakers'!$B$10:$B1500,0),)),"")&amp;IF(ISBLANK(N433),"","
")&amp;N433&amp;IFERROR(IF(INDEX('1.2 Speakers'!$J$10:$J1500,MATCH(N433,'1.2 Speakers'!$B$10:$B1500,0),)="",""," - "&amp;INDEX('1.2 Speakers'!$J$10:$J1500,MATCH(N433,'1.2 Speakers'!$B$10:$B1500,0),)),"")</f>
        <v/>
      </c>
      <c r="P433" s="58"/>
      <c r="Q433" s="60"/>
      <c r="R433" s="61"/>
      <c r="S433" s="60"/>
      <c r="T433" s="536"/>
    </row>
    <row r="434" spans="2:20" ht="13">
      <c r="B434" s="535"/>
      <c r="C434" s="425"/>
      <c r="D434" s="57"/>
      <c r="E434" s="58"/>
      <c r="F434" s="58"/>
      <c r="G434" s="427"/>
      <c r="H434" s="427"/>
      <c r="I434" s="59"/>
      <c r="J434" s="59"/>
      <c r="K434" s="59"/>
      <c r="L434" s="59"/>
      <c r="M434" s="59"/>
      <c r="N434" s="59"/>
      <c r="O434" s="57" t="str" cm="1">
        <f t="array" ref="O434">I434&amp;IFERROR(IF(INDEX('1.2 Speakers'!$J$10:$J1501,MATCH(I434,'1.2 Speakers'!$B$10:$B1501,0),)="",""," - "&amp;INDEX('1.2 Speakers'!$J$10:$J1501,MATCH(I434,'1.2 Speakers'!$B$10:$B1501,0),)),"")&amp;IF(ISBLANK(J434),"",CHAR(10))&amp;J434&amp;IFERROR(IF(INDEX('1.2 Speakers'!$J$10:$J1501,MATCH(J434,'1.2 Speakers'!$B$10:$B1501,0),)="",""," - "&amp;INDEX('1.2 Speakers'!$J$10:$J1501,MATCH(J434,'1.2 Speakers'!$B$10:$B1501,0),)),"")&amp;IF(ISBLANK(K434),"","
")&amp;K434&amp;IFERROR(IF(INDEX('1.2 Speakers'!$J$10:$J1501,MATCH(K434,'1.2 Speakers'!$B$10:$B1501,0),)="",""," - "&amp;INDEX('1.2 Speakers'!$J$10:$J1501,MATCH(K434,'1.2 Speakers'!$B$10:$B1501,0),)),"")&amp;IF(ISBLANK(L434),"","
")&amp;L434&amp;IFERROR(IF(INDEX('1.2 Speakers'!$J$10:$J1501,MATCH(L434,'1.2 Speakers'!$B$10:$B1501,0),)="",""," - "&amp;INDEX('1.2 Speakers'!$J$10:$J1501,MATCH(L434,'1.2 Speakers'!$B$10:$B1501,0),)),"")&amp;IF(ISBLANK(M434),"","
")&amp;M434&amp;IFERROR(IF(INDEX('1.2 Speakers'!$J$10:$J1501,MATCH(M434,'1.2 Speakers'!$B$10:$B1501,0),)="",""," - "&amp;INDEX('1.2 Speakers'!$J$10:$J1501,MATCH(M434,'1.2 Speakers'!$B$10:$B1501,0),)),"")&amp;IF(ISBLANK(N434),"","
")&amp;N434&amp;IFERROR(IF(INDEX('1.2 Speakers'!$J$10:$J1501,MATCH(N434,'1.2 Speakers'!$B$10:$B1501,0),)="",""," - "&amp;INDEX('1.2 Speakers'!$J$10:$J1501,MATCH(N434,'1.2 Speakers'!$B$10:$B1501,0),)),"")</f>
        <v/>
      </c>
      <c r="P434" s="58"/>
      <c r="Q434" s="60"/>
      <c r="R434" s="61"/>
      <c r="S434" s="60"/>
      <c r="T434" s="536"/>
    </row>
    <row r="435" spans="2:20" ht="13">
      <c r="B435" s="535"/>
      <c r="C435" s="425"/>
      <c r="D435" s="57"/>
      <c r="E435" s="58"/>
      <c r="F435" s="58"/>
      <c r="G435" s="427"/>
      <c r="H435" s="427"/>
      <c r="I435" s="59"/>
      <c r="J435" s="59"/>
      <c r="K435" s="59"/>
      <c r="L435" s="59"/>
      <c r="M435" s="59"/>
      <c r="N435" s="59"/>
      <c r="O435" s="57" t="str" cm="1">
        <f t="array" ref="O435">I435&amp;IFERROR(IF(INDEX('1.2 Speakers'!$J$10:$J1502,MATCH(I435,'1.2 Speakers'!$B$10:$B1502,0),)="",""," - "&amp;INDEX('1.2 Speakers'!$J$10:$J1502,MATCH(I435,'1.2 Speakers'!$B$10:$B1502,0),)),"")&amp;IF(ISBLANK(J435),"",CHAR(10))&amp;J435&amp;IFERROR(IF(INDEX('1.2 Speakers'!$J$10:$J1502,MATCH(J435,'1.2 Speakers'!$B$10:$B1502,0),)="",""," - "&amp;INDEX('1.2 Speakers'!$J$10:$J1502,MATCH(J435,'1.2 Speakers'!$B$10:$B1502,0),)),"")&amp;IF(ISBLANK(K435),"","
")&amp;K435&amp;IFERROR(IF(INDEX('1.2 Speakers'!$J$10:$J1502,MATCH(K435,'1.2 Speakers'!$B$10:$B1502,0),)="",""," - "&amp;INDEX('1.2 Speakers'!$J$10:$J1502,MATCH(K435,'1.2 Speakers'!$B$10:$B1502,0),)),"")&amp;IF(ISBLANK(L435),"","
")&amp;L435&amp;IFERROR(IF(INDEX('1.2 Speakers'!$J$10:$J1502,MATCH(L435,'1.2 Speakers'!$B$10:$B1502,0),)="",""," - "&amp;INDEX('1.2 Speakers'!$J$10:$J1502,MATCH(L435,'1.2 Speakers'!$B$10:$B1502,0),)),"")&amp;IF(ISBLANK(M435),"","
")&amp;M435&amp;IFERROR(IF(INDEX('1.2 Speakers'!$J$10:$J1502,MATCH(M435,'1.2 Speakers'!$B$10:$B1502,0),)="",""," - "&amp;INDEX('1.2 Speakers'!$J$10:$J1502,MATCH(M435,'1.2 Speakers'!$B$10:$B1502,0),)),"")&amp;IF(ISBLANK(N435),"","
")&amp;N435&amp;IFERROR(IF(INDEX('1.2 Speakers'!$J$10:$J1502,MATCH(N435,'1.2 Speakers'!$B$10:$B1502,0),)="",""," - "&amp;INDEX('1.2 Speakers'!$J$10:$J1502,MATCH(N435,'1.2 Speakers'!$B$10:$B1502,0),)),"")</f>
        <v/>
      </c>
      <c r="P435" s="58"/>
      <c r="Q435" s="60"/>
      <c r="R435" s="61"/>
      <c r="S435" s="60"/>
      <c r="T435" s="536"/>
    </row>
    <row r="436" spans="2:20" ht="13">
      <c r="B436" s="535"/>
      <c r="C436" s="425"/>
      <c r="D436" s="57"/>
      <c r="E436" s="58"/>
      <c r="F436" s="58"/>
      <c r="G436" s="427"/>
      <c r="H436" s="427"/>
      <c r="I436" s="59"/>
      <c r="J436" s="59"/>
      <c r="K436" s="59"/>
      <c r="L436" s="59"/>
      <c r="M436" s="59"/>
      <c r="N436" s="59"/>
      <c r="O436" s="57" t="str" cm="1">
        <f t="array" ref="O436">I436&amp;IFERROR(IF(INDEX('1.2 Speakers'!$J$10:$J1503,MATCH(I436,'1.2 Speakers'!$B$10:$B1503,0),)="",""," - "&amp;INDEX('1.2 Speakers'!$J$10:$J1503,MATCH(I436,'1.2 Speakers'!$B$10:$B1503,0),)),"")&amp;IF(ISBLANK(J436),"",CHAR(10))&amp;J436&amp;IFERROR(IF(INDEX('1.2 Speakers'!$J$10:$J1503,MATCH(J436,'1.2 Speakers'!$B$10:$B1503,0),)="",""," - "&amp;INDEX('1.2 Speakers'!$J$10:$J1503,MATCH(J436,'1.2 Speakers'!$B$10:$B1503,0),)),"")&amp;IF(ISBLANK(K436),"","
")&amp;K436&amp;IFERROR(IF(INDEX('1.2 Speakers'!$J$10:$J1503,MATCH(K436,'1.2 Speakers'!$B$10:$B1503,0),)="",""," - "&amp;INDEX('1.2 Speakers'!$J$10:$J1503,MATCH(K436,'1.2 Speakers'!$B$10:$B1503,0),)),"")&amp;IF(ISBLANK(L436),"","
")&amp;L436&amp;IFERROR(IF(INDEX('1.2 Speakers'!$J$10:$J1503,MATCH(L436,'1.2 Speakers'!$B$10:$B1503,0),)="",""," - "&amp;INDEX('1.2 Speakers'!$J$10:$J1503,MATCH(L436,'1.2 Speakers'!$B$10:$B1503,0),)),"")&amp;IF(ISBLANK(M436),"","
")&amp;M436&amp;IFERROR(IF(INDEX('1.2 Speakers'!$J$10:$J1503,MATCH(M436,'1.2 Speakers'!$B$10:$B1503,0),)="",""," - "&amp;INDEX('1.2 Speakers'!$J$10:$J1503,MATCH(M436,'1.2 Speakers'!$B$10:$B1503,0),)),"")&amp;IF(ISBLANK(N436),"","
")&amp;N436&amp;IFERROR(IF(INDEX('1.2 Speakers'!$J$10:$J1503,MATCH(N436,'1.2 Speakers'!$B$10:$B1503,0),)="",""," - "&amp;INDEX('1.2 Speakers'!$J$10:$J1503,MATCH(N436,'1.2 Speakers'!$B$10:$B1503,0),)),"")</f>
        <v/>
      </c>
      <c r="P436" s="58"/>
      <c r="Q436" s="60"/>
      <c r="R436" s="61"/>
      <c r="S436" s="60"/>
      <c r="T436" s="536"/>
    </row>
    <row r="437" spans="2:20" ht="13">
      <c r="B437" s="535"/>
      <c r="C437" s="425"/>
      <c r="D437" s="57"/>
      <c r="E437" s="58"/>
      <c r="F437" s="58"/>
      <c r="G437" s="427"/>
      <c r="H437" s="427"/>
      <c r="I437" s="59"/>
      <c r="J437" s="59"/>
      <c r="K437" s="59"/>
      <c r="L437" s="59"/>
      <c r="M437" s="59"/>
      <c r="N437" s="59"/>
      <c r="O437" s="57" t="str" cm="1">
        <f t="array" ref="O437">I437&amp;IFERROR(IF(INDEX('1.2 Speakers'!$J$10:$J1504,MATCH(I437,'1.2 Speakers'!$B$10:$B1504,0),)="",""," - "&amp;INDEX('1.2 Speakers'!$J$10:$J1504,MATCH(I437,'1.2 Speakers'!$B$10:$B1504,0),)),"")&amp;IF(ISBLANK(J437),"",CHAR(10))&amp;J437&amp;IFERROR(IF(INDEX('1.2 Speakers'!$J$10:$J1504,MATCH(J437,'1.2 Speakers'!$B$10:$B1504,0),)="",""," - "&amp;INDEX('1.2 Speakers'!$J$10:$J1504,MATCH(J437,'1.2 Speakers'!$B$10:$B1504,0),)),"")&amp;IF(ISBLANK(K437),"","
")&amp;K437&amp;IFERROR(IF(INDEX('1.2 Speakers'!$J$10:$J1504,MATCH(K437,'1.2 Speakers'!$B$10:$B1504,0),)="",""," - "&amp;INDEX('1.2 Speakers'!$J$10:$J1504,MATCH(K437,'1.2 Speakers'!$B$10:$B1504,0),)),"")&amp;IF(ISBLANK(L437),"","
")&amp;L437&amp;IFERROR(IF(INDEX('1.2 Speakers'!$J$10:$J1504,MATCH(L437,'1.2 Speakers'!$B$10:$B1504,0),)="",""," - "&amp;INDEX('1.2 Speakers'!$J$10:$J1504,MATCH(L437,'1.2 Speakers'!$B$10:$B1504,0),)),"")&amp;IF(ISBLANK(M437),"","
")&amp;M437&amp;IFERROR(IF(INDEX('1.2 Speakers'!$J$10:$J1504,MATCH(M437,'1.2 Speakers'!$B$10:$B1504,0),)="",""," - "&amp;INDEX('1.2 Speakers'!$J$10:$J1504,MATCH(M437,'1.2 Speakers'!$B$10:$B1504,0),)),"")&amp;IF(ISBLANK(N437),"","
")&amp;N437&amp;IFERROR(IF(INDEX('1.2 Speakers'!$J$10:$J1504,MATCH(N437,'1.2 Speakers'!$B$10:$B1504,0),)="",""," - "&amp;INDEX('1.2 Speakers'!$J$10:$J1504,MATCH(N437,'1.2 Speakers'!$B$10:$B1504,0),)),"")</f>
        <v/>
      </c>
      <c r="P437" s="58"/>
      <c r="Q437" s="60"/>
      <c r="R437" s="61"/>
      <c r="S437" s="60"/>
      <c r="T437" s="536"/>
    </row>
    <row r="438" spans="2:20" ht="13">
      <c r="B438" s="535"/>
      <c r="C438" s="425"/>
      <c r="D438" s="57"/>
      <c r="E438" s="58"/>
      <c r="F438" s="58"/>
      <c r="G438" s="427"/>
      <c r="H438" s="427"/>
      <c r="I438" s="59"/>
      <c r="J438" s="59"/>
      <c r="K438" s="59"/>
      <c r="L438" s="59"/>
      <c r="M438" s="59"/>
      <c r="N438" s="59"/>
      <c r="O438" s="57" t="str" cm="1">
        <f t="array" ref="O438">I438&amp;IFERROR(IF(INDEX('1.2 Speakers'!$J$10:$J1505,MATCH(I438,'1.2 Speakers'!$B$10:$B1505,0),)="",""," - "&amp;INDEX('1.2 Speakers'!$J$10:$J1505,MATCH(I438,'1.2 Speakers'!$B$10:$B1505,0),)),"")&amp;IF(ISBLANK(J438),"",CHAR(10))&amp;J438&amp;IFERROR(IF(INDEX('1.2 Speakers'!$J$10:$J1505,MATCH(J438,'1.2 Speakers'!$B$10:$B1505,0),)="",""," - "&amp;INDEX('1.2 Speakers'!$J$10:$J1505,MATCH(J438,'1.2 Speakers'!$B$10:$B1505,0),)),"")&amp;IF(ISBLANK(K438),"","
")&amp;K438&amp;IFERROR(IF(INDEX('1.2 Speakers'!$J$10:$J1505,MATCH(K438,'1.2 Speakers'!$B$10:$B1505,0),)="",""," - "&amp;INDEX('1.2 Speakers'!$J$10:$J1505,MATCH(K438,'1.2 Speakers'!$B$10:$B1505,0),)),"")&amp;IF(ISBLANK(L438),"","
")&amp;L438&amp;IFERROR(IF(INDEX('1.2 Speakers'!$J$10:$J1505,MATCH(L438,'1.2 Speakers'!$B$10:$B1505,0),)="",""," - "&amp;INDEX('1.2 Speakers'!$J$10:$J1505,MATCH(L438,'1.2 Speakers'!$B$10:$B1505,0),)),"")&amp;IF(ISBLANK(M438),"","
")&amp;M438&amp;IFERROR(IF(INDEX('1.2 Speakers'!$J$10:$J1505,MATCH(M438,'1.2 Speakers'!$B$10:$B1505,0),)="",""," - "&amp;INDEX('1.2 Speakers'!$J$10:$J1505,MATCH(M438,'1.2 Speakers'!$B$10:$B1505,0),)),"")&amp;IF(ISBLANK(N438),"","
")&amp;N438&amp;IFERROR(IF(INDEX('1.2 Speakers'!$J$10:$J1505,MATCH(N438,'1.2 Speakers'!$B$10:$B1505,0),)="",""," - "&amp;INDEX('1.2 Speakers'!$J$10:$J1505,MATCH(N438,'1.2 Speakers'!$B$10:$B1505,0),)),"")</f>
        <v/>
      </c>
      <c r="P438" s="58"/>
      <c r="Q438" s="60"/>
      <c r="R438" s="61"/>
      <c r="S438" s="60"/>
      <c r="T438" s="536"/>
    </row>
    <row r="439" spans="2:20" ht="13">
      <c r="B439" s="535"/>
      <c r="C439" s="425"/>
      <c r="D439" s="57"/>
      <c r="E439" s="58"/>
      <c r="F439" s="58"/>
      <c r="G439" s="427"/>
      <c r="H439" s="427"/>
      <c r="I439" s="59"/>
      <c r="J439" s="59"/>
      <c r="K439" s="59"/>
      <c r="L439" s="59"/>
      <c r="M439" s="59"/>
      <c r="N439" s="59"/>
      <c r="O439" s="57" t="str" cm="1">
        <f t="array" ref="O439">I439&amp;IFERROR(IF(INDEX('1.2 Speakers'!$J$10:$J1506,MATCH(I439,'1.2 Speakers'!$B$10:$B1506,0),)="",""," - "&amp;INDEX('1.2 Speakers'!$J$10:$J1506,MATCH(I439,'1.2 Speakers'!$B$10:$B1506,0),)),"")&amp;IF(ISBLANK(J439),"",CHAR(10))&amp;J439&amp;IFERROR(IF(INDEX('1.2 Speakers'!$J$10:$J1506,MATCH(J439,'1.2 Speakers'!$B$10:$B1506,0),)="",""," - "&amp;INDEX('1.2 Speakers'!$J$10:$J1506,MATCH(J439,'1.2 Speakers'!$B$10:$B1506,0),)),"")&amp;IF(ISBLANK(K439),"","
")&amp;K439&amp;IFERROR(IF(INDEX('1.2 Speakers'!$J$10:$J1506,MATCH(K439,'1.2 Speakers'!$B$10:$B1506,0),)="",""," - "&amp;INDEX('1.2 Speakers'!$J$10:$J1506,MATCH(K439,'1.2 Speakers'!$B$10:$B1506,0),)),"")&amp;IF(ISBLANK(L439),"","
")&amp;L439&amp;IFERROR(IF(INDEX('1.2 Speakers'!$J$10:$J1506,MATCH(L439,'1.2 Speakers'!$B$10:$B1506,0),)="",""," - "&amp;INDEX('1.2 Speakers'!$J$10:$J1506,MATCH(L439,'1.2 Speakers'!$B$10:$B1506,0),)),"")&amp;IF(ISBLANK(M439),"","
")&amp;M439&amp;IFERROR(IF(INDEX('1.2 Speakers'!$J$10:$J1506,MATCH(M439,'1.2 Speakers'!$B$10:$B1506,0),)="",""," - "&amp;INDEX('1.2 Speakers'!$J$10:$J1506,MATCH(M439,'1.2 Speakers'!$B$10:$B1506,0),)),"")&amp;IF(ISBLANK(N439),"","
")&amp;N439&amp;IFERROR(IF(INDEX('1.2 Speakers'!$J$10:$J1506,MATCH(N439,'1.2 Speakers'!$B$10:$B1506,0),)="",""," - "&amp;INDEX('1.2 Speakers'!$J$10:$J1506,MATCH(N439,'1.2 Speakers'!$B$10:$B1506,0),)),"")</f>
        <v/>
      </c>
      <c r="P439" s="58"/>
      <c r="Q439" s="60"/>
      <c r="R439" s="61"/>
      <c r="S439" s="60"/>
      <c r="T439" s="536"/>
    </row>
    <row r="440" spans="2:20" ht="13">
      <c r="B440" s="535"/>
      <c r="C440" s="425"/>
      <c r="D440" s="57"/>
      <c r="E440" s="58"/>
      <c r="F440" s="58"/>
      <c r="G440" s="427"/>
      <c r="H440" s="427"/>
      <c r="I440" s="59"/>
      <c r="J440" s="59"/>
      <c r="K440" s="59"/>
      <c r="L440" s="59"/>
      <c r="M440" s="59"/>
      <c r="N440" s="59"/>
      <c r="O440" s="57" t="str" cm="1">
        <f t="array" ref="O440">I440&amp;IFERROR(IF(INDEX('1.2 Speakers'!$J$10:$J1507,MATCH(I440,'1.2 Speakers'!$B$10:$B1507,0),)="",""," - "&amp;INDEX('1.2 Speakers'!$J$10:$J1507,MATCH(I440,'1.2 Speakers'!$B$10:$B1507,0),)),"")&amp;IF(ISBLANK(J440),"",CHAR(10))&amp;J440&amp;IFERROR(IF(INDEX('1.2 Speakers'!$J$10:$J1507,MATCH(J440,'1.2 Speakers'!$B$10:$B1507,0),)="",""," - "&amp;INDEX('1.2 Speakers'!$J$10:$J1507,MATCH(J440,'1.2 Speakers'!$B$10:$B1507,0),)),"")&amp;IF(ISBLANK(K440),"","
")&amp;K440&amp;IFERROR(IF(INDEX('1.2 Speakers'!$J$10:$J1507,MATCH(K440,'1.2 Speakers'!$B$10:$B1507,0),)="",""," - "&amp;INDEX('1.2 Speakers'!$J$10:$J1507,MATCH(K440,'1.2 Speakers'!$B$10:$B1507,0),)),"")&amp;IF(ISBLANK(L440),"","
")&amp;L440&amp;IFERROR(IF(INDEX('1.2 Speakers'!$J$10:$J1507,MATCH(L440,'1.2 Speakers'!$B$10:$B1507,0),)="",""," - "&amp;INDEX('1.2 Speakers'!$J$10:$J1507,MATCH(L440,'1.2 Speakers'!$B$10:$B1507,0),)),"")&amp;IF(ISBLANK(M440),"","
")&amp;M440&amp;IFERROR(IF(INDEX('1.2 Speakers'!$J$10:$J1507,MATCH(M440,'1.2 Speakers'!$B$10:$B1507,0),)="",""," - "&amp;INDEX('1.2 Speakers'!$J$10:$J1507,MATCH(M440,'1.2 Speakers'!$B$10:$B1507,0),)),"")&amp;IF(ISBLANK(N440),"","
")&amp;N440&amp;IFERROR(IF(INDEX('1.2 Speakers'!$J$10:$J1507,MATCH(N440,'1.2 Speakers'!$B$10:$B1507,0),)="",""," - "&amp;INDEX('1.2 Speakers'!$J$10:$J1507,MATCH(N440,'1.2 Speakers'!$B$10:$B1507,0),)),"")</f>
        <v/>
      </c>
      <c r="P440" s="58"/>
      <c r="Q440" s="60"/>
      <c r="R440" s="61"/>
      <c r="S440" s="60"/>
      <c r="T440" s="536"/>
    </row>
    <row r="441" spans="2:20" ht="13">
      <c r="B441" s="535"/>
      <c r="C441" s="425"/>
      <c r="D441" s="57"/>
      <c r="E441" s="58"/>
      <c r="F441" s="58"/>
      <c r="G441" s="427"/>
      <c r="H441" s="427"/>
      <c r="I441" s="59"/>
      <c r="J441" s="59"/>
      <c r="K441" s="59"/>
      <c r="L441" s="59"/>
      <c r="M441" s="59"/>
      <c r="N441" s="59"/>
      <c r="O441" s="57" t="str" cm="1">
        <f t="array" ref="O441">I441&amp;IFERROR(IF(INDEX('1.2 Speakers'!$J$10:$J1508,MATCH(I441,'1.2 Speakers'!$B$10:$B1508,0),)="",""," - "&amp;INDEX('1.2 Speakers'!$J$10:$J1508,MATCH(I441,'1.2 Speakers'!$B$10:$B1508,0),)),"")&amp;IF(ISBLANK(J441),"",CHAR(10))&amp;J441&amp;IFERROR(IF(INDEX('1.2 Speakers'!$J$10:$J1508,MATCH(J441,'1.2 Speakers'!$B$10:$B1508,0),)="",""," - "&amp;INDEX('1.2 Speakers'!$J$10:$J1508,MATCH(J441,'1.2 Speakers'!$B$10:$B1508,0),)),"")&amp;IF(ISBLANK(K441),"","
")&amp;K441&amp;IFERROR(IF(INDEX('1.2 Speakers'!$J$10:$J1508,MATCH(K441,'1.2 Speakers'!$B$10:$B1508,0),)="",""," - "&amp;INDEX('1.2 Speakers'!$J$10:$J1508,MATCH(K441,'1.2 Speakers'!$B$10:$B1508,0),)),"")&amp;IF(ISBLANK(L441),"","
")&amp;L441&amp;IFERROR(IF(INDEX('1.2 Speakers'!$J$10:$J1508,MATCH(L441,'1.2 Speakers'!$B$10:$B1508,0),)="",""," - "&amp;INDEX('1.2 Speakers'!$J$10:$J1508,MATCH(L441,'1.2 Speakers'!$B$10:$B1508,0),)),"")&amp;IF(ISBLANK(M441),"","
")&amp;M441&amp;IFERROR(IF(INDEX('1.2 Speakers'!$J$10:$J1508,MATCH(M441,'1.2 Speakers'!$B$10:$B1508,0),)="",""," - "&amp;INDEX('1.2 Speakers'!$J$10:$J1508,MATCH(M441,'1.2 Speakers'!$B$10:$B1508,0),)),"")&amp;IF(ISBLANK(N441),"","
")&amp;N441&amp;IFERROR(IF(INDEX('1.2 Speakers'!$J$10:$J1508,MATCH(N441,'1.2 Speakers'!$B$10:$B1508,0),)="",""," - "&amp;INDEX('1.2 Speakers'!$J$10:$J1508,MATCH(N441,'1.2 Speakers'!$B$10:$B1508,0),)),"")</f>
        <v/>
      </c>
      <c r="P441" s="58"/>
      <c r="Q441" s="60"/>
      <c r="R441" s="61"/>
      <c r="S441" s="60"/>
      <c r="T441" s="536"/>
    </row>
    <row r="442" spans="2:20" ht="13">
      <c r="B442" s="535"/>
      <c r="C442" s="425"/>
      <c r="D442" s="57"/>
      <c r="E442" s="58"/>
      <c r="F442" s="58"/>
      <c r="G442" s="427"/>
      <c r="H442" s="427"/>
      <c r="I442" s="59"/>
      <c r="J442" s="59"/>
      <c r="K442" s="59"/>
      <c r="L442" s="59"/>
      <c r="M442" s="59"/>
      <c r="N442" s="59"/>
      <c r="O442" s="57" t="str" cm="1">
        <f t="array" ref="O442">I442&amp;IFERROR(IF(INDEX('1.2 Speakers'!$J$10:$J1509,MATCH(I442,'1.2 Speakers'!$B$10:$B1509,0),)="",""," - "&amp;INDEX('1.2 Speakers'!$J$10:$J1509,MATCH(I442,'1.2 Speakers'!$B$10:$B1509,0),)),"")&amp;IF(ISBLANK(J442),"",CHAR(10))&amp;J442&amp;IFERROR(IF(INDEX('1.2 Speakers'!$J$10:$J1509,MATCH(J442,'1.2 Speakers'!$B$10:$B1509,0),)="",""," - "&amp;INDEX('1.2 Speakers'!$J$10:$J1509,MATCH(J442,'1.2 Speakers'!$B$10:$B1509,0),)),"")&amp;IF(ISBLANK(K442),"","
")&amp;K442&amp;IFERROR(IF(INDEX('1.2 Speakers'!$J$10:$J1509,MATCH(K442,'1.2 Speakers'!$B$10:$B1509,0),)="",""," - "&amp;INDEX('1.2 Speakers'!$J$10:$J1509,MATCH(K442,'1.2 Speakers'!$B$10:$B1509,0),)),"")&amp;IF(ISBLANK(L442),"","
")&amp;L442&amp;IFERROR(IF(INDEX('1.2 Speakers'!$J$10:$J1509,MATCH(L442,'1.2 Speakers'!$B$10:$B1509,0),)="",""," - "&amp;INDEX('1.2 Speakers'!$J$10:$J1509,MATCH(L442,'1.2 Speakers'!$B$10:$B1509,0),)),"")&amp;IF(ISBLANK(M442),"","
")&amp;M442&amp;IFERROR(IF(INDEX('1.2 Speakers'!$J$10:$J1509,MATCH(M442,'1.2 Speakers'!$B$10:$B1509,0),)="",""," - "&amp;INDEX('1.2 Speakers'!$J$10:$J1509,MATCH(M442,'1.2 Speakers'!$B$10:$B1509,0),)),"")&amp;IF(ISBLANK(N442),"","
")&amp;N442&amp;IFERROR(IF(INDEX('1.2 Speakers'!$J$10:$J1509,MATCH(N442,'1.2 Speakers'!$B$10:$B1509,0),)="",""," - "&amp;INDEX('1.2 Speakers'!$J$10:$J1509,MATCH(N442,'1.2 Speakers'!$B$10:$B1509,0),)),"")</f>
        <v/>
      </c>
      <c r="P442" s="58"/>
      <c r="Q442" s="60"/>
      <c r="R442" s="61"/>
      <c r="S442" s="60"/>
      <c r="T442" s="536"/>
    </row>
    <row r="443" spans="2:20" ht="13">
      <c r="B443" s="535"/>
      <c r="C443" s="425"/>
      <c r="D443" s="57"/>
      <c r="E443" s="58"/>
      <c r="F443" s="58"/>
      <c r="G443" s="427"/>
      <c r="H443" s="427"/>
      <c r="I443" s="59"/>
      <c r="J443" s="59"/>
      <c r="K443" s="59"/>
      <c r="L443" s="59"/>
      <c r="M443" s="59"/>
      <c r="N443" s="59"/>
      <c r="O443" s="57" t="str" cm="1">
        <f t="array" ref="O443">I443&amp;IFERROR(IF(INDEX('1.2 Speakers'!$J$10:$J1510,MATCH(I443,'1.2 Speakers'!$B$10:$B1510,0),)="",""," - "&amp;INDEX('1.2 Speakers'!$J$10:$J1510,MATCH(I443,'1.2 Speakers'!$B$10:$B1510,0),)),"")&amp;IF(ISBLANK(J443),"",CHAR(10))&amp;J443&amp;IFERROR(IF(INDEX('1.2 Speakers'!$J$10:$J1510,MATCH(J443,'1.2 Speakers'!$B$10:$B1510,0),)="",""," - "&amp;INDEX('1.2 Speakers'!$J$10:$J1510,MATCH(J443,'1.2 Speakers'!$B$10:$B1510,0),)),"")&amp;IF(ISBLANK(K443),"","
")&amp;K443&amp;IFERROR(IF(INDEX('1.2 Speakers'!$J$10:$J1510,MATCH(K443,'1.2 Speakers'!$B$10:$B1510,0),)="",""," - "&amp;INDEX('1.2 Speakers'!$J$10:$J1510,MATCH(K443,'1.2 Speakers'!$B$10:$B1510,0),)),"")&amp;IF(ISBLANK(L443),"","
")&amp;L443&amp;IFERROR(IF(INDEX('1.2 Speakers'!$J$10:$J1510,MATCH(L443,'1.2 Speakers'!$B$10:$B1510,0),)="",""," - "&amp;INDEX('1.2 Speakers'!$J$10:$J1510,MATCH(L443,'1.2 Speakers'!$B$10:$B1510,0),)),"")&amp;IF(ISBLANK(M443),"","
")&amp;M443&amp;IFERROR(IF(INDEX('1.2 Speakers'!$J$10:$J1510,MATCH(M443,'1.2 Speakers'!$B$10:$B1510,0),)="",""," - "&amp;INDEX('1.2 Speakers'!$J$10:$J1510,MATCH(M443,'1.2 Speakers'!$B$10:$B1510,0),)),"")&amp;IF(ISBLANK(N443),"","
")&amp;N443&amp;IFERROR(IF(INDEX('1.2 Speakers'!$J$10:$J1510,MATCH(N443,'1.2 Speakers'!$B$10:$B1510,0),)="",""," - "&amp;INDEX('1.2 Speakers'!$J$10:$J1510,MATCH(N443,'1.2 Speakers'!$B$10:$B1510,0),)),"")</f>
        <v/>
      </c>
      <c r="P443" s="58"/>
      <c r="Q443" s="60"/>
      <c r="R443" s="61"/>
      <c r="S443" s="60"/>
      <c r="T443" s="536"/>
    </row>
    <row r="444" spans="2:20" ht="13">
      <c r="B444" s="535"/>
      <c r="C444" s="425"/>
      <c r="D444" s="57"/>
      <c r="E444" s="58"/>
      <c r="F444" s="58"/>
      <c r="G444" s="427"/>
      <c r="H444" s="427"/>
      <c r="I444" s="59"/>
      <c r="J444" s="59"/>
      <c r="K444" s="59"/>
      <c r="L444" s="59"/>
      <c r="M444" s="59"/>
      <c r="N444" s="59"/>
      <c r="O444" s="57" t="str" cm="1">
        <f t="array" ref="O444">I444&amp;IFERROR(IF(INDEX('1.2 Speakers'!$J$10:$J1511,MATCH(I444,'1.2 Speakers'!$B$10:$B1511,0),)="",""," - "&amp;INDEX('1.2 Speakers'!$J$10:$J1511,MATCH(I444,'1.2 Speakers'!$B$10:$B1511,0),)),"")&amp;IF(ISBLANK(J444),"",CHAR(10))&amp;J444&amp;IFERROR(IF(INDEX('1.2 Speakers'!$J$10:$J1511,MATCH(J444,'1.2 Speakers'!$B$10:$B1511,0),)="",""," - "&amp;INDEX('1.2 Speakers'!$J$10:$J1511,MATCH(J444,'1.2 Speakers'!$B$10:$B1511,0),)),"")&amp;IF(ISBLANK(K444),"","
")&amp;K444&amp;IFERROR(IF(INDEX('1.2 Speakers'!$J$10:$J1511,MATCH(K444,'1.2 Speakers'!$B$10:$B1511,0),)="",""," - "&amp;INDEX('1.2 Speakers'!$J$10:$J1511,MATCH(K444,'1.2 Speakers'!$B$10:$B1511,0),)),"")&amp;IF(ISBLANK(L444),"","
")&amp;L444&amp;IFERROR(IF(INDEX('1.2 Speakers'!$J$10:$J1511,MATCH(L444,'1.2 Speakers'!$B$10:$B1511,0),)="",""," - "&amp;INDEX('1.2 Speakers'!$J$10:$J1511,MATCH(L444,'1.2 Speakers'!$B$10:$B1511,0),)),"")&amp;IF(ISBLANK(M444),"","
")&amp;M444&amp;IFERROR(IF(INDEX('1.2 Speakers'!$J$10:$J1511,MATCH(M444,'1.2 Speakers'!$B$10:$B1511,0),)="",""," - "&amp;INDEX('1.2 Speakers'!$J$10:$J1511,MATCH(M444,'1.2 Speakers'!$B$10:$B1511,0),)),"")&amp;IF(ISBLANK(N444),"","
")&amp;N444&amp;IFERROR(IF(INDEX('1.2 Speakers'!$J$10:$J1511,MATCH(N444,'1.2 Speakers'!$B$10:$B1511,0),)="",""," - "&amp;INDEX('1.2 Speakers'!$J$10:$J1511,MATCH(N444,'1.2 Speakers'!$B$10:$B1511,0),)),"")</f>
        <v/>
      </c>
      <c r="P444" s="58"/>
      <c r="Q444" s="60"/>
      <c r="R444" s="61"/>
      <c r="S444" s="60"/>
      <c r="T444" s="536"/>
    </row>
    <row r="445" spans="2:20" ht="13">
      <c r="B445" s="535"/>
      <c r="C445" s="425"/>
      <c r="D445" s="57"/>
      <c r="E445" s="58"/>
      <c r="F445" s="58"/>
      <c r="G445" s="427"/>
      <c r="H445" s="427"/>
      <c r="I445" s="59"/>
      <c r="J445" s="59"/>
      <c r="K445" s="59"/>
      <c r="L445" s="59"/>
      <c r="M445" s="59"/>
      <c r="N445" s="59"/>
      <c r="O445" s="57" t="str" cm="1">
        <f t="array" ref="O445">I445&amp;IFERROR(IF(INDEX('1.2 Speakers'!$J$10:$J1512,MATCH(I445,'1.2 Speakers'!$B$10:$B1512,0),)="",""," - "&amp;INDEX('1.2 Speakers'!$J$10:$J1512,MATCH(I445,'1.2 Speakers'!$B$10:$B1512,0),)),"")&amp;IF(ISBLANK(J445),"",CHAR(10))&amp;J445&amp;IFERROR(IF(INDEX('1.2 Speakers'!$J$10:$J1512,MATCH(J445,'1.2 Speakers'!$B$10:$B1512,0),)="",""," - "&amp;INDEX('1.2 Speakers'!$J$10:$J1512,MATCH(J445,'1.2 Speakers'!$B$10:$B1512,0),)),"")&amp;IF(ISBLANK(K445),"","
")&amp;K445&amp;IFERROR(IF(INDEX('1.2 Speakers'!$J$10:$J1512,MATCH(K445,'1.2 Speakers'!$B$10:$B1512,0),)="",""," - "&amp;INDEX('1.2 Speakers'!$J$10:$J1512,MATCH(K445,'1.2 Speakers'!$B$10:$B1512,0),)),"")&amp;IF(ISBLANK(L445),"","
")&amp;L445&amp;IFERROR(IF(INDEX('1.2 Speakers'!$J$10:$J1512,MATCH(L445,'1.2 Speakers'!$B$10:$B1512,0),)="",""," - "&amp;INDEX('1.2 Speakers'!$J$10:$J1512,MATCH(L445,'1.2 Speakers'!$B$10:$B1512,0),)),"")&amp;IF(ISBLANK(M445),"","
")&amp;M445&amp;IFERROR(IF(INDEX('1.2 Speakers'!$J$10:$J1512,MATCH(M445,'1.2 Speakers'!$B$10:$B1512,0),)="",""," - "&amp;INDEX('1.2 Speakers'!$J$10:$J1512,MATCH(M445,'1.2 Speakers'!$B$10:$B1512,0),)),"")&amp;IF(ISBLANK(N445),"","
")&amp;N445&amp;IFERROR(IF(INDEX('1.2 Speakers'!$J$10:$J1512,MATCH(N445,'1.2 Speakers'!$B$10:$B1512,0),)="",""," - "&amp;INDEX('1.2 Speakers'!$J$10:$J1512,MATCH(N445,'1.2 Speakers'!$B$10:$B1512,0),)),"")</f>
        <v/>
      </c>
      <c r="P445" s="58"/>
      <c r="Q445" s="60"/>
      <c r="R445" s="61"/>
      <c r="S445" s="60"/>
      <c r="T445" s="536"/>
    </row>
    <row r="446" spans="2:20" ht="13">
      <c r="B446" s="535"/>
      <c r="C446" s="425"/>
      <c r="D446" s="57"/>
      <c r="E446" s="58"/>
      <c r="F446" s="58"/>
      <c r="G446" s="427"/>
      <c r="H446" s="427"/>
      <c r="I446" s="59"/>
      <c r="J446" s="59"/>
      <c r="K446" s="59"/>
      <c r="L446" s="59"/>
      <c r="M446" s="59"/>
      <c r="N446" s="59"/>
      <c r="O446" s="57" t="str" cm="1">
        <f t="array" ref="O446">I446&amp;IFERROR(IF(INDEX('1.2 Speakers'!$J$10:$J1513,MATCH(I446,'1.2 Speakers'!$B$10:$B1513,0),)="",""," - "&amp;INDEX('1.2 Speakers'!$J$10:$J1513,MATCH(I446,'1.2 Speakers'!$B$10:$B1513,0),)),"")&amp;IF(ISBLANK(J446),"",CHAR(10))&amp;J446&amp;IFERROR(IF(INDEX('1.2 Speakers'!$J$10:$J1513,MATCH(J446,'1.2 Speakers'!$B$10:$B1513,0),)="",""," - "&amp;INDEX('1.2 Speakers'!$J$10:$J1513,MATCH(J446,'1.2 Speakers'!$B$10:$B1513,0),)),"")&amp;IF(ISBLANK(K446),"","
")&amp;K446&amp;IFERROR(IF(INDEX('1.2 Speakers'!$J$10:$J1513,MATCH(K446,'1.2 Speakers'!$B$10:$B1513,0),)="",""," - "&amp;INDEX('1.2 Speakers'!$J$10:$J1513,MATCH(K446,'1.2 Speakers'!$B$10:$B1513,0),)),"")&amp;IF(ISBLANK(L446),"","
")&amp;L446&amp;IFERROR(IF(INDEX('1.2 Speakers'!$J$10:$J1513,MATCH(L446,'1.2 Speakers'!$B$10:$B1513,0),)="",""," - "&amp;INDEX('1.2 Speakers'!$J$10:$J1513,MATCH(L446,'1.2 Speakers'!$B$10:$B1513,0),)),"")&amp;IF(ISBLANK(M446),"","
")&amp;M446&amp;IFERROR(IF(INDEX('1.2 Speakers'!$J$10:$J1513,MATCH(M446,'1.2 Speakers'!$B$10:$B1513,0),)="",""," - "&amp;INDEX('1.2 Speakers'!$J$10:$J1513,MATCH(M446,'1.2 Speakers'!$B$10:$B1513,0),)),"")&amp;IF(ISBLANK(N446),"","
")&amp;N446&amp;IFERROR(IF(INDEX('1.2 Speakers'!$J$10:$J1513,MATCH(N446,'1.2 Speakers'!$B$10:$B1513,0),)="",""," - "&amp;INDEX('1.2 Speakers'!$J$10:$J1513,MATCH(N446,'1.2 Speakers'!$B$10:$B1513,0),)),"")</f>
        <v/>
      </c>
      <c r="P446" s="58"/>
      <c r="Q446" s="60"/>
      <c r="R446" s="61"/>
      <c r="S446" s="60"/>
      <c r="T446" s="536"/>
    </row>
    <row r="447" spans="2:20" ht="13">
      <c r="B447" s="535"/>
      <c r="C447" s="425"/>
      <c r="D447" s="57"/>
      <c r="E447" s="58"/>
      <c r="F447" s="58"/>
      <c r="G447" s="427"/>
      <c r="H447" s="427"/>
      <c r="I447" s="59"/>
      <c r="J447" s="59"/>
      <c r="K447" s="59"/>
      <c r="L447" s="59"/>
      <c r="M447" s="59"/>
      <c r="N447" s="59"/>
      <c r="O447" s="57" t="str" cm="1">
        <f t="array" ref="O447">I447&amp;IFERROR(IF(INDEX('1.2 Speakers'!$J$10:$J1514,MATCH(I447,'1.2 Speakers'!$B$10:$B1514,0),)="",""," - "&amp;INDEX('1.2 Speakers'!$J$10:$J1514,MATCH(I447,'1.2 Speakers'!$B$10:$B1514,0),)),"")&amp;IF(ISBLANK(J447),"",CHAR(10))&amp;J447&amp;IFERROR(IF(INDEX('1.2 Speakers'!$J$10:$J1514,MATCH(J447,'1.2 Speakers'!$B$10:$B1514,0),)="",""," - "&amp;INDEX('1.2 Speakers'!$J$10:$J1514,MATCH(J447,'1.2 Speakers'!$B$10:$B1514,0),)),"")&amp;IF(ISBLANK(K447),"","
")&amp;K447&amp;IFERROR(IF(INDEX('1.2 Speakers'!$J$10:$J1514,MATCH(K447,'1.2 Speakers'!$B$10:$B1514,0),)="",""," - "&amp;INDEX('1.2 Speakers'!$J$10:$J1514,MATCH(K447,'1.2 Speakers'!$B$10:$B1514,0),)),"")&amp;IF(ISBLANK(L447),"","
")&amp;L447&amp;IFERROR(IF(INDEX('1.2 Speakers'!$J$10:$J1514,MATCH(L447,'1.2 Speakers'!$B$10:$B1514,0),)="",""," - "&amp;INDEX('1.2 Speakers'!$J$10:$J1514,MATCH(L447,'1.2 Speakers'!$B$10:$B1514,0),)),"")&amp;IF(ISBLANK(M447),"","
")&amp;M447&amp;IFERROR(IF(INDEX('1.2 Speakers'!$J$10:$J1514,MATCH(M447,'1.2 Speakers'!$B$10:$B1514,0),)="",""," - "&amp;INDEX('1.2 Speakers'!$J$10:$J1514,MATCH(M447,'1.2 Speakers'!$B$10:$B1514,0),)),"")&amp;IF(ISBLANK(N447),"","
")&amp;N447&amp;IFERROR(IF(INDEX('1.2 Speakers'!$J$10:$J1514,MATCH(N447,'1.2 Speakers'!$B$10:$B1514,0),)="",""," - "&amp;INDEX('1.2 Speakers'!$J$10:$J1514,MATCH(N447,'1.2 Speakers'!$B$10:$B1514,0),)),"")</f>
        <v/>
      </c>
      <c r="P447" s="58"/>
      <c r="Q447" s="60"/>
      <c r="R447" s="61"/>
      <c r="S447" s="60"/>
      <c r="T447" s="536"/>
    </row>
    <row r="448" spans="2:20" ht="13">
      <c r="B448" s="535"/>
      <c r="C448" s="425"/>
      <c r="D448" s="57"/>
      <c r="E448" s="58"/>
      <c r="F448" s="58"/>
      <c r="G448" s="427"/>
      <c r="H448" s="427"/>
      <c r="I448" s="59"/>
      <c r="J448" s="59"/>
      <c r="K448" s="59"/>
      <c r="L448" s="59"/>
      <c r="M448" s="59"/>
      <c r="N448" s="59"/>
      <c r="O448" s="57" t="str" cm="1">
        <f t="array" ref="O448">I448&amp;IFERROR(IF(INDEX('1.2 Speakers'!$J$10:$J1515,MATCH(I448,'1.2 Speakers'!$B$10:$B1515,0),)="",""," - "&amp;INDEX('1.2 Speakers'!$J$10:$J1515,MATCH(I448,'1.2 Speakers'!$B$10:$B1515,0),)),"")&amp;IF(ISBLANK(J448),"",CHAR(10))&amp;J448&amp;IFERROR(IF(INDEX('1.2 Speakers'!$J$10:$J1515,MATCH(J448,'1.2 Speakers'!$B$10:$B1515,0),)="",""," - "&amp;INDEX('1.2 Speakers'!$J$10:$J1515,MATCH(J448,'1.2 Speakers'!$B$10:$B1515,0),)),"")&amp;IF(ISBLANK(K448),"","
")&amp;K448&amp;IFERROR(IF(INDEX('1.2 Speakers'!$J$10:$J1515,MATCH(K448,'1.2 Speakers'!$B$10:$B1515,0),)="",""," - "&amp;INDEX('1.2 Speakers'!$J$10:$J1515,MATCH(K448,'1.2 Speakers'!$B$10:$B1515,0),)),"")&amp;IF(ISBLANK(L448),"","
")&amp;L448&amp;IFERROR(IF(INDEX('1.2 Speakers'!$J$10:$J1515,MATCH(L448,'1.2 Speakers'!$B$10:$B1515,0),)="",""," - "&amp;INDEX('1.2 Speakers'!$J$10:$J1515,MATCH(L448,'1.2 Speakers'!$B$10:$B1515,0),)),"")&amp;IF(ISBLANK(M448),"","
")&amp;M448&amp;IFERROR(IF(INDEX('1.2 Speakers'!$J$10:$J1515,MATCH(M448,'1.2 Speakers'!$B$10:$B1515,0),)="",""," - "&amp;INDEX('1.2 Speakers'!$J$10:$J1515,MATCH(M448,'1.2 Speakers'!$B$10:$B1515,0),)),"")&amp;IF(ISBLANK(N448),"","
")&amp;N448&amp;IFERROR(IF(INDEX('1.2 Speakers'!$J$10:$J1515,MATCH(N448,'1.2 Speakers'!$B$10:$B1515,0),)="",""," - "&amp;INDEX('1.2 Speakers'!$J$10:$J1515,MATCH(N448,'1.2 Speakers'!$B$10:$B1515,0),)),"")</f>
        <v/>
      </c>
      <c r="P448" s="58"/>
      <c r="Q448" s="60"/>
      <c r="R448" s="61"/>
      <c r="S448" s="60"/>
      <c r="T448" s="536"/>
    </row>
    <row r="449" spans="2:20" ht="13">
      <c r="B449" s="535"/>
      <c r="C449" s="425"/>
      <c r="D449" s="57"/>
      <c r="E449" s="58"/>
      <c r="F449" s="58"/>
      <c r="G449" s="427"/>
      <c r="H449" s="427"/>
      <c r="I449" s="59"/>
      <c r="J449" s="59"/>
      <c r="K449" s="59"/>
      <c r="L449" s="59"/>
      <c r="M449" s="59"/>
      <c r="N449" s="59"/>
      <c r="O449" s="57" t="str" cm="1">
        <f t="array" ref="O449">I449&amp;IFERROR(IF(INDEX('1.2 Speakers'!$J$10:$J1516,MATCH(I449,'1.2 Speakers'!$B$10:$B1516,0),)="",""," - "&amp;INDEX('1.2 Speakers'!$J$10:$J1516,MATCH(I449,'1.2 Speakers'!$B$10:$B1516,0),)),"")&amp;IF(ISBLANK(J449),"",CHAR(10))&amp;J449&amp;IFERROR(IF(INDEX('1.2 Speakers'!$J$10:$J1516,MATCH(J449,'1.2 Speakers'!$B$10:$B1516,0),)="",""," - "&amp;INDEX('1.2 Speakers'!$J$10:$J1516,MATCH(J449,'1.2 Speakers'!$B$10:$B1516,0),)),"")&amp;IF(ISBLANK(K449),"","
")&amp;K449&amp;IFERROR(IF(INDEX('1.2 Speakers'!$J$10:$J1516,MATCH(K449,'1.2 Speakers'!$B$10:$B1516,0),)="",""," - "&amp;INDEX('1.2 Speakers'!$J$10:$J1516,MATCH(K449,'1.2 Speakers'!$B$10:$B1516,0),)),"")&amp;IF(ISBLANK(L449),"","
")&amp;L449&amp;IFERROR(IF(INDEX('1.2 Speakers'!$J$10:$J1516,MATCH(L449,'1.2 Speakers'!$B$10:$B1516,0),)="",""," - "&amp;INDEX('1.2 Speakers'!$J$10:$J1516,MATCH(L449,'1.2 Speakers'!$B$10:$B1516,0),)),"")&amp;IF(ISBLANK(M449),"","
")&amp;M449&amp;IFERROR(IF(INDEX('1.2 Speakers'!$J$10:$J1516,MATCH(M449,'1.2 Speakers'!$B$10:$B1516,0),)="",""," - "&amp;INDEX('1.2 Speakers'!$J$10:$J1516,MATCH(M449,'1.2 Speakers'!$B$10:$B1516,0),)),"")&amp;IF(ISBLANK(N449),"","
")&amp;N449&amp;IFERROR(IF(INDEX('1.2 Speakers'!$J$10:$J1516,MATCH(N449,'1.2 Speakers'!$B$10:$B1516,0),)="",""," - "&amp;INDEX('1.2 Speakers'!$J$10:$J1516,MATCH(N449,'1.2 Speakers'!$B$10:$B1516,0),)),"")</f>
        <v/>
      </c>
      <c r="P449" s="58"/>
      <c r="Q449" s="60"/>
      <c r="R449" s="61"/>
      <c r="S449" s="60"/>
      <c r="T449" s="536"/>
    </row>
    <row r="450" spans="2:20" ht="13">
      <c r="B450" s="535"/>
      <c r="C450" s="425"/>
      <c r="D450" s="57"/>
      <c r="E450" s="58"/>
      <c r="F450" s="58"/>
      <c r="G450" s="427"/>
      <c r="H450" s="427"/>
      <c r="I450" s="59"/>
      <c r="J450" s="59"/>
      <c r="K450" s="59"/>
      <c r="L450" s="59"/>
      <c r="M450" s="59"/>
      <c r="N450" s="59"/>
      <c r="O450" s="57" t="str" cm="1">
        <f t="array" ref="O450">I450&amp;IFERROR(IF(INDEX('1.2 Speakers'!$J$10:$J1517,MATCH(I450,'1.2 Speakers'!$B$10:$B1517,0),)="",""," - "&amp;INDEX('1.2 Speakers'!$J$10:$J1517,MATCH(I450,'1.2 Speakers'!$B$10:$B1517,0),)),"")&amp;IF(ISBLANK(J450),"",CHAR(10))&amp;J450&amp;IFERROR(IF(INDEX('1.2 Speakers'!$J$10:$J1517,MATCH(J450,'1.2 Speakers'!$B$10:$B1517,0),)="",""," - "&amp;INDEX('1.2 Speakers'!$J$10:$J1517,MATCH(J450,'1.2 Speakers'!$B$10:$B1517,0),)),"")&amp;IF(ISBLANK(K450),"","
")&amp;K450&amp;IFERROR(IF(INDEX('1.2 Speakers'!$J$10:$J1517,MATCH(K450,'1.2 Speakers'!$B$10:$B1517,0),)="",""," - "&amp;INDEX('1.2 Speakers'!$J$10:$J1517,MATCH(K450,'1.2 Speakers'!$B$10:$B1517,0),)),"")&amp;IF(ISBLANK(L450),"","
")&amp;L450&amp;IFERROR(IF(INDEX('1.2 Speakers'!$J$10:$J1517,MATCH(L450,'1.2 Speakers'!$B$10:$B1517,0),)="",""," - "&amp;INDEX('1.2 Speakers'!$J$10:$J1517,MATCH(L450,'1.2 Speakers'!$B$10:$B1517,0),)),"")&amp;IF(ISBLANK(M450),"","
")&amp;M450&amp;IFERROR(IF(INDEX('1.2 Speakers'!$J$10:$J1517,MATCH(M450,'1.2 Speakers'!$B$10:$B1517,0),)="",""," - "&amp;INDEX('1.2 Speakers'!$J$10:$J1517,MATCH(M450,'1.2 Speakers'!$B$10:$B1517,0),)),"")&amp;IF(ISBLANK(N450),"","
")&amp;N450&amp;IFERROR(IF(INDEX('1.2 Speakers'!$J$10:$J1517,MATCH(N450,'1.2 Speakers'!$B$10:$B1517,0),)="",""," - "&amp;INDEX('1.2 Speakers'!$J$10:$J1517,MATCH(N450,'1.2 Speakers'!$B$10:$B1517,0),)),"")</f>
        <v/>
      </c>
      <c r="P450" s="58"/>
      <c r="Q450" s="60"/>
      <c r="R450" s="61"/>
      <c r="S450" s="60"/>
      <c r="T450" s="536"/>
    </row>
    <row r="451" spans="2:20" ht="13">
      <c r="B451" s="535"/>
      <c r="C451" s="425"/>
      <c r="D451" s="57"/>
      <c r="E451" s="58"/>
      <c r="F451" s="58"/>
      <c r="G451" s="427"/>
      <c r="H451" s="427"/>
      <c r="I451" s="59"/>
      <c r="J451" s="59"/>
      <c r="K451" s="59"/>
      <c r="L451" s="59"/>
      <c r="M451" s="59"/>
      <c r="N451" s="59"/>
      <c r="O451" s="57" t="str" cm="1">
        <f t="array" ref="O451">I451&amp;IFERROR(IF(INDEX('1.2 Speakers'!$J$10:$J1518,MATCH(I451,'1.2 Speakers'!$B$10:$B1518,0),)="",""," - "&amp;INDEX('1.2 Speakers'!$J$10:$J1518,MATCH(I451,'1.2 Speakers'!$B$10:$B1518,0),)),"")&amp;IF(ISBLANK(J451),"",CHAR(10))&amp;J451&amp;IFERROR(IF(INDEX('1.2 Speakers'!$J$10:$J1518,MATCH(J451,'1.2 Speakers'!$B$10:$B1518,0),)="",""," - "&amp;INDEX('1.2 Speakers'!$J$10:$J1518,MATCH(J451,'1.2 Speakers'!$B$10:$B1518,0),)),"")&amp;IF(ISBLANK(K451),"","
")&amp;K451&amp;IFERROR(IF(INDEX('1.2 Speakers'!$J$10:$J1518,MATCH(K451,'1.2 Speakers'!$B$10:$B1518,0),)="",""," - "&amp;INDEX('1.2 Speakers'!$J$10:$J1518,MATCH(K451,'1.2 Speakers'!$B$10:$B1518,0),)),"")&amp;IF(ISBLANK(L451),"","
")&amp;L451&amp;IFERROR(IF(INDEX('1.2 Speakers'!$J$10:$J1518,MATCH(L451,'1.2 Speakers'!$B$10:$B1518,0),)="",""," - "&amp;INDEX('1.2 Speakers'!$J$10:$J1518,MATCH(L451,'1.2 Speakers'!$B$10:$B1518,0),)),"")&amp;IF(ISBLANK(M451),"","
")&amp;M451&amp;IFERROR(IF(INDEX('1.2 Speakers'!$J$10:$J1518,MATCH(M451,'1.2 Speakers'!$B$10:$B1518,0),)="",""," - "&amp;INDEX('1.2 Speakers'!$J$10:$J1518,MATCH(M451,'1.2 Speakers'!$B$10:$B1518,0),)),"")&amp;IF(ISBLANK(N451),"","
")&amp;N451&amp;IFERROR(IF(INDEX('1.2 Speakers'!$J$10:$J1518,MATCH(N451,'1.2 Speakers'!$B$10:$B1518,0),)="",""," - "&amp;INDEX('1.2 Speakers'!$J$10:$J1518,MATCH(N451,'1.2 Speakers'!$B$10:$B1518,0),)),"")</f>
        <v/>
      </c>
      <c r="P451" s="58"/>
      <c r="Q451" s="60"/>
      <c r="R451" s="61"/>
      <c r="S451" s="60"/>
      <c r="T451" s="536"/>
    </row>
    <row r="452" spans="2:20" ht="13">
      <c r="B452" s="535"/>
      <c r="C452" s="425"/>
      <c r="D452" s="57"/>
      <c r="E452" s="58"/>
      <c r="F452" s="58"/>
      <c r="G452" s="427"/>
      <c r="H452" s="427"/>
      <c r="I452" s="59"/>
      <c r="J452" s="59"/>
      <c r="K452" s="59"/>
      <c r="L452" s="59"/>
      <c r="M452" s="59"/>
      <c r="N452" s="59"/>
      <c r="O452" s="57" t="str" cm="1">
        <f t="array" ref="O452">I452&amp;IFERROR(IF(INDEX('1.2 Speakers'!$J$10:$J1519,MATCH(I452,'1.2 Speakers'!$B$10:$B1519,0),)="",""," - "&amp;INDEX('1.2 Speakers'!$J$10:$J1519,MATCH(I452,'1.2 Speakers'!$B$10:$B1519,0),)),"")&amp;IF(ISBLANK(J452),"",CHAR(10))&amp;J452&amp;IFERROR(IF(INDEX('1.2 Speakers'!$J$10:$J1519,MATCH(J452,'1.2 Speakers'!$B$10:$B1519,0),)="",""," - "&amp;INDEX('1.2 Speakers'!$J$10:$J1519,MATCH(J452,'1.2 Speakers'!$B$10:$B1519,0),)),"")&amp;IF(ISBLANK(K452),"","
")&amp;K452&amp;IFERROR(IF(INDEX('1.2 Speakers'!$J$10:$J1519,MATCH(K452,'1.2 Speakers'!$B$10:$B1519,0),)="",""," - "&amp;INDEX('1.2 Speakers'!$J$10:$J1519,MATCH(K452,'1.2 Speakers'!$B$10:$B1519,0),)),"")&amp;IF(ISBLANK(L452),"","
")&amp;L452&amp;IFERROR(IF(INDEX('1.2 Speakers'!$J$10:$J1519,MATCH(L452,'1.2 Speakers'!$B$10:$B1519,0),)="",""," - "&amp;INDEX('1.2 Speakers'!$J$10:$J1519,MATCH(L452,'1.2 Speakers'!$B$10:$B1519,0),)),"")&amp;IF(ISBLANK(M452),"","
")&amp;M452&amp;IFERROR(IF(INDEX('1.2 Speakers'!$J$10:$J1519,MATCH(M452,'1.2 Speakers'!$B$10:$B1519,0),)="",""," - "&amp;INDEX('1.2 Speakers'!$J$10:$J1519,MATCH(M452,'1.2 Speakers'!$B$10:$B1519,0),)),"")&amp;IF(ISBLANK(N452),"","
")&amp;N452&amp;IFERROR(IF(INDEX('1.2 Speakers'!$J$10:$J1519,MATCH(N452,'1.2 Speakers'!$B$10:$B1519,0),)="",""," - "&amp;INDEX('1.2 Speakers'!$J$10:$J1519,MATCH(N452,'1.2 Speakers'!$B$10:$B1519,0),)),"")</f>
        <v/>
      </c>
      <c r="P452" s="58"/>
      <c r="Q452" s="60"/>
      <c r="R452" s="61"/>
      <c r="S452" s="60"/>
      <c r="T452" s="536"/>
    </row>
    <row r="453" spans="2:20" ht="13">
      <c r="B453" s="535"/>
      <c r="C453" s="425"/>
      <c r="D453" s="57"/>
      <c r="E453" s="58"/>
      <c r="F453" s="58"/>
      <c r="G453" s="427"/>
      <c r="H453" s="427"/>
      <c r="I453" s="59"/>
      <c r="J453" s="59"/>
      <c r="K453" s="59"/>
      <c r="L453" s="59"/>
      <c r="M453" s="59"/>
      <c r="N453" s="59"/>
      <c r="O453" s="57" t="str" cm="1">
        <f t="array" ref="O453">I453&amp;IFERROR(IF(INDEX('1.2 Speakers'!$J$10:$J1520,MATCH(I453,'1.2 Speakers'!$B$10:$B1520,0),)="",""," - "&amp;INDEX('1.2 Speakers'!$J$10:$J1520,MATCH(I453,'1.2 Speakers'!$B$10:$B1520,0),)),"")&amp;IF(ISBLANK(J453),"",CHAR(10))&amp;J453&amp;IFERROR(IF(INDEX('1.2 Speakers'!$J$10:$J1520,MATCH(J453,'1.2 Speakers'!$B$10:$B1520,0),)="",""," - "&amp;INDEX('1.2 Speakers'!$J$10:$J1520,MATCH(J453,'1.2 Speakers'!$B$10:$B1520,0),)),"")&amp;IF(ISBLANK(K453),"","
")&amp;K453&amp;IFERROR(IF(INDEX('1.2 Speakers'!$J$10:$J1520,MATCH(K453,'1.2 Speakers'!$B$10:$B1520,0),)="",""," - "&amp;INDEX('1.2 Speakers'!$J$10:$J1520,MATCH(K453,'1.2 Speakers'!$B$10:$B1520,0),)),"")&amp;IF(ISBLANK(L453),"","
")&amp;L453&amp;IFERROR(IF(INDEX('1.2 Speakers'!$J$10:$J1520,MATCH(L453,'1.2 Speakers'!$B$10:$B1520,0),)="",""," - "&amp;INDEX('1.2 Speakers'!$J$10:$J1520,MATCH(L453,'1.2 Speakers'!$B$10:$B1520,0),)),"")&amp;IF(ISBLANK(M453),"","
")&amp;M453&amp;IFERROR(IF(INDEX('1.2 Speakers'!$J$10:$J1520,MATCH(M453,'1.2 Speakers'!$B$10:$B1520,0),)="",""," - "&amp;INDEX('1.2 Speakers'!$J$10:$J1520,MATCH(M453,'1.2 Speakers'!$B$10:$B1520,0),)),"")&amp;IF(ISBLANK(N453),"","
")&amp;N453&amp;IFERROR(IF(INDEX('1.2 Speakers'!$J$10:$J1520,MATCH(N453,'1.2 Speakers'!$B$10:$B1520,0),)="",""," - "&amp;INDEX('1.2 Speakers'!$J$10:$J1520,MATCH(N453,'1.2 Speakers'!$B$10:$B1520,0),)),"")</f>
        <v/>
      </c>
      <c r="P453" s="58"/>
      <c r="Q453" s="60"/>
      <c r="R453" s="61"/>
      <c r="S453" s="60"/>
      <c r="T453" s="536"/>
    </row>
    <row r="454" spans="2:20" ht="13">
      <c r="B454" s="535"/>
      <c r="C454" s="425"/>
      <c r="D454" s="57"/>
      <c r="E454" s="58"/>
      <c r="F454" s="58"/>
      <c r="G454" s="427"/>
      <c r="H454" s="427"/>
      <c r="I454" s="59"/>
      <c r="J454" s="59"/>
      <c r="K454" s="59"/>
      <c r="L454" s="59"/>
      <c r="M454" s="59"/>
      <c r="N454" s="59"/>
      <c r="O454" s="57" t="str" cm="1">
        <f t="array" ref="O454">I454&amp;IFERROR(IF(INDEX('1.2 Speakers'!$J$10:$J1521,MATCH(I454,'1.2 Speakers'!$B$10:$B1521,0),)="",""," - "&amp;INDEX('1.2 Speakers'!$J$10:$J1521,MATCH(I454,'1.2 Speakers'!$B$10:$B1521,0),)),"")&amp;IF(ISBLANK(J454),"",CHAR(10))&amp;J454&amp;IFERROR(IF(INDEX('1.2 Speakers'!$J$10:$J1521,MATCH(J454,'1.2 Speakers'!$B$10:$B1521,0),)="",""," - "&amp;INDEX('1.2 Speakers'!$J$10:$J1521,MATCH(J454,'1.2 Speakers'!$B$10:$B1521,0),)),"")&amp;IF(ISBLANK(K454),"","
")&amp;K454&amp;IFERROR(IF(INDEX('1.2 Speakers'!$J$10:$J1521,MATCH(K454,'1.2 Speakers'!$B$10:$B1521,0),)="",""," - "&amp;INDEX('1.2 Speakers'!$J$10:$J1521,MATCH(K454,'1.2 Speakers'!$B$10:$B1521,0),)),"")&amp;IF(ISBLANK(L454),"","
")&amp;L454&amp;IFERROR(IF(INDEX('1.2 Speakers'!$J$10:$J1521,MATCH(L454,'1.2 Speakers'!$B$10:$B1521,0),)="",""," - "&amp;INDEX('1.2 Speakers'!$J$10:$J1521,MATCH(L454,'1.2 Speakers'!$B$10:$B1521,0),)),"")&amp;IF(ISBLANK(M454),"","
")&amp;M454&amp;IFERROR(IF(INDEX('1.2 Speakers'!$J$10:$J1521,MATCH(M454,'1.2 Speakers'!$B$10:$B1521,0),)="",""," - "&amp;INDEX('1.2 Speakers'!$J$10:$J1521,MATCH(M454,'1.2 Speakers'!$B$10:$B1521,0),)),"")&amp;IF(ISBLANK(N454),"","
")&amp;N454&amp;IFERROR(IF(INDEX('1.2 Speakers'!$J$10:$J1521,MATCH(N454,'1.2 Speakers'!$B$10:$B1521,0),)="",""," - "&amp;INDEX('1.2 Speakers'!$J$10:$J1521,MATCH(N454,'1.2 Speakers'!$B$10:$B1521,0),)),"")</f>
        <v/>
      </c>
      <c r="P454" s="58"/>
      <c r="Q454" s="60"/>
      <c r="R454" s="61"/>
      <c r="S454" s="60"/>
      <c r="T454" s="536"/>
    </row>
    <row r="455" spans="2:20" ht="13">
      <c r="B455" s="535"/>
      <c r="C455" s="425"/>
      <c r="D455" s="57"/>
      <c r="E455" s="58"/>
      <c r="F455" s="58"/>
      <c r="G455" s="427"/>
      <c r="H455" s="427"/>
      <c r="I455" s="59"/>
      <c r="J455" s="59"/>
      <c r="K455" s="59"/>
      <c r="L455" s="59"/>
      <c r="M455" s="59"/>
      <c r="N455" s="59"/>
      <c r="O455" s="57" t="str" cm="1">
        <f t="array" ref="O455">I455&amp;IFERROR(IF(INDEX('1.2 Speakers'!$J$10:$J1522,MATCH(I455,'1.2 Speakers'!$B$10:$B1522,0),)="",""," - "&amp;INDEX('1.2 Speakers'!$J$10:$J1522,MATCH(I455,'1.2 Speakers'!$B$10:$B1522,0),)),"")&amp;IF(ISBLANK(J455),"",CHAR(10))&amp;J455&amp;IFERROR(IF(INDEX('1.2 Speakers'!$J$10:$J1522,MATCH(J455,'1.2 Speakers'!$B$10:$B1522,0),)="",""," - "&amp;INDEX('1.2 Speakers'!$J$10:$J1522,MATCH(J455,'1.2 Speakers'!$B$10:$B1522,0),)),"")&amp;IF(ISBLANK(K455),"","
")&amp;K455&amp;IFERROR(IF(INDEX('1.2 Speakers'!$J$10:$J1522,MATCH(K455,'1.2 Speakers'!$B$10:$B1522,0),)="",""," - "&amp;INDEX('1.2 Speakers'!$J$10:$J1522,MATCH(K455,'1.2 Speakers'!$B$10:$B1522,0),)),"")&amp;IF(ISBLANK(L455),"","
")&amp;L455&amp;IFERROR(IF(INDEX('1.2 Speakers'!$J$10:$J1522,MATCH(L455,'1.2 Speakers'!$B$10:$B1522,0),)="",""," - "&amp;INDEX('1.2 Speakers'!$J$10:$J1522,MATCH(L455,'1.2 Speakers'!$B$10:$B1522,0),)),"")&amp;IF(ISBLANK(M455),"","
")&amp;M455&amp;IFERROR(IF(INDEX('1.2 Speakers'!$J$10:$J1522,MATCH(M455,'1.2 Speakers'!$B$10:$B1522,0),)="",""," - "&amp;INDEX('1.2 Speakers'!$J$10:$J1522,MATCH(M455,'1.2 Speakers'!$B$10:$B1522,0),)),"")&amp;IF(ISBLANK(N455),"","
")&amp;N455&amp;IFERROR(IF(INDEX('1.2 Speakers'!$J$10:$J1522,MATCH(N455,'1.2 Speakers'!$B$10:$B1522,0),)="",""," - "&amp;INDEX('1.2 Speakers'!$J$10:$J1522,MATCH(N455,'1.2 Speakers'!$B$10:$B1522,0),)),"")</f>
        <v/>
      </c>
      <c r="P455" s="58"/>
      <c r="Q455" s="60"/>
      <c r="R455" s="61"/>
      <c r="S455" s="60"/>
      <c r="T455" s="536"/>
    </row>
    <row r="456" spans="2:20" ht="13">
      <c r="B456" s="535"/>
      <c r="C456" s="425"/>
      <c r="D456" s="57"/>
      <c r="E456" s="58"/>
      <c r="F456" s="58"/>
      <c r="G456" s="427"/>
      <c r="H456" s="427"/>
      <c r="I456" s="59"/>
      <c r="J456" s="59"/>
      <c r="K456" s="59"/>
      <c r="L456" s="59"/>
      <c r="M456" s="59"/>
      <c r="N456" s="59"/>
      <c r="O456" s="57" t="str" cm="1">
        <f t="array" ref="O456">I456&amp;IFERROR(IF(INDEX('1.2 Speakers'!$J$10:$J1523,MATCH(I456,'1.2 Speakers'!$B$10:$B1523,0),)="",""," - "&amp;INDEX('1.2 Speakers'!$J$10:$J1523,MATCH(I456,'1.2 Speakers'!$B$10:$B1523,0),)),"")&amp;IF(ISBLANK(J456),"",CHAR(10))&amp;J456&amp;IFERROR(IF(INDEX('1.2 Speakers'!$J$10:$J1523,MATCH(J456,'1.2 Speakers'!$B$10:$B1523,0),)="",""," - "&amp;INDEX('1.2 Speakers'!$J$10:$J1523,MATCH(J456,'1.2 Speakers'!$B$10:$B1523,0),)),"")&amp;IF(ISBLANK(K456),"","
")&amp;K456&amp;IFERROR(IF(INDEX('1.2 Speakers'!$J$10:$J1523,MATCH(K456,'1.2 Speakers'!$B$10:$B1523,0),)="",""," - "&amp;INDEX('1.2 Speakers'!$J$10:$J1523,MATCH(K456,'1.2 Speakers'!$B$10:$B1523,0),)),"")&amp;IF(ISBLANK(L456),"","
")&amp;L456&amp;IFERROR(IF(INDEX('1.2 Speakers'!$J$10:$J1523,MATCH(L456,'1.2 Speakers'!$B$10:$B1523,0),)="",""," - "&amp;INDEX('1.2 Speakers'!$J$10:$J1523,MATCH(L456,'1.2 Speakers'!$B$10:$B1523,0),)),"")&amp;IF(ISBLANK(M456),"","
")&amp;M456&amp;IFERROR(IF(INDEX('1.2 Speakers'!$J$10:$J1523,MATCH(M456,'1.2 Speakers'!$B$10:$B1523,0),)="",""," - "&amp;INDEX('1.2 Speakers'!$J$10:$J1523,MATCH(M456,'1.2 Speakers'!$B$10:$B1523,0),)),"")&amp;IF(ISBLANK(N456),"","
")&amp;N456&amp;IFERROR(IF(INDEX('1.2 Speakers'!$J$10:$J1523,MATCH(N456,'1.2 Speakers'!$B$10:$B1523,0),)="",""," - "&amp;INDEX('1.2 Speakers'!$J$10:$J1523,MATCH(N456,'1.2 Speakers'!$B$10:$B1523,0),)),"")</f>
        <v/>
      </c>
      <c r="P456" s="58"/>
      <c r="Q456" s="60"/>
      <c r="R456" s="61"/>
      <c r="S456" s="60"/>
      <c r="T456" s="536"/>
    </row>
    <row r="457" spans="2:20" ht="13">
      <c r="B457" s="535"/>
      <c r="C457" s="425"/>
      <c r="D457" s="57"/>
      <c r="E457" s="58"/>
      <c r="F457" s="58"/>
      <c r="G457" s="427"/>
      <c r="H457" s="427"/>
      <c r="I457" s="59"/>
      <c r="J457" s="59"/>
      <c r="K457" s="59"/>
      <c r="L457" s="59"/>
      <c r="M457" s="59"/>
      <c r="N457" s="59"/>
      <c r="O457" s="57" t="str" cm="1">
        <f t="array" ref="O457">I457&amp;IFERROR(IF(INDEX('1.2 Speakers'!$J$10:$J1524,MATCH(I457,'1.2 Speakers'!$B$10:$B1524,0),)="",""," - "&amp;INDEX('1.2 Speakers'!$J$10:$J1524,MATCH(I457,'1.2 Speakers'!$B$10:$B1524,0),)),"")&amp;IF(ISBLANK(J457),"",CHAR(10))&amp;J457&amp;IFERROR(IF(INDEX('1.2 Speakers'!$J$10:$J1524,MATCH(J457,'1.2 Speakers'!$B$10:$B1524,0),)="",""," - "&amp;INDEX('1.2 Speakers'!$J$10:$J1524,MATCH(J457,'1.2 Speakers'!$B$10:$B1524,0),)),"")&amp;IF(ISBLANK(K457),"","
")&amp;K457&amp;IFERROR(IF(INDEX('1.2 Speakers'!$J$10:$J1524,MATCH(K457,'1.2 Speakers'!$B$10:$B1524,0),)="",""," - "&amp;INDEX('1.2 Speakers'!$J$10:$J1524,MATCH(K457,'1.2 Speakers'!$B$10:$B1524,0),)),"")&amp;IF(ISBLANK(L457),"","
")&amp;L457&amp;IFERROR(IF(INDEX('1.2 Speakers'!$J$10:$J1524,MATCH(L457,'1.2 Speakers'!$B$10:$B1524,0),)="",""," - "&amp;INDEX('1.2 Speakers'!$J$10:$J1524,MATCH(L457,'1.2 Speakers'!$B$10:$B1524,0),)),"")&amp;IF(ISBLANK(M457),"","
")&amp;M457&amp;IFERROR(IF(INDEX('1.2 Speakers'!$J$10:$J1524,MATCH(M457,'1.2 Speakers'!$B$10:$B1524,0),)="",""," - "&amp;INDEX('1.2 Speakers'!$J$10:$J1524,MATCH(M457,'1.2 Speakers'!$B$10:$B1524,0),)),"")&amp;IF(ISBLANK(N457),"","
")&amp;N457&amp;IFERROR(IF(INDEX('1.2 Speakers'!$J$10:$J1524,MATCH(N457,'1.2 Speakers'!$B$10:$B1524,0),)="",""," - "&amp;INDEX('1.2 Speakers'!$J$10:$J1524,MATCH(N457,'1.2 Speakers'!$B$10:$B1524,0),)),"")</f>
        <v/>
      </c>
      <c r="P457" s="58"/>
      <c r="Q457" s="60"/>
      <c r="R457" s="61"/>
      <c r="S457" s="60"/>
      <c r="T457" s="536"/>
    </row>
    <row r="458" spans="2:20" ht="13">
      <c r="B458" s="535"/>
      <c r="C458" s="425"/>
      <c r="D458" s="57"/>
      <c r="E458" s="58"/>
      <c r="F458" s="58"/>
      <c r="G458" s="427"/>
      <c r="H458" s="427"/>
      <c r="I458" s="59"/>
      <c r="J458" s="59"/>
      <c r="K458" s="59"/>
      <c r="L458" s="59"/>
      <c r="M458" s="59"/>
      <c r="N458" s="59"/>
      <c r="O458" s="57" t="str" cm="1">
        <f t="array" ref="O458">I458&amp;IFERROR(IF(INDEX('1.2 Speakers'!$J$10:$J1525,MATCH(I458,'1.2 Speakers'!$B$10:$B1525,0),)="",""," - "&amp;INDEX('1.2 Speakers'!$J$10:$J1525,MATCH(I458,'1.2 Speakers'!$B$10:$B1525,0),)),"")&amp;IF(ISBLANK(J458),"",CHAR(10))&amp;J458&amp;IFERROR(IF(INDEX('1.2 Speakers'!$J$10:$J1525,MATCH(J458,'1.2 Speakers'!$B$10:$B1525,0),)="",""," - "&amp;INDEX('1.2 Speakers'!$J$10:$J1525,MATCH(J458,'1.2 Speakers'!$B$10:$B1525,0),)),"")&amp;IF(ISBLANK(K458),"","
")&amp;K458&amp;IFERROR(IF(INDEX('1.2 Speakers'!$J$10:$J1525,MATCH(K458,'1.2 Speakers'!$B$10:$B1525,0),)="",""," - "&amp;INDEX('1.2 Speakers'!$J$10:$J1525,MATCH(K458,'1.2 Speakers'!$B$10:$B1525,0),)),"")&amp;IF(ISBLANK(L458),"","
")&amp;L458&amp;IFERROR(IF(INDEX('1.2 Speakers'!$J$10:$J1525,MATCH(L458,'1.2 Speakers'!$B$10:$B1525,0),)="",""," - "&amp;INDEX('1.2 Speakers'!$J$10:$J1525,MATCH(L458,'1.2 Speakers'!$B$10:$B1525,0),)),"")&amp;IF(ISBLANK(M458),"","
")&amp;M458&amp;IFERROR(IF(INDEX('1.2 Speakers'!$J$10:$J1525,MATCH(M458,'1.2 Speakers'!$B$10:$B1525,0),)="",""," - "&amp;INDEX('1.2 Speakers'!$J$10:$J1525,MATCH(M458,'1.2 Speakers'!$B$10:$B1525,0),)),"")&amp;IF(ISBLANK(N458),"","
")&amp;N458&amp;IFERROR(IF(INDEX('1.2 Speakers'!$J$10:$J1525,MATCH(N458,'1.2 Speakers'!$B$10:$B1525,0),)="",""," - "&amp;INDEX('1.2 Speakers'!$J$10:$J1525,MATCH(N458,'1.2 Speakers'!$B$10:$B1525,0),)),"")</f>
        <v/>
      </c>
      <c r="P458" s="58"/>
      <c r="Q458" s="60"/>
      <c r="R458" s="61"/>
      <c r="S458" s="60"/>
      <c r="T458" s="536"/>
    </row>
    <row r="459" spans="2:20" ht="13">
      <c r="B459" s="535"/>
      <c r="C459" s="425"/>
      <c r="D459" s="57"/>
      <c r="E459" s="58"/>
      <c r="F459" s="58"/>
      <c r="G459" s="427"/>
      <c r="H459" s="427"/>
      <c r="I459" s="59"/>
      <c r="J459" s="59"/>
      <c r="K459" s="59"/>
      <c r="L459" s="59"/>
      <c r="M459" s="59"/>
      <c r="N459" s="59"/>
      <c r="O459" s="57" t="str" cm="1">
        <f t="array" ref="O459">I459&amp;IFERROR(IF(INDEX('1.2 Speakers'!$J$10:$J1526,MATCH(I459,'1.2 Speakers'!$B$10:$B1526,0),)="",""," - "&amp;INDEX('1.2 Speakers'!$J$10:$J1526,MATCH(I459,'1.2 Speakers'!$B$10:$B1526,0),)),"")&amp;IF(ISBLANK(J459),"",CHAR(10))&amp;J459&amp;IFERROR(IF(INDEX('1.2 Speakers'!$J$10:$J1526,MATCH(J459,'1.2 Speakers'!$B$10:$B1526,0),)="",""," - "&amp;INDEX('1.2 Speakers'!$J$10:$J1526,MATCH(J459,'1.2 Speakers'!$B$10:$B1526,0),)),"")&amp;IF(ISBLANK(K459),"","
")&amp;K459&amp;IFERROR(IF(INDEX('1.2 Speakers'!$J$10:$J1526,MATCH(K459,'1.2 Speakers'!$B$10:$B1526,0),)="",""," - "&amp;INDEX('1.2 Speakers'!$J$10:$J1526,MATCH(K459,'1.2 Speakers'!$B$10:$B1526,0),)),"")&amp;IF(ISBLANK(L459),"","
")&amp;L459&amp;IFERROR(IF(INDEX('1.2 Speakers'!$J$10:$J1526,MATCH(L459,'1.2 Speakers'!$B$10:$B1526,0),)="",""," - "&amp;INDEX('1.2 Speakers'!$J$10:$J1526,MATCH(L459,'1.2 Speakers'!$B$10:$B1526,0),)),"")&amp;IF(ISBLANK(M459),"","
")&amp;M459&amp;IFERROR(IF(INDEX('1.2 Speakers'!$J$10:$J1526,MATCH(M459,'1.2 Speakers'!$B$10:$B1526,0),)="",""," - "&amp;INDEX('1.2 Speakers'!$J$10:$J1526,MATCH(M459,'1.2 Speakers'!$B$10:$B1526,0),)),"")&amp;IF(ISBLANK(N459),"","
")&amp;N459&amp;IFERROR(IF(INDEX('1.2 Speakers'!$J$10:$J1526,MATCH(N459,'1.2 Speakers'!$B$10:$B1526,0),)="",""," - "&amp;INDEX('1.2 Speakers'!$J$10:$J1526,MATCH(N459,'1.2 Speakers'!$B$10:$B1526,0),)),"")</f>
        <v/>
      </c>
      <c r="P459" s="58"/>
      <c r="Q459" s="60"/>
      <c r="R459" s="61"/>
      <c r="S459" s="60"/>
      <c r="T459" s="536"/>
    </row>
    <row r="460" spans="2:20" ht="13">
      <c r="B460" s="535"/>
      <c r="C460" s="425"/>
      <c r="D460" s="57"/>
      <c r="E460" s="58"/>
      <c r="F460" s="58"/>
      <c r="G460" s="427"/>
      <c r="H460" s="427"/>
      <c r="I460" s="59"/>
      <c r="J460" s="59"/>
      <c r="K460" s="59"/>
      <c r="L460" s="59"/>
      <c r="M460" s="59"/>
      <c r="N460" s="59"/>
      <c r="O460" s="57" t="str" cm="1">
        <f t="array" ref="O460">I460&amp;IFERROR(IF(INDEX('1.2 Speakers'!$J$10:$J1527,MATCH(I460,'1.2 Speakers'!$B$10:$B1527,0),)="",""," - "&amp;INDEX('1.2 Speakers'!$J$10:$J1527,MATCH(I460,'1.2 Speakers'!$B$10:$B1527,0),)),"")&amp;IF(ISBLANK(J460),"",CHAR(10))&amp;J460&amp;IFERROR(IF(INDEX('1.2 Speakers'!$J$10:$J1527,MATCH(J460,'1.2 Speakers'!$B$10:$B1527,0),)="",""," - "&amp;INDEX('1.2 Speakers'!$J$10:$J1527,MATCH(J460,'1.2 Speakers'!$B$10:$B1527,0),)),"")&amp;IF(ISBLANK(K460),"","
")&amp;K460&amp;IFERROR(IF(INDEX('1.2 Speakers'!$J$10:$J1527,MATCH(K460,'1.2 Speakers'!$B$10:$B1527,0),)="",""," - "&amp;INDEX('1.2 Speakers'!$J$10:$J1527,MATCH(K460,'1.2 Speakers'!$B$10:$B1527,0),)),"")&amp;IF(ISBLANK(L460),"","
")&amp;L460&amp;IFERROR(IF(INDEX('1.2 Speakers'!$J$10:$J1527,MATCH(L460,'1.2 Speakers'!$B$10:$B1527,0),)="",""," - "&amp;INDEX('1.2 Speakers'!$J$10:$J1527,MATCH(L460,'1.2 Speakers'!$B$10:$B1527,0),)),"")&amp;IF(ISBLANK(M460),"","
")&amp;M460&amp;IFERROR(IF(INDEX('1.2 Speakers'!$J$10:$J1527,MATCH(M460,'1.2 Speakers'!$B$10:$B1527,0),)="",""," - "&amp;INDEX('1.2 Speakers'!$J$10:$J1527,MATCH(M460,'1.2 Speakers'!$B$10:$B1527,0),)),"")&amp;IF(ISBLANK(N460),"","
")&amp;N460&amp;IFERROR(IF(INDEX('1.2 Speakers'!$J$10:$J1527,MATCH(N460,'1.2 Speakers'!$B$10:$B1527,0),)="",""," - "&amp;INDEX('1.2 Speakers'!$J$10:$J1527,MATCH(N460,'1.2 Speakers'!$B$10:$B1527,0),)),"")</f>
        <v/>
      </c>
      <c r="P460" s="58"/>
      <c r="Q460" s="60"/>
      <c r="R460" s="61"/>
      <c r="S460" s="60"/>
      <c r="T460" s="536"/>
    </row>
    <row r="461" spans="2:20" ht="13">
      <c r="B461" s="535"/>
      <c r="C461" s="425"/>
      <c r="D461" s="57"/>
      <c r="E461" s="58"/>
      <c r="F461" s="58"/>
      <c r="G461" s="427"/>
      <c r="H461" s="427"/>
      <c r="I461" s="59"/>
      <c r="J461" s="59"/>
      <c r="K461" s="59"/>
      <c r="L461" s="59"/>
      <c r="M461" s="59"/>
      <c r="N461" s="59"/>
      <c r="O461" s="57" t="str" cm="1">
        <f t="array" ref="O461">I461&amp;IFERROR(IF(INDEX('1.2 Speakers'!$J$10:$J1528,MATCH(I461,'1.2 Speakers'!$B$10:$B1528,0),)="",""," - "&amp;INDEX('1.2 Speakers'!$J$10:$J1528,MATCH(I461,'1.2 Speakers'!$B$10:$B1528,0),)),"")&amp;IF(ISBLANK(J461),"",CHAR(10))&amp;J461&amp;IFERROR(IF(INDEX('1.2 Speakers'!$J$10:$J1528,MATCH(J461,'1.2 Speakers'!$B$10:$B1528,0),)="",""," - "&amp;INDEX('1.2 Speakers'!$J$10:$J1528,MATCH(J461,'1.2 Speakers'!$B$10:$B1528,0),)),"")&amp;IF(ISBLANK(K461),"","
")&amp;K461&amp;IFERROR(IF(INDEX('1.2 Speakers'!$J$10:$J1528,MATCH(K461,'1.2 Speakers'!$B$10:$B1528,0),)="",""," - "&amp;INDEX('1.2 Speakers'!$J$10:$J1528,MATCH(K461,'1.2 Speakers'!$B$10:$B1528,0),)),"")&amp;IF(ISBLANK(L461),"","
")&amp;L461&amp;IFERROR(IF(INDEX('1.2 Speakers'!$J$10:$J1528,MATCH(L461,'1.2 Speakers'!$B$10:$B1528,0),)="",""," - "&amp;INDEX('1.2 Speakers'!$J$10:$J1528,MATCH(L461,'1.2 Speakers'!$B$10:$B1528,0),)),"")&amp;IF(ISBLANK(M461),"","
")&amp;M461&amp;IFERROR(IF(INDEX('1.2 Speakers'!$J$10:$J1528,MATCH(M461,'1.2 Speakers'!$B$10:$B1528,0),)="",""," - "&amp;INDEX('1.2 Speakers'!$J$10:$J1528,MATCH(M461,'1.2 Speakers'!$B$10:$B1528,0),)),"")&amp;IF(ISBLANK(N461),"","
")&amp;N461&amp;IFERROR(IF(INDEX('1.2 Speakers'!$J$10:$J1528,MATCH(N461,'1.2 Speakers'!$B$10:$B1528,0),)="",""," - "&amp;INDEX('1.2 Speakers'!$J$10:$J1528,MATCH(N461,'1.2 Speakers'!$B$10:$B1528,0),)),"")</f>
        <v/>
      </c>
      <c r="P461" s="58"/>
      <c r="Q461" s="60"/>
      <c r="R461" s="61"/>
      <c r="S461" s="60"/>
      <c r="T461" s="536"/>
    </row>
    <row r="462" spans="2:20" ht="13">
      <c r="B462" s="535"/>
      <c r="C462" s="425"/>
      <c r="D462" s="57"/>
      <c r="E462" s="58"/>
      <c r="F462" s="58"/>
      <c r="G462" s="427"/>
      <c r="H462" s="427"/>
      <c r="I462" s="59"/>
      <c r="J462" s="59"/>
      <c r="K462" s="59"/>
      <c r="L462" s="59"/>
      <c r="M462" s="59"/>
      <c r="N462" s="59"/>
      <c r="O462" s="57" t="str" cm="1">
        <f t="array" ref="O462">I462&amp;IFERROR(IF(INDEX('1.2 Speakers'!$J$10:$J1529,MATCH(I462,'1.2 Speakers'!$B$10:$B1529,0),)="",""," - "&amp;INDEX('1.2 Speakers'!$J$10:$J1529,MATCH(I462,'1.2 Speakers'!$B$10:$B1529,0),)),"")&amp;IF(ISBLANK(J462),"",CHAR(10))&amp;J462&amp;IFERROR(IF(INDEX('1.2 Speakers'!$J$10:$J1529,MATCH(J462,'1.2 Speakers'!$B$10:$B1529,0),)="",""," - "&amp;INDEX('1.2 Speakers'!$J$10:$J1529,MATCH(J462,'1.2 Speakers'!$B$10:$B1529,0),)),"")&amp;IF(ISBLANK(K462),"","
")&amp;K462&amp;IFERROR(IF(INDEX('1.2 Speakers'!$J$10:$J1529,MATCH(K462,'1.2 Speakers'!$B$10:$B1529,0),)="",""," - "&amp;INDEX('1.2 Speakers'!$J$10:$J1529,MATCH(K462,'1.2 Speakers'!$B$10:$B1529,0),)),"")&amp;IF(ISBLANK(L462),"","
")&amp;L462&amp;IFERROR(IF(INDEX('1.2 Speakers'!$J$10:$J1529,MATCH(L462,'1.2 Speakers'!$B$10:$B1529,0),)="",""," - "&amp;INDEX('1.2 Speakers'!$J$10:$J1529,MATCH(L462,'1.2 Speakers'!$B$10:$B1529,0),)),"")&amp;IF(ISBLANK(M462),"","
")&amp;M462&amp;IFERROR(IF(INDEX('1.2 Speakers'!$J$10:$J1529,MATCH(M462,'1.2 Speakers'!$B$10:$B1529,0),)="",""," - "&amp;INDEX('1.2 Speakers'!$J$10:$J1529,MATCH(M462,'1.2 Speakers'!$B$10:$B1529,0),)),"")&amp;IF(ISBLANK(N462),"","
")&amp;N462&amp;IFERROR(IF(INDEX('1.2 Speakers'!$J$10:$J1529,MATCH(N462,'1.2 Speakers'!$B$10:$B1529,0),)="",""," - "&amp;INDEX('1.2 Speakers'!$J$10:$J1529,MATCH(N462,'1.2 Speakers'!$B$10:$B1529,0),)),"")</f>
        <v/>
      </c>
      <c r="P462" s="58"/>
      <c r="Q462" s="60"/>
      <c r="R462" s="61"/>
      <c r="S462" s="60"/>
      <c r="T462" s="536"/>
    </row>
    <row r="463" spans="2:20" ht="13">
      <c r="B463" s="535"/>
      <c r="C463" s="425"/>
      <c r="D463" s="57"/>
      <c r="E463" s="58"/>
      <c r="F463" s="58"/>
      <c r="G463" s="427"/>
      <c r="H463" s="427"/>
      <c r="I463" s="59"/>
      <c r="J463" s="59"/>
      <c r="K463" s="59"/>
      <c r="L463" s="59"/>
      <c r="M463" s="59"/>
      <c r="N463" s="59"/>
      <c r="O463" s="57" t="str" cm="1">
        <f t="array" ref="O463">I463&amp;IFERROR(IF(INDEX('1.2 Speakers'!$J$10:$J1530,MATCH(I463,'1.2 Speakers'!$B$10:$B1530,0),)="",""," - "&amp;INDEX('1.2 Speakers'!$J$10:$J1530,MATCH(I463,'1.2 Speakers'!$B$10:$B1530,0),)),"")&amp;IF(ISBLANK(J463),"",CHAR(10))&amp;J463&amp;IFERROR(IF(INDEX('1.2 Speakers'!$J$10:$J1530,MATCH(J463,'1.2 Speakers'!$B$10:$B1530,0),)="",""," - "&amp;INDEX('1.2 Speakers'!$J$10:$J1530,MATCH(J463,'1.2 Speakers'!$B$10:$B1530,0),)),"")&amp;IF(ISBLANK(K463),"","
")&amp;K463&amp;IFERROR(IF(INDEX('1.2 Speakers'!$J$10:$J1530,MATCH(K463,'1.2 Speakers'!$B$10:$B1530,0),)="",""," - "&amp;INDEX('1.2 Speakers'!$J$10:$J1530,MATCH(K463,'1.2 Speakers'!$B$10:$B1530,0),)),"")&amp;IF(ISBLANK(L463),"","
")&amp;L463&amp;IFERROR(IF(INDEX('1.2 Speakers'!$J$10:$J1530,MATCH(L463,'1.2 Speakers'!$B$10:$B1530,0),)="",""," - "&amp;INDEX('1.2 Speakers'!$J$10:$J1530,MATCH(L463,'1.2 Speakers'!$B$10:$B1530,0),)),"")&amp;IF(ISBLANK(M463),"","
")&amp;M463&amp;IFERROR(IF(INDEX('1.2 Speakers'!$J$10:$J1530,MATCH(M463,'1.2 Speakers'!$B$10:$B1530,0),)="",""," - "&amp;INDEX('1.2 Speakers'!$J$10:$J1530,MATCH(M463,'1.2 Speakers'!$B$10:$B1530,0),)),"")&amp;IF(ISBLANK(N463),"","
")&amp;N463&amp;IFERROR(IF(INDEX('1.2 Speakers'!$J$10:$J1530,MATCH(N463,'1.2 Speakers'!$B$10:$B1530,0),)="",""," - "&amp;INDEX('1.2 Speakers'!$J$10:$J1530,MATCH(N463,'1.2 Speakers'!$B$10:$B1530,0),)),"")</f>
        <v/>
      </c>
      <c r="P463" s="58"/>
      <c r="Q463" s="60"/>
      <c r="R463" s="61"/>
      <c r="S463" s="60"/>
      <c r="T463" s="536"/>
    </row>
    <row r="464" spans="2:20" ht="13">
      <c r="B464" s="535"/>
      <c r="C464" s="425"/>
      <c r="D464" s="57"/>
      <c r="E464" s="58"/>
      <c r="F464" s="58"/>
      <c r="G464" s="427"/>
      <c r="H464" s="427"/>
      <c r="I464" s="59"/>
      <c r="J464" s="59"/>
      <c r="K464" s="59"/>
      <c r="L464" s="59"/>
      <c r="M464" s="59"/>
      <c r="N464" s="59"/>
      <c r="O464" s="57" t="str" cm="1">
        <f t="array" ref="O464">I464&amp;IFERROR(IF(INDEX('1.2 Speakers'!$J$10:$J1531,MATCH(I464,'1.2 Speakers'!$B$10:$B1531,0),)="",""," - "&amp;INDEX('1.2 Speakers'!$J$10:$J1531,MATCH(I464,'1.2 Speakers'!$B$10:$B1531,0),)),"")&amp;IF(ISBLANK(J464),"",CHAR(10))&amp;J464&amp;IFERROR(IF(INDEX('1.2 Speakers'!$J$10:$J1531,MATCH(J464,'1.2 Speakers'!$B$10:$B1531,0),)="",""," - "&amp;INDEX('1.2 Speakers'!$J$10:$J1531,MATCH(J464,'1.2 Speakers'!$B$10:$B1531,0),)),"")&amp;IF(ISBLANK(K464),"","
")&amp;K464&amp;IFERROR(IF(INDEX('1.2 Speakers'!$J$10:$J1531,MATCH(K464,'1.2 Speakers'!$B$10:$B1531,0),)="",""," - "&amp;INDEX('1.2 Speakers'!$J$10:$J1531,MATCH(K464,'1.2 Speakers'!$B$10:$B1531,0),)),"")&amp;IF(ISBLANK(L464),"","
")&amp;L464&amp;IFERROR(IF(INDEX('1.2 Speakers'!$J$10:$J1531,MATCH(L464,'1.2 Speakers'!$B$10:$B1531,0),)="",""," - "&amp;INDEX('1.2 Speakers'!$J$10:$J1531,MATCH(L464,'1.2 Speakers'!$B$10:$B1531,0),)),"")&amp;IF(ISBLANK(M464),"","
")&amp;M464&amp;IFERROR(IF(INDEX('1.2 Speakers'!$J$10:$J1531,MATCH(M464,'1.2 Speakers'!$B$10:$B1531,0),)="",""," - "&amp;INDEX('1.2 Speakers'!$J$10:$J1531,MATCH(M464,'1.2 Speakers'!$B$10:$B1531,0),)),"")&amp;IF(ISBLANK(N464),"","
")&amp;N464&amp;IFERROR(IF(INDEX('1.2 Speakers'!$J$10:$J1531,MATCH(N464,'1.2 Speakers'!$B$10:$B1531,0),)="",""," - "&amp;INDEX('1.2 Speakers'!$J$10:$J1531,MATCH(N464,'1.2 Speakers'!$B$10:$B1531,0),)),"")</f>
        <v/>
      </c>
      <c r="P464" s="58"/>
      <c r="Q464" s="60"/>
      <c r="R464" s="61"/>
      <c r="S464" s="60"/>
      <c r="T464" s="536"/>
    </row>
    <row r="465" spans="2:20" ht="13">
      <c r="B465" s="535"/>
      <c r="C465" s="425"/>
      <c r="D465" s="57"/>
      <c r="E465" s="58"/>
      <c r="F465" s="58"/>
      <c r="G465" s="427"/>
      <c r="H465" s="427"/>
      <c r="I465" s="59"/>
      <c r="J465" s="59"/>
      <c r="K465" s="59"/>
      <c r="L465" s="59"/>
      <c r="M465" s="59"/>
      <c r="N465" s="59"/>
      <c r="O465" s="57" t="str" cm="1">
        <f t="array" ref="O465">I465&amp;IFERROR(IF(INDEX('1.2 Speakers'!$J$10:$J1532,MATCH(I465,'1.2 Speakers'!$B$10:$B1532,0),)="",""," - "&amp;INDEX('1.2 Speakers'!$J$10:$J1532,MATCH(I465,'1.2 Speakers'!$B$10:$B1532,0),)),"")&amp;IF(ISBLANK(J465),"",CHAR(10))&amp;J465&amp;IFERROR(IF(INDEX('1.2 Speakers'!$J$10:$J1532,MATCH(J465,'1.2 Speakers'!$B$10:$B1532,0),)="",""," - "&amp;INDEX('1.2 Speakers'!$J$10:$J1532,MATCH(J465,'1.2 Speakers'!$B$10:$B1532,0),)),"")&amp;IF(ISBLANK(K465),"","
")&amp;K465&amp;IFERROR(IF(INDEX('1.2 Speakers'!$J$10:$J1532,MATCH(K465,'1.2 Speakers'!$B$10:$B1532,0),)="",""," - "&amp;INDEX('1.2 Speakers'!$J$10:$J1532,MATCH(K465,'1.2 Speakers'!$B$10:$B1532,0),)),"")&amp;IF(ISBLANK(L465),"","
")&amp;L465&amp;IFERROR(IF(INDEX('1.2 Speakers'!$J$10:$J1532,MATCH(L465,'1.2 Speakers'!$B$10:$B1532,0),)="",""," - "&amp;INDEX('1.2 Speakers'!$J$10:$J1532,MATCH(L465,'1.2 Speakers'!$B$10:$B1532,0),)),"")&amp;IF(ISBLANK(M465),"","
")&amp;M465&amp;IFERROR(IF(INDEX('1.2 Speakers'!$J$10:$J1532,MATCH(M465,'1.2 Speakers'!$B$10:$B1532,0),)="",""," - "&amp;INDEX('1.2 Speakers'!$J$10:$J1532,MATCH(M465,'1.2 Speakers'!$B$10:$B1532,0),)),"")&amp;IF(ISBLANK(N465),"","
")&amp;N465&amp;IFERROR(IF(INDEX('1.2 Speakers'!$J$10:$J1532,MATCH(N465,'1.2 Speakers'!$B$10:$B1532,0),)="",""," - "&amp;INDEX('1.2 Speakers'!$J$10:$J1532,MATCH(N465,'1.2 Speakers'!$B$10:$B1532,0),)),"")</f>
        <v/>
      </c>
      <c r="P465" s="58"/>
      <c r="Q465" s="60"/>
      <c r="R465" s="61"/>
      <c r="S465" s="60"/>
      <c r="T465" s="536"/>
    </row>
    <row r="466" spans="2:20" ht="13">
      <c r="B466" s="535"/>
      <c r="C466" s="425"/>
      <c r="D466" s="57"/>
      <c r="E466" s="58"/>
      <c r="F466" s="58"/>
      <c r="G466" s="427"/>
      <c r="H466" s="427"/>
      <c r="I466" s="59"/>
      <c r="J466" s="59"/>
      <c r="K466" s="59"/>
      <c r="L466" s="59"/>
      <c r="M466" s="59"/>
      <c r="N466" s="59"/>
      <c r="O466" s="57" t="str" cm="1">
        <f t="array" ref="O466">I466&amp;IFERROR(IF(INDEX('1.2 Speakers'!$J$10:$J1533,MATCH(I466,'1.2 Speakers'!$B$10:$B1533,0),)="",""," - "&amp;INDEX('1.2 Speakers'!$J$10:$J1533,MATCH(I466,'1.2 Speakers'!$B$10:$B1533,0),)),"")&amp;IF(ISBLANK(J466),"",CHAR(10))&amp;J466&amp;IFERROR(IF(INDEX('1.2 Speakers'!$J$10:$J1533,MATCH(J466,'1.2 Speakers'!$B$10:$B1533,0),)="",""," - "&amp;INDEX('1.2 Speakers'!$J$10:$J1533,MATCH(J466,'1.2 Speakers'!$B$10:$B1533,0),)),"")&amp;IF(ISBLANK(K466),"","
")&amp;K466&amp;IFERROR(IF(INDEX('1.2 Speakers'!$J$10:$J1533,MATCH(K466,'1.2 Speakers'!$B$10:$B1533,0),)="",""," - "&amp;INDEX('1.2 Speakers'!$J$10:$J1533,MATCH(K466,'1.2 Speakers'!$B$10:$B1533,0),)),"")&amp;IF(ISBLANK(L466),"","
")&amp;L466&amp;IFERROR(IF(INDEX('1.2 Speakers'!$J$10:$J1533,MATCH(L466,'1.2 Speakers'!$B$10:$B1533,0),)="",""," - "&amp;INDEX('1.2 Speakers'!$J$10:$J1533,MATCH(L466,'1.2 Speakers'!$B$10:$B1533,0),)),"")&amp;IF(ISBLANK(M466),"","
")&amp;M466&amp;IFERROR(IF(INDEX('1.2 Speakers'!$J$10:$J1533,MATCH(M466,'1.2 Speakers'!$B$10:$B1533,0),)="",""," - "&amp;INDEX('1.2 Speakers'!$J$10:$J1533,MATCH(M466,'1.2 Speakers'!$B$10:$B1533,0),)),"")&amp;IF(ISBLANK(N466),"","
")&amp;N466&amp;IFERROR(IF(INDEX('1.2 Speakers'!$J$10:$J1533,MATCH(N466,'1.2 Speakers'!$B$10:$B1533,0),)="",""," - "&amp;INDEX('1.2 Speakers'!$J$10:$J1533,MATCH(N466,'1.2 Speakers'!$B$10:$B1533,0),)),"")</f>
        <v/>
      </c>
      <c r="P466" s="58"/>
      <c r="Q466" s="60"/>
      <c r="R466" s="61"/>
      <c r="S466" s="60"/>
      <c r="T466" s="536"/>
    </row>
    <row r="467" spans="2:20" ht="13">
      <c r="B467" s="535"/>
      <c r="C467" s="425"/>
      <c r="D467" s="57"/>
      <c r="E467" s="58"/>
      <c r="F467" s="58"/>
      <c r="G467" s="427"/>
      <c r="H467" s="427"/>
      <c r="I467" s="59"/>
      <c r="J467" s="59"/>
      <c r="K467" s="59"/>
      <c r="L467" s="59"/>
      <c r="M467" s="59"/>
      <c r="N467" s="59"/>
      <c r="O467" s="57" t="str" cm="1">
        <f t="array" ref="O467">I467&amp;IFERROR(IF(INDEX('1.2 Speakers'!$J$10:$J1534,MATCH(I467,'1.2 Speakers'!$B$10:$B1534,0),)="",""," - "&amp;INDEX('1.2 Speakers'!$J$10:$J1534,MATCH(I467,'1.2 Speakers'!$B$10:$B1534,0),)),"")&amp;IF(ISBLANK(J467),"",CHAR(10))&amp;J467&amp;IFERROR(IF(INDEX('1.2 Speakers'!$J$10:$J1534,MATCH(J467,'1.2 Speakers'!$B$10:$B1534,0),)="",""," - "&amp;INDEX('1.2 Speakers'!$J$10:$J1534,MATCH(J467,'1.2 Speakers'!$B$10:$B1534,0),)),"")&amp;IF(ISBLANK(K467),"","
")&amp;K467&amp;IFERROR(IF(INDEX('1.2 Speakers'!$J$10:$J1534,MATCH(K467,'1.2 Speakers'!$B$10:$B1534,0),)="",""," - "&amp;INDEX('1.2 Speakers'!$J$10:$J1534,MATCH(K467,'1.2 Speakers'!$B$10:$B1534,0),)),"")&amp;IF(ISBLANK(L467),"","
")&amp;L467&amp;IFERROR(IF(INDEX('1.2 Speakers'!$J$10:$J1534,MATCH(L467,'1.2 Speakers'!$B$10:$B1534,0),)="",""," - "&amp;INDEX('1.2 Speakers'!$J$10:$J1534,MATCH(L467,'1.2 Speakers'!$B$10:$B1534,0),)),"")&amp;IF(ISBLANK(M467),"","
")&amp;M467&amp;IFERROR(IF(INDEX('1.2 Speakers'!$J$10:$J1534,MATCH(M467,'1.2 Speakers'!$B$10:$B1534,0),)="",""," - "&amp;INDEX('1.2 Speakers'!$J$10:$J1534,MATCH(M467,'1.2 Speakers'!$B$10:$B1534,0),)),"")&amp;IF(ISBLANK(N467),"","
")&amp;N467&amp;IFERROR(IF(INDEX('1.2 Speakers'!$J$10:$J1534,MATCH(N467,'1.2 Speakers'!$B$10:$B1534,0),)="",""," - "&amp;INDEX('1.2 Speakers'!$J$10:$J1534,MATCH(N467,'1.2 Speakers'!$B$10:$B1534,0),)),"")</f>
        <v/>
      </c>
      <c r="P467" s="58"/>
      <c r="Q467" s="60"/>
      <c r="R467" s="61"/>
      <c r="S467" s="60"/>
      <c r="T467" s="536"/>
    </row>
    <row r="468" spans="2:20" ht="13">
      <c r="B468" s="535"/>
      <c r="C468" s="425"/>
      <c r="D468" s="57"/>
      <c r="E468" s="58"/>
      <c r="F468" s="58"/>
      <c r="G468" s="427"/>
      <c r="H468" s="427"/>
      <c r="I468" s="59"/>
      <c r="J468" s="59"/>
      <c r="K468" s="59"/>
      <c r="L468" s="59"/>
      <c r="M468" s="59"/>
      <c r="N468" s="59"/>
      <c r="O468" s="57" t="str" cm="1">
        <f t="array" ref="O468">I468&amp;IFERROR(IF(INDEX('1.2 Speakers'!$J$10:$J1535,MATCH(I468,'1.2 Speakers'!$B$10:$B1535,0),)="",""," - "&amp;INDEX('1.2 Speakers'!$J$10:$J1535,MATCH(I468,'1.2 Speakers'!$B$10:$B1535,0),)),"")&amp;IF(ISBLANK(J468),"",CHAR(10))&amp;J468&amp;IFERROR(IF(INDEX('1.2 Speakers'!$J$10:$J1535,MATCH(J468,'1.2 Speakers'!$B$10:$B1535,0),)="",""," - "&amp;INDEX('1.2 Speakers'!$J$10:$J1535,MATCH(J468,'1.2 Speakers'!$B$10:$B1535,0),)),"")&amp;IF(ISBLANK(K468),"","
")&amp;K468&amp;IFERROR(IF(INDEX('1.2 Speakers'!$J$10:$J1535,MATCH(K468,'1.2 Speakers'!$B$10:$B1535,0),)="",""," - "&amp;INDEX('1.2 Speakers'!$J$10:$J1535,MATCH(K468,'1.2 Speakers'!$B$10:$B1535,0),)),"")&amp;IF(ISBLANK(L468),"","
")&amp;L468&amp;IFERROR(IF(INDEX('1.2 Speakers'!$J$10:$J1535,MATCH(L468,'1.2 Speakers'!$B$10:$B1535,0),)="",""," - "&amp;INDEX('1.2 Speakers'!$J$10:$J1535,MATCH(L468,'1.2 Speakers'!$B$10:$B1535,0),)),"")&amp;IF(ISBLANK(M468),"","
")&amp;M468&amp;IFERROR(IF(INDEX('1.2 Speakers'!$J$10:$J1535,MATCH(M468,'1.2 Speakers'!$B$10:$B1535,0),)="",""," - "&amp;INDEX('1.2 Speakers'!$J$10:$J1535,MATCH(M468,'1.2 Speakers'!$B$10:$B1535,0),)),"")&amp;IF(ISBLANK(N468),"","
")&amp;N468&amp;IFERROR(IF(INDEX('1.2 Speakers'!$J$10:$J1535,MATCH(N468,'1.2 Speakers'!$B$10:$B1535,0),)="",""," - "&amp;INDEX('1.2 Speakers'!$J$10:$J1535,MATCH(N468,'1.2 Speakers'!$B$10:$B1535,0),)),"")</f>
        <v/>
      </c>
      <c r="P468" s="58"/>
      <c r="Q468" s="60"/>
      <c r="R468" s="61"/>
      <c r="S468" s="60"/>
      <c r="T468" s="536"/>
    </row>
    <row r="469" spans="2:20" ht="13">
      <c r="B469" s="535"/>
      <c r="C469" s="425"/>
      <c r="D469" s="57"/>
      <c r="E469" s="58"/>
      <c r="F469" s="58"/>
      <c r="G469" s="427"/>
      <c r="H469" s="427"/>
      <c r="I469" s="59"/>
      <c r="J469" s="59"/>
      <c r="K469" s="59"/>
      <c r="L469" s="59"/>
      <c r="M469" s="59"/>
      <c r="N469" s="59"/>
      <c r="O469" s="57" t="str" cm="1">
        <f t="array" ref="O469">I469&amp;IFERROR(IF(INDEX('1.2 Speakers'!$J$10:$J1536,MATCH(I469,'1.2 Speakers'!$B$10:$B1536,0),)="",""," - "&amp;INDEX('1.2 Speakers'!$J$10:$J1536,MATCH(I469,'1.2 Speakers'!$B$10:$B1536,0),)),"")&amp;IF(ISBLANK(J469),"",CHAR(10))&amp;J469&amp;IFERROR(IF(INDEX('1.2 Speakers'!$J$10:$J1536,MATCH(J469,'1.2 Speakers'!$B$10:$B1536,0),)="",""," - "&amp;INDEX('1.2 Speakers'!$J$10:$J1536,MATCH(J469,'1.2 Speakers'!$B$10:$B1536,0),)),"")&amp;IF(ISBLANK(K469),"","
")&amp;K469&amp;IFERROR(IF(INDEX('1.2 Speakers'!$J$10:$J1536,MATCH(K469,'1.2 Speakers'!$B$10:$B1536,0),)="",""," - "&amp;INDEX('1.2 Speakers'!$J$10:$J1536,MATCH(K469,'1.2 Speakers'!$B$10:$B1536,0),)),"")&amp;IF(ISBLANK(L469),"","
")&amp;L469&amp;IFERROR(IF(INDEX('1.2 Speakers'!$J$10:$J1536,MATCH(L469,'1.2 Speakers'!$B$10:$B1536,0),)="",""," - "&amp;INDEX('1.2 Speakers'!$J$10:$J1536,MATCH(L469,'1.2 Speakers'!$B$10:$B1536,0),)),"")&amp;IF(ISBLANK(M469),"","
")&amp;M469&amp;IFERROR(IF(INDEX('1.2 Speakers'!$J$10:$J1536,MATCH(M469,'1.2 Speakers'!$B$10:$B1536,0),)="",""," - "&amp;INDEX('1.2 Speakers'!$J$10:$J1536,MATCH(M469,'1.2 Speakers'!$B$10:$B1536,0),)),"")&amp;IF(ISBLANK(N469),"","
")&amp;N469&amp;IFERROR(IF(INDEX('1.2 Speakers'!$J$10:$J1536,MATCH(N469,'1.2 Speakers'!$B$10:$B1536,0),)="",""," - "&amp;INDEX('1.2 Speakers'!$J$10:$J1536,MATCH(N469,'1.2 Speakers'!$B$10:$B1536,0),)),"")</f>
        <v/>
      </c>
      <c r="P469" s="58"/>
      <c r="Q469" s="60"/>
      <c r="R469" s="61"/>
      <c r="S469" s="60"/>
      <c r="T469" s="536"/>
    </row>
    <row r="470" spans="2:20" ht="13">
      <c r="B470" s="535"/>
      <c r="C470" s="425"/>
      <c r="D470" s="57"/>
      <c r="E470" s="58"/>
      <c r="F470" s="58"/>
      <c r="G470" s="427"/>
      <c r="H470" s="427"/>
      <c r="I470" s="59"/>
      <c r="J470" s="59"/>
      <c r="K470" s="59"/>
      <c r="L470" s="59"/>
      <c r="M470" s="59"/>
      <c r="N470" s="59"/>
      <c r="O470" s="57" t="str" cm="1">
        <f t="array" ref="O470">I470&amp;IFERROR(IF(INDEX('1.2 Speakers'!$J$10:$J1537,MATCH(I470,'1.2 Speakers'!$B$10:$B1537,0),)="",""," - "&amp;INDEX('1.2 Speakers'!$J$10:$J1537,MATCH(I470,'1.2 Speakers'!$B$10:$B1537,0),)),"")&amp;IF(ISBLANK(J470),"",CHAR(10))&amp;J470&amp;IFERROR(IF(INDEX('1.2 Speakers'!$J$10:$J1537,MATCH(J470,'1.2 Speakers'!$B$10:$B1537,0),)="",""," - "&amp;INDEX('1.2 Speakers'!$J$10:$J1537,MATCH(J470,'1.2 Speakers'!$B$10:$B1537,0),)),"")&amp;IF(ISBLANK(K470),"","
")&amp;K470&amp;IFERROR(IF(INDEX('1.2 Speakers'!$J$10:$J1537,MATCH(K470,'1.2 Speakers'!$B$10:$B1537,0),)="",""," - "&amp;INDEX('1.2 Speakers'!$J$10:$J1537,MATCH(K470,'1.2 Speakers'!$B$10:$B1537,0),)),"")&amp;IF(ISBLANK(L470),"","
")&amp;L470&amp;IFERROR(IF(INDEX('1.2 Speakers'!$J$10:$J1537,MATCH(L470,'1.2 Speakers'!$B$10:$B1537,0),)="",""," - "&amp;INDEX('1.2 Speakers'!$J$10:$J1537,MATCH(L470,'1.2 Speakers'!$B$10:$B1537,0),)),"")&amp;IF(ISBLANK(M470),"","
")&amp;M470&amp;IFERROR(IF(INDEX('1.2 Speakers'!$J$10:$J1537,MATCH(M470,'1.2 Speakers'!$B$10:$B1537,0),)="",""," - "&amp;INDEX('1.2 Speakers'!$J$10:$J1537,MATCH(M470,'1.2 Speakers'!$B$10:$B1537,0),)),"")&amp;IF(ISBLANK(N470),"","
")&amp;N470&amp;IFERROR(IF(INDEX('1.2 Speakers'!$J$10:$J1537,MATCH(N470,'1.2 Speakers'!$B$10:$B1537,0),)="",""," - "&amp;INDEX('1.2 Speakers'!$J$10:$J1537,MATCH(N470,'1.2 Speakers'!$B$10:$B1537,0),)),"")</f>
        <v/>
      </c>
      <c r="P470" s="58"/>
      <c r="Q470" s="60"/>
      <c r="R470" s="61"/>
      <c r="S470" s="60"/>
      <c r="T470" s="536"/>
    </row>
    <row r="471" spans="2:20" ht="13">
      <c r="B471" s="535"/>
      <c r="C471" s="425"/>
      <c r="D471" s="57"/>
      <c r="E471" s="58"/>
      <c r="F471" s="58"/>
      <c r="G471" s="427"/>
      <c r="H471" s="427"/>
      <c r="I471" s="59"/>
      <c r="J471" s="59"/>
      <c r="K471" s="59"/>
      <c r="L471" s="59"/>
      <c r="M471" s="59"/>
      <c r="N471" s="59"/>
      <c r="O471" s="57" t="str" cm="1">
        <f t="array" ref="O471">I471&amp;IFERROR(IF(INDEX('1.2 Speakers'!$J$10:$J1538,MATCH(I471,'1.2 Speakers'!$B$10:$B1538,0),)="",""," - "&amp;INDEX('1.2 Speakers'!$J$10:$J1538,MATCH(I471,'1.2 Speakers'!$B$10:$B1538,0),)),"")&amp;IF(ISBLANK(J471),"",CHAR(10))&amp;J471&amp;IFERROR(IF(INDEX('1.2 Speakers'!$J$10:$J1538,MATCH(J471,'1.2 Speakers'!$B$10:$B1538,0),)="",""," - "&amp;INDEX('1.2 Speakers'!$J$10:$J1538,MATCH(J471,'1.2 Speakers'!$B$10:$B1538,0),)),"")&amp;IF(ISBLANK(K471),"","
")&amp;K471&amp;IFERROR(IF(INDEX('1.2 Speakers'!$J$10:$J1538,MATCH(K471,'1.2 Speakers'!$B$10:$B1538,0),)="",""," - "&amp;INDEX('1.2 Speakers'!$J$10:$J1538,MATCH(K471,'1.2 Speakers'!$B$10:$B1538,0),)),"")&amp;IF(ISBLANK(L471),"","
")&amp;L471&amp;IFERROR(IF(INDEX('1.2 Speakers'!$J$10:$J1538,MATCH(L471,'1.2 Speakers'!$B$10:$B1538,0),)="",""," - "&amp;INDEX('1.2 Speakers'!$J$10:$J1538,MATCH(L471,'1.2 Speakers'!$B$10:$B1538,0),)),"")&amp;IF(ISBLANK(M471),"","
")&amp;M471&amp;IFERROR(IF(INDEX('1.2 Speakers'!$J$10:$J1538,MATCH(M471,'1.2 Speakers'!$B$10:$B1538,0),)="",""," - "&amp;INDEX('1.2 Speakers'!$J$10:$J1538,MATCH(M471,'1.2 Speakers'!$B$10:$B1538,0),)),"")&amp;IF(ISBLANK(N471),"","
")&amp;N471&amp;IFERROR(IF(INDEX('1.2 Speakers'!$J$10:$J1538,MATCH(N471,'1.2 Speakers'!$B$10:$B1538,0),)="",""," - "&amp;INDEX('1.2 Speakers'!$J$10:$J1538,MATCH(N471,'1.2 Speakers'!$B$10:$B1538,0),)),"")</f>
        <v/>
      </c>
      <c r="P471" s="58"/>
      <c r="Q471" s="60"/>
      <c r="R471" s="61"/>
      <c r="S471" s="60"/>
      <c r="T471" s="536"/>
    </row>
    <row r="472" spans="2:20" ht="13">
      <c r="B472" s="535"/>
      <c r="C472" s="425"/>
      <c r="D472" s="57"/>
      <c r="E472" s="58"/>
      <c r="F472" s="58"/>
      <c r="G472" s="427"/>
      <c r="H472" s="427"/>
      <c r="I472" s="59"/>
      <c r="J472" s="59"/>
      <c r="K472" s="59"/>
      <c r="L472" s="59"/>
      <c r="M472" s="59"/>
      <c r="N472" s="59"/>
      <c r="O472" s="57" t="str" cm="1">
        <f t="array" ref="O472">I472&amp;IFERROR(IF(INDEX('1.2 Speakers'!$J$10:$J1539,MATCH(I472,'1.2 Speakers'!$B$10:$B1539,0),)="",""," - "&amp;INDEX('1.2 Speakers'!$J$10:$J1539,MATCH(I472,'1.2 Speakers'!$B$10:$B1539,0),)),"")&amp;IF(ISBLANK(J472),"",CHAR(10))&amp;J472&amp;IFERROR(IF(INDEX('1.2 Speakers'!$J$10:$J1539,MATCH(J472,'1.2 Speakers'!$B$10:$B1539,0),)="",""," - "&amp;INDEX('1.2 Speakers'!$J$10:$J1539,MATCH(J472,'1.2 Speakers'!$B$10:$B1539,0),)),"")&amp;IF(ISBLANK(K472),"","
")&amp;K472&amp;IFERROR(IF(INDEX('1.2 Speakers'!$J$10:$J1539,MATCH(K472,'1.2 Speakers'!$B$10:$B1539,0),)="",""," - "&amp;INDEX('1.2 Speakers'!$J$10:$J1539,MATCH(K472,'1.2 Speakers'!$B$10:$B1539,0),)),"")&amp;IF(ISBLANK(L472),"","
")&amp;L472&amp;IFERROR(IF(INDEX('1.2 Speakers'!$J$10:$J1539,MATCH(L472,'1.2 Speakers'!$B$10:$B1539,0),)="",""," - "&amp;INDEX('1.2 Speakers'!$J$10:$J1539,MATCH(L472,'1.2 Speakers'!$B$10:$B1539,0),)),"")&amp;IF(ISBLANK(M472),"","
")&amp;M472&amp;IFERROR(IF(INDEX('1.2 Speakers'!$J$10:$J1539,MATCH(M472,'1.2 Speakers'!$B$10:$B1539,0),)="",""," - "&amp;INDEX('1.2 Speakers'!$J$10:$J1539,MATCH(M472,'1.2 Speakers'!$B$10:$B1539,0),)),"")&amp;IF(ISBLANK(N472),"","
")&amp;N472&amp;IFERROR(IF(INDEX('1.2 Speakers'!$J$10:$J1539,MATCH(N472,'1.2 Speakers'!$B$10:$B1539,0),)="",""," - "&amp;INDEX('1.2 Speakers'!$J$10:$J1539,MATCH(N472,'1.2 Speakers'!$B$10:$B1539,0),)),"")</f>
        <v/>
      </c>
      <c r="P472" s="58"/>
      <c r="Q472" s="60"/>
      <c r="R472" s="61"/>
      <c r="S472" s="60"/>
      <c r="T472" s="536"/>
    </row>
    <row r="473" spans="2:20" ht="13">
      <c r="B473" s="535"/>
      <c r="C473" s="425"/>
      <c r="D473" s="57"/>
      <c r="E473" s="58"/>
      <c r="F473" s="58"/>
      <c r="G473" s="427"/>
      <c r="H473" s="427"/>
      <c r="I473" s="59"/>
      <c r="J473" s="59"/>
      <c r="K473" s="59"/>
      <c r="L473" s="59"/>
      <c r="M473" s="59"/>
      <c r="N473" s="59"/>
      <c r="O473" s="57" t="str" cm="1">
        <f t="array" ref="O473">I473&amp;IFERROR(IF(INDEX('1.2 Speakers'!$J$10:$J1540,MATCH(I473,'1.2 Speakers'!$B$10:$B1540,0),)="",""," - "&amp;INDEX('1.2 Speakers'!$J$10:$J1540,MATCH(I473,'1.2 Speakers'!$B$10:$B1540,0),)),"")&amp;IF(ISBLANK(J473),"",CHAR(10))&amp;J473&amp;IFERROR(IF(INDEX('1.2 Speakers'!$J$10:$J1540,MATCH(J473,'1.2 Speakers'!$B$10:$B1540,0),)="",""," - "&amp;INDEX('1.2 Speakers'!$J$10:$J1540,MATCH(J473,'1.2 Speakers'!$B$10:$B1540,0),)),"")&amp;IF(ISBLANK(K473),"","
")&amp;K473&amp;IFERROR(IF(INDEX('1.2 Speakers'!$J$10:$J1540,MATCH(K473,'1.2 Speakers'!$B$10:$B1540,0),)="",""," - "&amp;INDEX('1.2 Speakers'!$J$10:$J1540,MATCH(K473,'1.2 Speakers'!$B$10:$B1540,0),)),"")&amp;IF(ISBLANK(L473),"","
")&amp;L473&amp;IFERROR(IF(INDEX('1.2 Speakers'!$J$10:$J1540,MATCH(L473,'1.2 Speakers'!$B$10:$B1540,0),)="",""," - "&amp;INDEX('1.2 Speakers'!$J$10:$J1540,MATCH(L473,'1.2 Speakers'!$B$10:$B1540,0),)),"")&amp;IF(ISBLANK(M473),"","
")&amp;M473&amp;IFERROR(IF(INDEX('1.2 Speakers'!$J$10:$J1540,MATCH(M473,'1.2 Speakers'!$B$10:$B1540,0),)="",""," - "&amp;INDEX('1.2 Speakers'!$J$10:$J1540,MATCH(M473,'1.2 Speakers'!$B$10:$B1540,0),)),"")&amp;IF(ISBLANK(N473),"","
")&amp;N473&amp;IFERROR(IF(INDEX('1.2 Speakers'!$J$10:$J1540,MATCH(N473,'1.2 Speakers'!$B$10:$B1540,0),)="",""," - "&amp;INDEX('1.2 Speakers'!$J$10:$J1540,MATCH(N473,'1.2 Speakers'!$B$10:$B1540,0),)),"")</f>
        <v/>
      </c>
      <c r="P473" s="58"/>
      <c r="Q473" s="60"/>
      <c r="R473" s="61"/>
      <c r="S473" s="60"/>
      <c r="T473" s="536"/>
    </row>
    <row r="474" spans="2:20" ht="13">
      <c r="B474" s="535"/>
      <c r="C474" s="425"/>
      <c r="D474" s="57"/>
      <c r="E474" s="58"/>
      <c r="F474" s="58"/>
      <c r="G474" s="427"/>
      <c r="H474" s="427"/>
      <c r="I474" s="59"/>
      <c r="J474" s="59"/>
      <c r="K474" s="59"/>
      <c r="L474" s="59"/>
      <c r="M474" s="59"/>
      <c r="N474" s="59"/>
      <c r="O474" s="57" t="str" cm="1">
        <f t="array" ref="O474">I474&amp;IFERROR(IF(INDEX('1.2 Speakers'!$J$10:$J1541,MATCH(I474,'1.2 Speakers'!$B$10:$B1541,0),)="",""," - "&amp;INDEX('1.2 Speakers'!$J$10:$J1541,MATCH(I474,'1.2 Speakers'!$B$10:$B1541,0),)),"")&amp;IF(ISBLANK(J474),"",CHAR(10))&amp;J474&amp;IFERROR(IF(INDEX('1.2 Speakers'!$J$10:$J1541,MATCH(J474,'1.2 Speakers'!$B$10:$B1541,0),)="",""," - "&amp;INDEX('1.2 Speakers'!$J$10:$J1541,MATCH(J474,'1.2 Speakers'!$B$10:$B1541,0),)),"")&amp;IF(ISBLANK(K474),"","
")&amp;K474&amp;IFERROR(IF(INDEX('1.2 Speakers'!$J$10:$J1541,MATCH(K474,'1.2 Speakers'!$B$10:$B1541,0),)="",""," - "&amp;INDEX('1.2 Speakers'!$J$10:$J1541,MATCH(K474,'1.2 Speakers'!$B$10:$B1541,0),)),"")&amp;IF(ISBLANK(L474),"","
")&amp;L474&amp;IFERROR(IF(INDEX('1.2 Speakers'!$J$10:$J1541,MATCH(L474,'1.2 Speakers'!$B$10:$B1541,0),)="",""," - "&amp;INDEX('1.2 Speakers'!$J$10:$J1541,MATCH(L474,'1.2 Speakers'!$B$10:$B1541,0),)),"")&amp;IF(ISBLANK(M474),"","
")&amp;M474&amp;IFERROR(IF(INDEX('1.2 Speakers'!$J$10:$J1541,MATCH(M474,'1.2 Speakers'!$B$10:$B1541,0),)="",""," - "&amp;INDEX('1.2 Speakers'!$J$10:$J1541,MATCH(M474,'1.2 Speakers'!$B$10:$B1541,0),)),"")&amp;IF(ISBLANK(N474),"","
")&amp;N474&amp;IFERROR(IF(INDEX('1.2 Speakers'!$J$10:$J1541,MATCH(N474,'1.2 Speakers'!$B$10:$B1541,0),)="",""," - "&amp;INDEX('1.2 Speakers'!$J$10:$J1541,MATCH(N474,'1.2 Speakers'!$B$10:$B1541,0),)),"")</f>
        <v/>
      </c>
      <c r="P474" s="58"/>
      <c r="Q474" s="60"/>
      <c r="R474" s="61"/>
      <c r="S474" s="60"/>
      <c r="T474" s="536"/>
    </row>
    <row r="475" spans="2:20" ht="13">
      <c r="B475" s="535"/>
      <c r="C475" s="425"/>
      <c r="D475" s="57"/>
      <c r="E475" s="58"/>
      <c r="F475" s="58"/>
      <c r="G475" s="427"/>
      <c r="H475" s="427"/>
      <c r="I475" s="59"/>
      <c r="J475" s="59"/>
      <c r="K475" s="59"/>
      <c r="L475" s="59"/>
      <c r="M475" s="59"/>
      <c r="N475" s="59"/>
      <c r="O475" s="57" t="str" cm="1">
        <f t="array" ref="O475">I475&amp;IFERROR(IF(INDEX('1.2 Speakers'!$J$10:$J1542,MATCH(I475,'1.2 Speakers'!$B$10:$B1542,0),)="",""," - "&amp;INDEX('1.2 Speakers'!$J$10:$J1542,MATCH(I475,'1.2 Speakers'!$B$10:$B1542,0),)),"")&amp;IF(ISBLANK(J475),"",CHAR(10))&amp;J475&amp;IFERROR(IF(INDEX('1.2 Speakers'!$J$10:$J1542,MATCH(J475,'1.2 Speakers'!$B$10:$B1542,0),)="",""," - "&amp;INDEX('1.2 Speakers'!$J$10:$J1542,MATCH(J475,'1.2 Speakers'!$B$10:$B1542,0),)),"")&amp;IF(ISBLANK(K475),"","
")&amp;K475&amp;IFERROR(IF(INDEX('1.2 Speakers'!$J$10:$J1542,MATCH(K475,'1.2 Speakers'!$B$10:$B1542,0),)="",""," - "&amp;INDEX('1.2 Speakers'!$J$10:$J1542,MATCH(K475,'1.2 Speakers'!$B$10:$B1542,0),)),"")&amp;IF(ISBLANK(L475),"","
")&amp;L475&amp;IFERROR(IF(INDEX('1.2 Speakers'!$J$10:$J1542,MATCH(L475,'1.2 Speakers'!$B$10:$B1542,0),)="",""," - "&amp;INDEX('1.2 Speakers'!$J$10:$J1542,MATCH(L475,'1.2 Speakers'!$B$10:$B1542,0),)),"")&amp;IF(ISBLANK(M475),"","
")&amp;M475&amp;IFERROR(IF(INDEX('1.2 Speakers'!$J$10:$J1542,MATCH(M475,'1.2 Speakers'!$B$10:$B1542,0),)="",""," - "&amp;INDEX('1.2 Speakers'!$J$10:$J1542,MATCH(M475,'1.2 Speakers'!$B$10:$B1542,0),)),"")&amp;IF(ISBLANK(N475),"","
")&amp;N475&amp;IFERROR(IF(INDEX('1.2 Speakers'!$J$10:$J1542,MATCH(N475,'1.2 Speakers'!$B$10:$B1542,0),)="",""," - "&amp;INDEX('1.2 Speakers'!$J$10:$J1542,MATCH(N475,'1.2 Speakers'!$B$10:$B1542,0),)),"")</f>
        <v/>
      </c>
      <c r="P475" s="58"/>
      <c r="Q475" s="60"/>
      <c r="R475" s="61"/>
      <c r="S475" s="60"/>
      <c r="T475" s="536"/>
    </row>
    <row r="476" spans="2:20" ht="13">
      <c r="B476" s="535"/>
      <c r="C476" s="425"/>
      <c r="D476" s="57"/>
      <c r="E476" s="58"/>
      <c r="F476" s="58"/>
      <c r="G476" s="427"/>
      <c r="H476" s="427"/>
      <c r="I476" s="59"/>
      <c r="J476" s="59"/>
      <c r="K476" s="59"/>
      <c r="L476" s="59"/>
      <c r="M476" s="59"/>
      <c r="N476" s="59"/>
      <c r="O476" s="57" t="str" cm="1">
        <f t="array" ref="O476">I476&amp;IFERROR(IF(INDEX('1.2 Speakers'!$J$10:$J1543,MATCH(I476,'1.2 Speakers'!$B$10:$B1543,0),)="",""," - "&amp;INDEX('1.2 Speakers'!$J$10:$J1543,MATCH(I476,'1.2 Speakers'!$B$10:$B1543,0),)),"")&amp;IF(ISBLANK(J476),"",CHAR(10))&amp;J476&amp;IFERROR(IF(INDEX('1.2 Speakers'!$J$10:$J1543,MATCH(J476,'1.2 Speakers'!$B$10:$B1543,0),)="",""," - "&amp;INDEX('1.2 Speakers'!$J$10:$J1543,MATCH(J476,'1.2 Speakers'!$B$10:$B1543,0),)),"")&amp;IF(ISBLANK(K476),"","
")&amp;K476&amp;IFERROR(IF(INDEX('1.2 Speakers'!$J$10:$J1543,MATCH(K476,'1.2 Speakers'!$B$10:$B1543,0),)="",""," - "&amp;INDEX('1.2 Speakers'!$J$10:$J1543,MATCH(K476,'1.2 Speakers'!$B$10:$B1543,0),)),"")&amp;IF(ISBLANK(L476),"","
")&amp;L476&amp;IFERROR(IF(INDEX('1.2 Speakers'!$J$10:$J1543,MATCH(L476,'1.2 Speakers'!$B$10:$B1543,0),)="",""," - "&amp;INDEX('1.2 Speakers'!$J$10:$J1543,MATCH(L476,'1.2 Speakers'!$B$10:$B1543,0),)),"")&amp;IF(ISBLANK(M476),"","
")&amp;M476&amp;IFERROR(IF(INDEX('1.2 Speakers'!$J$10:$J1543,MATCH(M476,'1.2 Speakers'!$B$10:$B1543,0),)="",""," - "&amp;INDEX('1.2 Speakers'!$J$10:$J1543,MATCH(M476,'1.2 Speakers'!$B$10:$B1543,0),)),"")&amp;IF(ISBLANK(N476),"","
")&amp;N476&amp;IFERROR(IF(INDEX('1.2 Speakers'!$J$10:$J1543,MATCH(N476,'1.2 Speakers'!$B$10:$B1543,0),)="",""," - "&amp;INDEX('1.2 Speakers'!$J$10:$J1543,MATCH(N476,'1.2 Speakers'!$B$10:$B1543,0),)),"")</f>
        <v/>
      </c>
      <c r="P476" s="58"/>
      <c r="Q476" s="60"/>
      <c r="R476" s="61"/>
      <c r="S476" s="60"/>
      <c r="T476" s="536"/>
    </row>
    <row r="477" spans="2:20" ht="13">
      <c r="B477" s="535"/>
      <c r="C477" s="425"/>
      <c r="D477" s="57"/>
      <c r="E477" s="58"/>
      <c r="F477" s="58"/>
      <c r="G477" s="427"/>
      <c r="H477" s="427"/>
      <c r="I477" s="59"/>
      <c r="J477" s="59"/>
      <c r="K477" s="59"/>
      <c r="L477" s="59"/>
      <c r="M477" s="59"/>
      <c r="N477" s="59"/>
      <c r="O477" s="57" t="str" cm="1">
        <f t="array" ref="O477">I477&amp;IFERROR(IF(INDEX('1.2 Speakers'!$J$10:$J1544,MATCH(I477,'1.2 Speakers'!$B$10:$B1544,0),)="",""," - "&amp;INDEX('1.2 Speakers'!$J$10:$J1544,MATCH(I477,'1.2 Speakers'!$B$10:$B1544,0),)),"")&amp;IF(ISBLANK(J477),"",CHAR(10))&amp;J477&amp;IFERROR(IF(INDEX('1.2 Speakers'!$J$10:$J1544,MATCH(J477,'1.2 Speakers'!$B$10:$B1544,0),)="",""," - "&amp;INDEX('1.2 Speakers'!$J$10:$J1544,MATCH(J477,'1.2 Speakers'!$B$10:$B1544,0),)),"")&amp;IF(ISBLANK(K477),"","
")&amp;K477&amp;IFERROR(IF(INDEX('1.2 Speakers'!$J$10:$J1544,MATCH(K477,'1.2 Speakers'!$B$10:$B1544,0),)="",""," - "&amp;INDEX('1.2 Speakers'!$J$10:$J1544,MATCH(K477,'1.2 Speakers'!$B$10:$B1544,0),)),"")&amp;IF(ISBLANK(L477),"","
")&amp;L477&amp;IFERROR(IF(INDEX('1.2 Speakers'!$J$10:$J1544,MATCH(L477,'1.2 Speakers'!$B$10:$B1544,0),)="",""," - "&amp;INDEX('1.2 Speakers'!$J$10:$J1544,MATCH(L477,'1.2 Speakers'!$B$10:$B1544,0),)),"")&amp;IF(ISBLANK(M477),"","
")&amp;M477&amp;IFERROR(IF(INDEX('1.2 Speakers'!$J$10:$J1544,MATCH(M477,'1.2 Speakers'!$B$10:$B1544,0),)="",""," - "&amp;INDEX('1.2 Speakers'!$J$10:$J1544,MATCH(M477,'1.2 Speakers'!$B$10:$B1544,0),)),"")&amp;IF(ISBLANK(N477),"","
")&amp;N477&amp;IFERROR(IF(INDEX('1.2 Speakers'!$J$10:$J1544,MATCH(N477,'1.2 Speakers'!$B$10:$B1544,0),)="",""," - "&amp;INDEX('1.2 Speakers'!$J$10:$J1544,MATCH(N477,'1.2 Speakers'!$B$10:$B1544,0),)),"")</f>
        <v/>
      </c>
      <c r="P477" s="58"/>
      <c r="Q477" s="60"/>
      <c r="R477" s="61"/>
      <c r="S477" s="60"/>
      <c r="T477" s="536"/>
    </row>
    <row r="478" spans="2:20" ht="13">
      <c r="B478" s="535"/>
      <c r="C478" s="425"/>
      <c r="D478" s="57"/>
      <c r="E478" s="58"/>
      <c r="F478" s="58"/>
      <c r="G478" s="427"/>
      <c r="H478" s="427"/>
      <c r="I478" s="59"/>
      <c r="J478" s="59"/>
      <c r="K478" s="59"/>
      <c r="L478" s="59"/>
      <c r="M478" s="59"/>
      <c r="N478" s="59"/>
      <c r="O478" s="57" t="str" cm="1">
        <f t="array" ref="O478">I478&amp;IFERROR(IF(INDEX('1.2 Speakers'!$J$10:$J1545,MATCH(I478,'1.2 Speakers'!$B$10:$B1545,0),)="",""," - "&amp;INDEX('1.2 Speakers'!$J$10:$J1545,MATCH(I478,'1.2 Speakers'!$B$10:$B1545,0),)),"")&amp;IF(ISBLANK(J478),"",CHAR(10))&amp;J478&amp;IFERROR(IF(INDEX('1.2 Speakers'!$J$10:$J1545,MATCH(J478,'1.2 Speakers'!$B$10:$B1545,0),)="",""," - "&amp;INDEX('1.2 Speakers'!$J$10:$J1545,MATCH(J478,'1.2 Speakers'!$B$10:$B1545,0),)),"")&amp;IF(ISBLANK(K478),"","
")&amp;K478&amp;IFERROR(IF(INDEX('1.2 Speakers'!$J$10:$J1545,MATCH(K478,'1.2 Speakers'!$B$10:$B1545,0),)="",""," - "&amp;INDEX('1.2 Speakers'!$J$10:$J1545,MATCH(K478,'1.2 Speakers'!$B$10:$B1545,0),)),"")&amp;IF(ISBLANK(L478),"","
")&amp;L478&amp;IFERROR(IF(INDEX('1.2 Speakers'!$J$10:$J1545,MATCH(L478,'1.2 Speakers'!$B$10:$B1545,0),)="",""," - "&amp;INDEX('1.2 Speakers'!$J$10:$J1545,MATCH(L478,'1.2 Speakers'!$B$10:$B1545,0),)),"")&amp;IF(ISBLANK(M478),"","
")&amp;M478&amp;IFERROR(IF(INDEX('1.2 Speakers'!$J$10:$J1545,MATCH(M478,'1.2 Speakers'!$B$10:$B1545,0),)="",""," - "&amp;INDEX('1.2 Speakers'!$J$10:$J1545,MATCH(M478,'1.2 Speakers'!$B$10:$B1545,0),)),"")&amp;IF(ISBLANK(N478),"","
")&amp;N478&amp;IFERROR(IF(INDEX('1.2 Speakers'!$J$10:$J1545,MATCH(N478,'1.2 Speakers'!$B$10:$B1545,0),)="",""," - "&amp;INDEX('1.2 Speakers'!$J$10:$J1545,MATCH(N478,'1.2 Speakers'!$B$10:$B1545,0),)),"")</f>
        <v/>
      </c>
      <c r="P478" s="58"/>
      <c r="Q478" s="60"/>
      <c r="R478" s="61"/>
      <c r="S478" s="60"/>
      <c r="T478" s="536"/>
    </row>
    <row r="479" spans="2:20" ht="13">
      <c r="B479" s="535"/>
      <c r="C479" s="425"/>
      <c r="D479" s="57"/>
      <c r="E479" s="58"/>
      <c r="F479" s="58"/>
      <c r="G479" s="427"/>
      <c r="H479" s="427"/>
      <c r="I479" s="59"/>
      <c r="J479" s="59"/>
      <c r="K479" s="59"/>
      <c r="L479" s="59"/>
      <c r="M479" s="59"/>
      <c r="N479" s="59"/>
      <c r="O479" s="57" t="str" cm="1">
        <f t="array" ref="O479">I479&amp;IFERROR(IF(INDEX('1.2 Speakers'!$J$10:$J1546,MATCH(I479,'1.2 Speakers'!$B$10:$B1546,0),)="",""," - "&amp;INDEX('1.2 Speakers'!$J$10:$J1546,MATCH(I479,'1.2 Speakers'!$B$10:$B1546,0),)),"")&amp;IF(ISBLANK(J479),"",CHAR(10))&amp;J479&amp;IFERROR(IF(INDEX('1.2 Speakers'!$J$10:$J1546,MATCH(J479,'1.2 Speakers'!$B$10:$B1546,0),)="",""," - "&amp;INDEX('1.2 Speakers'!$J$10:$J1546,MATCH(J479,'1.2 Speakers'!$B$10:$B1546,0),)),"")&amp;IF(ISBLANK(K479),"","
")&amp;K479&amp;IFERROR(IF(INDEX('1.2 Speakers'!$J$10:$J1546,MATCH(K479,'1.2 Speakers'!$B$10:$B1546,0),)="",""," - "&amp;INDEX('1.2 Speakers'!$J$10:$J1546,MATCH(K479,'1.2 Speakers'!$B$10:$B1546,0),)),"")&amp;IF(ISBLANK(L479),"","
")&amp;L479&amp;IFERROR(IF(INDEX('1.2 Speakers'!$J$10:$J1546,MATCH(L479,'1.2 Speakers'!$B$10:$B1546,0),)="",""," - "&amp;INDEX('1.2 Speakers'!$J$10:$J1546,MATCH(L479,'1.2 Speakers'!$B$10:$B1546,0),)),"")&amp;IF(ISBLANK(M479),"","
")&amp;M479&amp;IFERROR(IF(INDEX('1.2 Speakers'!$J$10:$J1546,MATCH(M479,'1.2 Speakers'!$B$10:$B1546,0),)="",""," - "&amp;INDEX('1.2 Speakers'!$J$10:$J1546,MATCH(M479,'1.2 Speakers'!$B$10:$B1546,0),)),"")&amp;IF(ISBLANK(N479),"","
")&amp;N479&amp;IFERROR(IF(INDEX('1.2 Speakers'!$J$10:$J1546,MATCH(N479,'1.2 Speakers'!$B$10:$B1546,0),)="",""," - "&amp;INDEX('1.2 Speakers'!$J$10:$J1546,MATCH(N479,'1.2 Speakers'!$B$10:$B1546,0),)),"")</f>
        <v/>
      </c>
      <c r="P479" s="58"/>
      <c r="Q479" s="60"/>
      <c r="R479" s="61"/>
      <c r="S479" s="60"/>
      <c r="T479" s="536"/>
    </row>
    <row r="480" spans="2:20" ht="13">
      <c r="B480" s="535"/>
      <c r="C480" s="425"/>
      <c r="D480" s="57"/>
      <c r="E480" s="58"/>
      <c r="F480" s="58"/>
      <c r="G480" s="427"/>
      <c r="H480" s="427"/>
      <c r="I480" s="59"/>
      <c r="J480" s="59"/>
      <c r="K480" s="59"/>
      <c r="L480" s="59"/>
      <c r="M480" s="59"/>
      <c r="N480" s="59"/>
      <c r="O480" s="57" t="str" cm="1">
        <f t="array" ref="O480">I480&amp;IFERROR(IF(INDEX('1.2 Speakers'!$J$10:$J1547,MATCH(I480,'1.2 Speakers'!$B$10:$B1547,0),)="",""," - "&amp;INDEX('1.2 Speakers'!$J$10:$J1547,MATCH(I480,'1.2 Speakers'!$B$10:$B1547,0),)),"")&amp;IF(ISBLANK(J480),"",CHAR(10))&amp;J480&amp;IFERROR(IF(INDEX('1.2 Speakers'!$J$10:$J1547,MATCH(J480,'1.2 Speakers'!$B$10:$B1547,0),)="",""," - "&amp;INDEX('1.2 Speakers'!$J$10:$J1547,MATCH(J480,'1.2 Speakers'!$B$10:$B1547,0),)),"")&amp;IF(ISBLANK(K480),"","
")&amp;K480&amp;IFERROR(IF(INDEX('1.2 Speakers'!$J$10:$J1547,MATCH(K480,'1.2 Speakers'!$B$10:$B1547,0),)="",""," - "&amp;INDEX('1.2 Speakers'!$J$10:$J1547,MATCH(K480,'1.2 Speakers'!$B$10:$B1547,0),)),"")&amp;IF(ISBLANK(L480),"","
")&amp;L480&amp;IFERROR(IF(INDEX('1.2 Speakers'!$J$10:$J1547,MATCH(L480,'1.2 Speakers'!$B$10:$B1547,0),)="",""," - "&amp;INDEX('1.2 Speakers'!$J$10:$J1547,MATCH(L480,'1.2 Speakers'!$B$10:$B1547,0),)),"")&amp;IF(ISBLANK(M480),"","
")&amp;M480&amp;IFERROR(IF(INDEX('1.2 Speakers'!$J$10:$J1547,MATCH(M480,'1.2 Speakers'!$B$10:$B1547,0),)="",""," - "&amp;INDEX('1.2 Speakers'!$J$10:$J1547,MATCH(M480,'1.2 Speakers'!$B$10:$B1547,0),)),"")&amp;IF(ISBLANK(N480),"","
")&amp;N480&amp;IFERROR(IF(INDEX('1.2 Speakers'!$J$10:$J1547,MATCH(N480,'1.2 Speakers'!$B$10:$B1547,0),)="",""," - "&amp;INDEX('1.2 Speakers'!$J$10:$J1547,MATCH(N480,'1.2 Speakers'!$B$10:$B1547,0),)),"")</f>
        <v/>
      </c>
      <c r="P480" s="58"/>
      <c r="Q480" s="60"/>
      <c r="R480" s="61"/>
      <c r="S480" s="60"/>
      <c r="T480" s="536"/>
    </row>
    <row r="481" spans="2:20" ht="13">
      <c r="B481" s="535"/>
      <c r="C481" s="425"/>
      <c r="D481" s="57"/>
      <c r="E481" s="58"/>
      <c r="F481" s="58"/>
      <c r="G481" s="427"/>
      <c r="H481" s="427"/>
      <c r="I481" s="59"/>
      <c r="J481" s="59"/>
      <c r="K481" s="59"/>
      <c r="L481" s="59"/>
      <c r="M481" s="59"/>
      <c r="N481" s="59"/>
      <c r="O481" s="57" t="str" cm="1">
        <f t="array" ref="O481">I481&amp;IFERROR(IF(INDEX('1.2 Speakers'!$J$10:$J1548,MATCH(I481,'1.2 Speakers'!$B$10:$B1548,0),)="",""," - "&amp;INDEX('1.2 Speakers'!$J$10:$J1548,MATCH(I481,'1.2 Speakers'!$B$10:$B1548,0),)),"")&amp;IF(ISBLANK(J481),"",CHAR(10))&amp;J481&amp;IFERROR(IF(INDEX('1.2 Speakers'!$J$10:$J1548,MATCH(J481,'1.2 Speakers'!$B$10:$B1548,0),)="",""," - "&amp;INDEX('1.2 Speakers'!$J$10:$J1548,MATCH(J481,'1.2 Speakers'!$B$10:$B1548,0),)),"")&amp;IF(ISBLANK(K481),"","
")&amp;K481&amp;IFERROR(IF(INDEX('1.2 Speakers'!$J$10:$J1548,MATCH(K481,'1.2 Speakers'!$B$10:$B1548,0),)="",""," - "&amp;INDEX('1.2 Speakers'!$J$10:$J1548,MATCH(K481,'1.2 Speakers'!$B$10:$B1548,0),)),"")&amp;IF(ISBLANK(L481),"","
")&amp;L481&amp;IFERROR(IF(INDEX('1.2 Speakers'!$J$10:$J1548,MATCH(L481,'1.2 Speakers'!$B$10:$B1548,0),)="",""," - "&amp;INDEX('1.2 Speakers'!$J$10:$J1548,MATCH(L481,'1.2 Speakers'!$B$10:$B1548,0),)),"")&amp;IF(ISBLANK(M481),"","
")&amp;M481&amp;IFERROR(IF(INDEX('1.2 Speakers'!$J$10:$J1548,MATCH(M481,'1.2 Speakers'!$B$10:$B1548,0),)="",""," - "&amp;INDEX('1.2 Speakers'!$J$10:$J1548,MATCH(M481,'1.2 Speakers'!$B$10:$B1548,0),)),"")&amp;IF(ISBLANK(N481),"","
")&amp;N481&amp;IFERROR(IF(INDEX('1.2 Speakers'!$J$10:$J1548,MATCH(N481,'1.2 Speakers'!$B$10:$B1548,0),)="",""," - "&amp;INDEX('1.2 Speakers'!$J$10:$J1548,MATCH(N481,'1.2 Speakers'!$B$10:$B1548,0),)),"")</f>
        <v/>
      </c>
      <c r="P481" s="58"/>
      <c r="Q481" s="60"/>
      <c r="R481" s="61"/>
      <c r="S481" s="60"/>
      <c r="T481" s="536"/>
    </row>
    <row r="482" spans="2:20" ht="13">
      <c r="B482" s="535"/>
      <c r="C482" s="425"/>
      <c r="D482" s="57"/>
      <c r="E482" s="58"/>
      <c r="F482" s="58"/>
      <c r="G482" s="427"/>
      <c r="H482" s="427"/>
      <c r="I482" s="59"/>
      <c r="J482" s="59"/>
      <c r="K482" s="59"/>
      <c r="L482" s="59"/>
      <c r="M482" s="59"/>
      <c r="N482" s="59"/>
      <c r="O482" s="57" t="str" cm="1">
        <f t="array" ref="O482">I482&amp;IFERROR(IF(INDEX('1.2 Speakers'!$J$10:$J1549,MATCH(I482,'1.2 Speakers'!$B$10:$B1549,0),)="",""," - "&amp;INDEX('1.2 Speakers'!$J$10:$J1549,MATCH(I482,'1.2 Speakers'!$B$10:$B1549,0),)),"")&amp;IF(ISBLANK(J482),"",CHAR(10))&amp;J482&amp;IFERROR(IF(INDEX('1.2 Speakers'!$J$10:$J1549,MATCH(J482,'1.2 Speakers'!$B$10:$B1549,0),)="",""," - "&amp;INDEX('1.2 Speakers'!$J$10:$J1549,MATCH(J482,'1.2 Speakers'!$B$10:$B1549,0),)),"")&amp;IF(ISBLANK(K482),"","
")&amp;K482&amp;IFERROR(IF(INDEX('1.2 Speakers'!$J$10:$J1549,MATCH(K482,'1.2 Speakers'!$B$10:$B1549,0),)="",""," - "&amp;INDEX('1.2 Speakers'!$J$10:$J1549,MATCH(K482,'1.2 Speakers'!$B$10:$B1549,0),)),"")&amp;IF(ISBLANK(L482),"","
")&amp;L482&amp;IFERROR(IF(INDEX('1.2 Speakers'!$J$10:$J1549,MATCH(L482,'1.2 Speakers'!$B$10:$B1549,0),)="",""," - "&amp;INDEX('1.2 Speakers'!$J$10:$J1549,MATCH(L482,'1.2 Speakers'!$B$10:$B1549,0),)),"")&amp;IF(ISBLANK(M482),"","
")&amp;M482&amp;IFERROR(IF(INDEX('1.2 Speakers'!$J$10:$J1549,MATCH(M482,'1.2 Speakers'!$B$10:$B1549,0),)="",""," - "&amp;INDEX('1.2 Speakers'!$J$10:$J1549,MATCH(M482,'1.2 Speakers'!$B$10:$B1549,0),)),"")&amp;IF(ISBLANK(N482),"","
")&amp;N482&amp;IFERROR(IF(INDEX('1.2 Speakers'!$J$10:$J1549,MATCH(N482,'1.2 Speakers'!$B$10:$B1549,0),)="",""," - "&amp;INDEX('1.2 Speakers'!$J$10:$J1549,MATCH(N482,'1.2 Speakers'!$B$10:$B1549,0),)),"")</f>
        <v/>
      </c>
      <c r="P482" s="58"/>
      <c r="Q482" s="60"/>
      <c r="R482" s="61"/>
      <c r="S482" s="60"/>
      <c r="T482" s="536"/>
    </row>
    <row r="483" spans="2:20" ht="13">
      <c r="B483" s="535"/>
      <c r="C483" s="425"/>
      <c r="D483" s="57"/>
      <c r="E483" s="58"/>
      <c r="F483" s="58"/>
      <c r="G483" s="427"/>
      <c r="H483" s="427"/>
      <c r="I483" s="59"/>
      <c r="J483" s="59"/>
      <c r="K483" s="59"/>
      <c r="L483" s="59"/>
      <c r="M483" s="59"/>
      <c r="N483" s="59"/>
      <c r="O483" s="57" t="str" cm="1">
        <f t="array" ref="O483">I483&amp;IFERROR(IF(INDEX('1.2 Speakers'!$J$10:$J1550,MATCH(I483,'1.2 Speakers'!$B$10:$B1550,0),)="",""," - "&amp;INDEX('1.2 Speakers'!$J$10:$J1550,MATCH(I483,'1.2 Speakers'!$B$10:$B1550,0),)),"")&amp;IF(ISBLANK(J483),"",CHAR(10))&amp;J483&amp;IFERROR(IF(INDEX('1.2 Speakers'!$J$10:$J1550,MATCH(J483,'1.2 Speakers'!$B$10:$B1550,0),)="",""," - "&amp;INDEX('1.2 Speakers'!$J$10:$J1550,MATCH(J483,'1.2 Speakers'!$B$10:$B1550,0),)),"")&amp;IF(ISBLANK(K483),"","
")&amp;K483&amp;IFERROR(IF(INDEX('1.2 Speakers'!$J$10:$J1550,MATCH(K483,'1.2 Speakers'!$B$10:$B1550,0),)="",""," - "&amp;INDEX('1.2 Speakers'!$J$10:$J1550,MATCH(K483,'1.2 Speakers'!$B$10:$B1550,0),)),"")&amp;IF(ISBLANK(L483),"","
")&amp;L483&amp;IFERROR(IF(INDEX('1.2 Speakers'!$J$10:$J1550,MATCH(L483,'1.2 Speakers'!$B$10:$B1550,0),)="",""," - "&amp;INDEX('1.2 Speakers'!$J$10:$J1550,MATCH(L483,'1.2 Speakers'!$B$10:$B1550,0),)),"")&amp;IF(ISBLANK(M483),"","
")&amp;M483&amp;IFERROR(IF(INDEX('1.2 Speakers'!$J$10:$J1550,MATCH(M483,'1.2 Speakers'!$B$10:$B1550,0),)="",""," - "&amp;INDEX('1.2 Speakers'!$J$10:$J1550,MATCH(M483,'1.2 Speakers'!$B$10:$B1550,0),)),"")&amp;IF(ISBLANK(N483),"","
")&amp;N483&amp;IFERROR(IF(INDEX('1.2 Speakers'!$J$10:$J1550,MATCH(N483,'1.2 Speakers'!$B$10:$B1550,0),)="",""," - "&amp;INDEX('1.2 Speakers'!$J$10:$J1550,MATCH(N483,'1.2 Speakers'!$B$10:$B1550,0),)),"")</f>
        <v/>
      </c>
      <c r="P483" s="58"/>
      <c r="Q483" s="60"/>
      <c r="R483" s="61"/>
      <c r="S483" s="60"/>
      <c r="T483" s="536"/>
    </row>
    <row r="484" spans="2:20" ht="13">
      <c r="B484" s="535"/>
      <c r="C484" s="425"/>
      <c r="D484" s="57"/>
      <c r="E484" s="58"/>
      <c r="F484" s="58"/>
      <c r="G484" s="427"/>
      <c r="H484" s="427"/>
      <c r="I484" s="59"/>
      <c r="J484" s="59"/>
      <c r="K484" s="59"/>
      <c r="L484" s="59"/>
      <c r="M484" s="59"/>
      <c r="N484" s="59"/>
      <c r="O484" s="57" t="str" cm="1">
        <f t="array" ref="O484">I484&amp;IFERROR(IF(INDEX('1.2 Speakers'!$J$10:$J1551,MATCH(I484,'1.2 Speakers'!$B$10:$B1551,0),)="",""," - "&amp;INDEX('1.2 Speakers'!$J$10:$J1551,MATCH(I484,'1.2 Speakers'!$B$10:$B1551,0),)),"")&amp;IF(ISBLANK(J484),"",CHAR(10))&amp;J484&amp;IFERROR(IF(INDEX('1.2 Speakers'!$J$10:$J1551,MATCH(J484,'1.2 Speakers'!$B$10:$B1551,0),)="",""," - "&amp;INDEX('1.2 Speakers'!$J$10:$J1551,MATCH(J484,'1.2 Speakers'!$B$10:$B1551,0),)),"")&amp;IF(ISBLANK(K484),"","
")&amp;K484&amp;IFERROR(IF(INDEX('1.2 Speakers'!$J$10:$J1551,MATCH(K484,'1.2 Speakers'!$B$10:$B1551,0),)="",""," - "&amp;INDEX('1.2 Speakers'!$J$10:$J1551,MATCH(K484,'1.2 Speakers'!$B$10:$B1551,0),)),"")&amp;IF(ISBLANK(L484),"","
")&amp;L484&amp;IFERROR(IF(INDEX('1.2 Speakers'!$J$10:$J1551,MATCH(L484,'1.2 Speakers'!$B$10:$B1551,0),)="",""," - "&amp;INDEX('1.2 Speakers'!$J$10:$J1551,MATCH(L484,'1.2 Speakers'!$B$10:$B1551,0),)),"")&amp;IF(ISBLANK(M484),"","
")&amp;M484&amp;IFERROR(IF(INDEX('1.2 Speakers'!$J$10:$J1551,MATCH(M484,'1.2 Speakers'!$B$10:$B1551,0),)="",""," - "&amp;INDEX('1.2 Speakers'!$J$10:$J1551,MATCH(M484,'1.2 Speakers'!$B$10:$B1551,0),)),"")&amp;IF(ISBLANK(N484),"","
")&amp;N484&amp;IFERROR(IF(INDEX('1.2 Speakers'!$J$10:$J1551,MATCH(N484,'1.2 Speakers'!$B$10:$B1551,0),)="",""," - "&amp;INDEX('1.2 Speakers'!$J$10:$J1551,MATCH(N484,'1.2 Speakers'!$B$10:$B1551,0),)),"")</f>
        <v/>
      </c>
      <c r="P484" s="58"/>
      <c r="Q484" s="60"/>
      <c r="R484" s="61"/>
      <c r="S484" s="60"/>
      <c r="T484" s="536"/>
    </row>
    <row r="485" spans="2:20" ht="13">
      <c r="B485" s="535"/>
      <c r="C485" s="425"/>
      <c r="D485" s="57"/>
      <c r="E485" s="58"/>
      <c r="F485" s="58"/>
      <c r="G485" s="427"/>
      <c r="H485" s="427"/>
      <c r="I485" s="59"/>
      <c r="J485" s="59"/>
      <c r="K485" s="59"/>
      <c r="L485" s="59"/>
      <c r="M485" s="59"/>
      <c r="N485" s="59"/>
      <c r="O485" s="57" t="str" cm="1">
        <f t="array" ref="O485">I485&amp;IFERROR(IF(INDEX('1.2 Speakers'!$J$10:$J1552,MATCH(I485,'1.2 Speakers'!$B$10:$B1552,0),)="",""," - "&amp;INDEX('1.2 Speakers'!$J$10:$J1552,MATCH(I485,'1.2 Speakers'!$B$10:$B1552,0),)),"")&amp;IF(ISBLANK(J485),"",CHAR(10))&amp;J485&amp;IFERROR(IF(INDEX('1.2 Speakers'!$J$10:$J1552,MATCH(J485,'1.2 Speakers'!$B$10:$B1552,0),)="",""," - "&amp;INDEX('1.2 Speakers'!$J$10:$J1552,MATCH(J485,'1.2 Speakers'!$B$10:$B1552,0),)),"")&amp;IF(ISBLANK(K485),"","
")&amp;K485&amp;IFERROR(IF(INDEX('1.2 Speakers'!$J$10:$J1552,MATCH(K485,'1.2 Speakers'!$B$10:$B1552,0),)="",""," - "&amp;INDEX('1.2 Speakers'!$J$10:$J1552,MATCH(K485,'1.2 Speakers'!$B$10:$B1552,0),)),"")&amp;IF(ISBLANK(L485),"","
")&amp;L485&amp;IFERROR(IF(INDEX('1.2 Speakers'!$J$10:$J1552,MATCH(L485,'1.2 Speakers'!$B$10:$B1552,0),)="",""," - "&amp;INDEX('1.2 Speakers'!$J$10:$J1552,MATCH(L485,'1.2 Speakers'!$B$10:$B1552,0),)),"")&amp;IF(ISBLANK(M485),"","
")&amp;M485&amp;IFERROR(IF(INDEX('1.2 Speakers'!$J$10:$J1552,MATCH(M485,'1.2 Speakers'!$B$10:$B1552,0),)="",""," - "&amp;INDEX('1.2 Speakers'!$J$10:$J1552,MATCH(M485,'1.2 Speakers'!$B$10:$B1552,0),)),"")&amp;IF(ISBLANK(N485),"","
")&amp;N485&amp;IFERROR(IF(INDEX('1.2 Speakers'!$J$10:$J1552,MATCH(N485,'1.2 Speakers'!$B$10:$B1552,0),)="",""," - "&amp;INDEX('1.2 Speakers'!$J$10:$J1552,MATCH(N485,'1.2 Speakers'!$B$10:$B1552,0),)),"")</f>
        <v/>
      </c>
      <c r="P485" s="58"/>
      <c r="Q485" s="60"/>
      <c r="R485" s="61"/>
      <c r="S485" s="60"/>
      <c r="T485" s="536"/>
    </row>
    <row r="486" spans="2:20" ht="13">
      <c r="B486" s="535"/>
      <c r="C486" s="425"/>
      <c r="D486" s="57"/>
      <c r="E486" s="58"/>
      <c r="F486" s="58"/>
      <c r="G486" s="427"/>
      <c r="H486" s="427"/>
      <c r="I486" s="59"/>
      <c r="J486" s="59"/>
      <c r="K486" s="59"/>
      <c r="L486" s="59"/>
      <c r="M486" s="59"/>
      <c r="N486" s="59"/>
      <c r="O486" s="57" t="str" cm="1">
        <f t="array" ref="O486">I486&amp;IFERROR(IF(INDEX('1.2 Speakers'!$J$10:$J1553,MATCH(I486,'1.2 Speakers'!$B$10:$B1553,0),)="",""," - "&amp;INDEX('1.2 Speakers'!$J$10:$J1553,MATCH(I486,'1.2 Speakers'!$B$10:$B1553,0),)),"")&amp;IF(ISBLANK(J486),"",CHAR(10))&amp;J486&amp;IFERROR(IF(INDEX('1.2 Speakers'!$J$10:$J1553,MATCH(J486,'1.2 Speakers'!$B$10:$B1553,0),)="",""," - "&amp;INDEX('1.2 Speakers'!$J$10:$J1553,MATCH(J486,'1.2 Speakers'!$B$10:$B1553,0),)),"")&amp;IF(ISBLANK(K486),"","
")&amp;K486&amp;IFERROR(IF(INDEX('1.2 Speakers'!$J$10:$J1553,MATCH(K486,'1.2 Speakers'!$B$10:$B1553,0),)="",""," - "&amp;INDEX('1.2 Speakers'!$J$10:$J1553,MATCH(K486,'1.2 Speakers'!$B$10:$B1553,0),)),"")&amp;IF(ISBLANK(L486),"","
")&amp;L486&amp;IFERROR(IF(INDEX('1.2 Speakers'!$J$10:$J1553,MATCH(L486,'1.2 Speakers'!$B$10:$B1553,0),)="",""," - "&amp;INDEX('1.2 Speakers'!$J$10:$J1553,MATCH(L486,'1.2 Speakers'!$B$10:$B1553,0),)),"")&amp;IF(ISBLANK(M486),"","
")&amp;M486&amp;IFERROR(IF(INDEX('1.2 Speakers'!$J$10:$J1553,MATCH(M486,'1.2 Speakers'!$B$10:$B1553,0),)="",""," - "&amp;INDEX('1.2 Speakers'!$J$10:$J1553,MATCH(M486,'1.2 Speakers'!$B$10:$B1553,0),)),"")&amp;IF(ISBLANK(N486),"","
")&amp;N486&amp;IFERROR(IF(INDEX('1.2 Speakers'!$J$10:$J1553,MATCH(N486,'1.2 Speakers'!$B$10:$B1553,0),)="",""," - "&amp;INDEX('1.2 Speakers'!$J$10:$J1553,MATCH(N486,'1.2 Speakers'!$B$10:$B1553,0),)),"")</f>
        <v/>
      </c>
      <c r="P486" s="58"/>
      <c r="Q486" s="60"/>
      <c r="R486" s="61"/>
      <c r="S486" s="60"/>
      <c r="T486" s="536"/>
    </row>
    <row r="487" spans="2:20" ht="13">
      <c r="B487" s="535"/>
      <c r="C487" s="425"/>
      <c r="D487" s="57"/>
      <c r="E487" s="58"/>
      <c r="F487" s="58"/>
      <c r="G487" s="427"/>
      <c r="H487" s="427"/>
      <c r="I487" s="59"/>
      <c r="J487" s="59"/>
      <c r="K487" s="59"/>
      <c r="L487" s="59"/>
      <c r="M487" s="59"/>
      <c r="N487" s="59"/>
      <c r="O487" s="57" t="str" cm="1">
        <f t="array" ref="O487">I487&amp;IFERROR(IF(INDEX('1.2 Speakers'!$J$10:$J1554,MATCH(I487,'1.2 Speakers'!$B$10:$B1554,0),)="",""," - "&amp;INDEX('1.2 Speakers'!$J$10:$J1554,MATCH(I487,'1.2 Speakers'!$B$10:$B1554,0),)),"")&amp;IF(ISBLANK(J487),"",CHAR(10))&amp;J487&amp;IFERROR(IF(INDEX('1.2 Speakers'!$J$10:$J1554,MATCH(J487,'1.2 Speakers'!$B$10:$B1554,0),)="",""," - "&amp;INDEX('1.2 Speakers'!$J$10:$J1554,MATCH(J487,'1.2 Speakers'!$B$10:$B1554,0),)),"")&amp;IF(ISBLANK(K487),"","
")&amp;K487&amp;IFERROR(IF(INDEX('1.2 Speakers'!$J$10:$J1554,MATCH(K487,'1.2 Speakers'!$B$10:$B1554,0),)="",""," - "&amp;INDEX('1.2 Speakers'!$J$10:$J1554,MATCH(K487,'1.2 Speakers'!$B$10:$B1554,0),)),"")&amp;IF(ISBLANK(L487),"","
")&amp;L487&amp;IFERROR(IF(INDEX('1.2 Speakers'!$J$10:$J1554,MATCH(L487,'1.2 Speakers'!$B$10:$B1554,0),)="",""," - "&amp;INDEX('1.2 Speakers'!$J$10:$J1554,MATCH(L487,'1.2 Speakers'!$B$10:$B1554,0),)),"")&amp;IF(ISBLANK(M487),"","
")&amp;M487&amp;IFERROR(IF(INDEX('1.2 Speakers'!$J$10:$J1554,MATCH(M487,'1.2 Speakers'!$B$10:$B1554,0),)="",""," - "&amp;INDEX('1.2 Speakers'!$J$10:$J1554,MATCH(M487,'1.2 Speakers'!$B$10:$B1554,0),)),"")&amp;IF(ISBLANK(N487),"","
")&amp;N487&amp;IFERROR(IF(INDEX('1.2 Speakers'!$J$10:$J1554,MATCH(N487,'1.2 Speakers'!$B$10:$B1554,0),)="",""," - "&amp;INDEX('1.2 Speakers'!$J$10:$J1554,MATCH(N487,'1.2 Speakers'!$B$10:$B1554,0),)),"")</f>
        <v/>
      </c>
      <c r="P487" s="58"/>
      <c r="Q487" s="60"/>
      <c r="R487" s="61"/>
      <c r="S487" s="60"/>
      <c r="T487" s="536"/>
    </row>
    <row r="488" spans="2:20" ht="13">
      <c r="B488" s="535"/>
      <c r="C488" s="425"/>
      <c r="D488" s="57"/>
      <c r="E488" s="58"/>
      <c r="F488" s="58"/>
      <c r="G488" s="427"/>
      <c r="H488" s="427"/>
      <c r="I488" s="59"/>
      <c r="J488" s="59"/>
      <c r="K488" s="59"/>
      <c r="L488" s="59"/>
      <c r="M488" s="59"/>
      <c r="N488" s="59"/>
      <c r="O488" s="57" t="str" cm="1">
        <f t="array" ref="O488">I488&amp;IFERROR(IF(INDEX('1.2 Speakers'!$J$10:$J1555,MATCH(I488,'1.2 Speakers'!$B$10:$B1555,0),)="",""," - "&amp;INDEX('1.2 Speakers'!$J$10:$J1555,MATCH(I488,'1.2 Speakers'!$B$10:$B1555,0),)),"")&amp;IF(ISBLANK(J488),"",CHAR(10))&amp;J488&amp;IFERROR(IF(INDEX('1.2 Speakers'!$J$10:$J1555,MATCH(J488,'1.2 Speakers'!$B$10:$B1555,0),)="",""," - "&amp;INDEX('1.2 Speakers'!$J$10:$J1555,MATCH(J488,'1.2 Speakers'!$B$10:$B1555,0),)),"")&amp;IF(ISBLANK(K488),"","
")&amp;K488&amp;IFERROR(IF(INDEX('1.2 Speakers'!$J$10:$J1555,MATCH(K488,'1.2 Speakers'!$B$10:$B1555,0),)="",""," - "&amp;INDEX('1.2 Speakers'!$J$10:$J1555,MATCH(K488,'1.2 Speakers'!$B$10:$B1555,0),)),"")&amp;IF(ISBLANK(L488),"","
")&amp;L488&amp;IFERROR(IF(INDEX('1.2 Speakers'!$J$10:$J1555,MATCH(L488,'1.2 Speakers'!$B$10:$B1555,0),)="",""," - "&amp;INDEX('1.2 Speakers'!$J$10:$J1555,MATCH(L488,'1.2 Speakers'!$B$10:$B1555,0),)),"")&amp;IF(ISBLANK(M488),"","
")&amp;M488&amp;IFERROR(IF(INDEX('1.2 Speakers'!$J$10:$J1555,MATCH(M488,'1.2 Speakers'!$B$10:$B1555,0),)="",""," - "&amp;INDEX('1.2 Speakers'!$J$10:$J1555,MATCH(M488,'1.2 Speakers'!$B$10:$B1555,0),)),"")&amp;IF(ISBLANK(N488),"","
")&amp;N488&amp;IFERROR(IF(INDEX('1.2 Speakers'!$J$10:$J1555,MATCH(N488,'1.2 Speakers'!$B$10:$B1555,0),)="",""," - "&amp;INDEX('1.2 Speakers'!$J$10:$J1555,MATCH(N488,'1.2 Speakers'!$B$10:$B1555,0),)),"")</f>
        <v/>
      </c>
      <c r="P488" s="58"/>
      <c r="Q488" s="60"/>
      <c r="R488" s="61"/>
      <c r="S488" s="60"/>
      <c r="T488" s="536"/>
    </row>
    <row r="489" spans="2:20" ht="13">
      <c r="B489" s="535"/>
      <c r="C489" s="425"/>
      <c r="D489" s="57"/>
      <c r="E489" s="58"/>
      <c r="F489" s="58"/>
      <c r="G489" s="427"/>
      <c r="H489" s="427"/>
      <c r="I489" s="59"/>
      <c r="J489" s="59"/>
      <c r="K489" s="59"/>
      <c r="L489" s="59"/>
      <c r="M489" s="59"/>
      <c r="N489" s="59"/>
      <c r="O489" s="57" t="str" cm="1">
        <f t="array" ref="O489">I489&amp;IFERROR(IF(INDEX('1.2 Speakers'!$J$10:$J1556,MATCH(I489,'1.2 Speakers'!$B$10:$B1556,0),)="",""," - "&amp;INDEX('1.2 Speakers'!$J$10:$J1556,MATCH(I489,'1.2 Speakers'!$B$10:$B1556,0),)),"")&amp;IF(ISBLANK(J489),"",CHAR(10))&amp;J489&amp;IFERROR(IF(INDEX('1.2 Speakers'!$J$10:$J1556,MATCH(J489,'1.2 Speakers'!$B$10:$B1556,0),)="",""," - "&amp;INDEX('1.2 Speakers'!$J$10:$J1556,MATCH(J489,'1.2 Speakers'!$B$10:$B1556,0),)),"")&amp;IF(ISBLANK(K489),"","
")&amp;K489&amp;IFERROR(IF(INDEX('1.2 Speakers'!$J$10:$J1556,MATCH(K489,'1.2 Speakers'!$B$10:$B1556,0),)="",""," - "&amp;INDEX('1.2 Speakers'!$J$10:$J1556,MATCH(K489,'1.2 Speakers'!$B$10:$B1556,0),)),"")&amp;IF(ISBLANK(L489),"","
")&amp;L489&amp;IFERROR(IF(INDEX('1.2 Speakers'!$J$10:$J1556,MATCH(L489,'1.2 Speakers'!$B$10:$B1556,0),)="",""," - "&amp;INDEX('1.2 Speakers'!$J$10:$J1556,MATCH(L489,'1.2 Speakers'!$B$10:$B1556,0),)),"")&amp;IF(ISBLANK(M489),"","
")&amp;M489&amp;IFERROR(IF(INDEX('1.2 Speakers'!$J$10:$J1556,MATCH(M489,'1.2 Speakers'!$B$10:$B1556,0),)="",""," - "&amp;INDEX('1.2 Speakers'!$J$10:$J1556,MATCH(M489,'1.2 Speakers'!$B$10:$B1556,0),)),"")&amp;IF(ISBLANK(N489),"","
")&amp;N489&amp;IFERROR(IF(INDEX('1.2 Speakers'!$J$10:$J1556,MATCH(N489,'1.2 Speakers'!$B$10:$B1556,0),)="",""," - "&amp;INDEX('1.2 Speakers'!$J$10:$J1556,MATCH(N489,'1.2 Speakers'!$B$10:$B1556,0),)),"")</f>
        <v/>
      </c>
      <c r="P489" s="58"/>
      <c r="Q489" s="60"/>
      <c r="R489" s="61"/>
      <c r="S489" s="60"/>
      <c r="T489" s="536"/>
    </row>
    <row r="490" spans="2:20" ht="13">
      <c r="B490" s="535"/>
      <c r="C490" s="425"/>
      <c r="D490" s="57"/>
      <c r="E490" s="58"/>
      <c r="F490" s="58"/>
      <c r="G490" s="427"/>
      <c r="H490" s="427"/>
      <c r="I490" s="59"/>
      <c r="J490" s="59"/>
      <c r="K490" s="59"/>
      <c r="L490" s="59"/>
      <c r="M490" s="59"/>
      <c r="N490" s="59"/>
      <c r="O490" s="57" t="str" cm="1">
        <f t="array" ref="O490">I490&amp;IFERROR(IF(INDEX('1.2 Speakers'!$J$10:$J1557,MATCH(I490,'1.2 Speakers'!$B$10:$B1557,0),)="",""," - "&amp;INDEX('1.2 Speakers'!$J$10:$J1557,MATCH(I490,'1.2 Speakers'!$B$10:$B1557,0),)),"")&amp;IF(ISBLANK(J490),"",CHAR(10))&amp;J490&amp;IFERROR(IF(INDEX('1.2 Speakers'!$J$10:$J1557,MATCH(J490,'1.2 Speakers'!$B$10:$B1557,0),)="",""," - "&amp;INDEX('1.2 Speakers'!$J$10:$J1557,MATCH(J490,'1.2 Speakers'!$B$10:$B1557,0),)),"")&amp;IF(ISBLANK(K490),"","
")&amp;K490&amp;IFERROR(IF(INDEX('1.2 Speakers'!$J$10:$J1557,MATCH(K490,'1.2 Speakers'!$B$10:$B1557,0),)="",""," - "&amp;INDEX('1.2 Speakers'!$J$10:$J1557,MATCH(K490,'1.2 Speakers'!$B$10:$B1557,0),)),"")&amp;IF(ISBLANK(L490),"","
")&amp;L490&amp;IFERROR(IF(INDEX('1.2 Speakers'!$J$10:$J1557,MATCH(L490,'1.2 Speakers'!$B$10:$B1557,0),)="",""," - "&amp;INDEX('1.2 Speakers'!$J$10:$J1557,MATCH(L490,'1.2 Speakers'!$B$10:$B1557,0),)),"")&amp;IF(ISBLANK(M490),"","
")&amp;M490&amp;IFERROR(IF(INDEX('1.2 Speakers'!$J$10:$J1557,MATCH(M490,'1.2 Speakers'!$B$10:$B1557,0),)="",""," - "&amp;INDEX('1.2 Speakers'!$J$10:$J1557,MATCH(M490,'1.2 Speakers'!$B$10:$B1557,0),)),"")&amp;IF(ISBLANK(N490),"","
")&amp;N490&amp;IFERROR(IF(INDEX('1.2 Speakers'!$J$10:$J1557,MATCH(N490,'1.2 Speakers'!$B$10:$B1557,0),)="",""," - "&amp;INDEX('1.2 Speakers'!$J$10:$J1557,MATCH(N490,'1.2 Speakers'!$B$10:$B1557,0),)),"")</f>
        <v/>
      </c>
      <c r="P490" s="58"/>
      <c r="Q490" s="60"/>
      <c r="R490" s="61"/>
      <c r="S490" s="60"/>
      <c r="T490" s="536"/>
    </row>
    <row r="491" spans="2:20" ht="13">
      <c r="B491" s="535"/>
      <c r="C491" s="425"/>
      <c r="D491" s="57"/>
      <c r="E491" s="58"/>
      <c r="F491" s="58"/>
      <c r="G491" s="427"/>
      <c r="H491" s="427"/>
      <c r="I491" s="59"/>
      <c r="J491" s="59"/>
      <c r="K491" s="59"/>
      <c r="L491" s="59"/>
      <c r="M491" s="59"/>
      <c r="N491" s="59"/>
      <c r="O491" s="57" t="str" cm="1">
        <f t="array" ref="O491">I491&amp;IFERROR(IF(INDEX('1.2 Speakers'!$J$10:$J1558,MATCH(I491,'1.2 Speakers'!$B$10:$B1558,0),)="",""," - "&amp;INDEX('1.2 Speakers'!$J$10:$J1558,MATCH(I491,'1.2 Speakers'!$B$10:$B1558,0),)),"")&amp;IF(ISBLANK(J491),"",CHAR(10))&amp;J491&amp;IFERROR(IF(INDEX('1.2 Speakers'!$J$10:$J1558,MATCH(J491,'1.2 Speakers'!$B$10:$B1558,0),)="",""," - "&amp;INDEX('1.2 Speakers'!$J$10:$J1558,MATCH(J491,'1.2 Speakers'!$B$10:$B1558,0),)),"")&amp;IF(ISBLANK(K491),"","
")&amp;K491&amp;IFERROR(IF(INDEX('1.2 Speakers'!$J$10:$J1558,MATCH(K491,'1.2 Speakers'!$B$10:$B1558,0),)="",""," - "&amp;INDEX('1.2 Speakers'!$J$10:$J1558,MATCH(K491,'1.2 Speakers'!$B$10:$B1558,0),)),"")&amp;IF(ISBLANK(L491),"","
")&amp;L491&amp;IFERROR(IF(INDEX('1.2 Speakers'!$J$10:$J1558,MATCH(L491,'1.2 Speakers'!$B$10:$B1558,0),)="",""," - "&amp;INDEX('1.2 Speakers'!$J$10:$J1558,MATCH(L491,'1.2 Speakers'!$B$10:$B1558,0),)),"")&amp;IF(ISBLANK(M491),"","
")&amp;M491&amp;IFERROR(IF(INDEX('1.2 Speakers'!$J$10:$J1558,MATCH(M491,'1.2 Speakers'!$B$10:$B1558,0),)="",""," - "&amp;INDEX('1.2 Speakers'!$J$10:$J1558,MATCH(M491,'1.2 Speakers'!$B$10:$B1558,0),)),"")&amp;IF(ISBLANK(N491),"","
")&amp;N491&amp;IFERROR(IF(INDEX('1.2 Speakers'!$J$10:$J1558,MATCH(N491,'1.2 Speakers'!$B$10:$B1558,0),)="",""," - "&amp;INDEX('1.2 Speakers'!$J$10:$J1558,MATCH(N491,'1.2 Speakers'!$B$10:$B1558,0),)),"")</f>
        <v/>
      </c>
      <c r="P491" s="58"/>
      <c r="Q491" s="60"/>
      <c r="R491" s="61"/>
      <c r="S491" s="60"/>
      <c r="T491" s="536"/>
    </row>
    <row r="492" spans="2:20" ht="13">
      <c r="B492" s="535"/>
      <c r="C492" s="425"/>
      <c r="D492" s="57"/>
      <c r="E492" s="58"/>
      <c r="F492" s="58"/>
      <c r="G492" s="427"/>
      <c r="H492" s="427"/>
      <c r="I492" s="59"/>
      <c r="J492" s="59"/>
      <c r="K492" s="59"/>
      <c r="L492" s="59"/>
      <c r="M492" s="59"/>
      <c r="N492" s="59"/>
      <c r="O492" s="57" t="str" cm="1">
        <f t="array" ref="O492">I492&amp;IFERROR(IF(INDEX('1.2 Speakers'!$J$10:$J1559,MATCH(I492,'1.2 Speakers'!$B$10:$B1559,0),)="",""," - "&amp;INDEX('1.2 Speakers'!$J$10:$J1559,MATCH(I492,'1.2 Speakers'!$B$10:$B1559,0),)),"")&amp;IF(ISBLANK(J492),"",CHAR(10))&amp;J492&amp;IFERROR(IF(INDEX('1.2 Speakers'!$J$10:$J1559,MATCH(J492,'1.2 Speakers'!$B$10:$B1559,0),)="",""," - "&amp;INDEX('1.2 Speakers'!$J$10:$J1559,MATCH(J492,'1.2 Speakers'!$B$10:$B1559,0),)),"")&amp;IF(ISBLANK(K492),"","
")&amp;K492&amp;IFERROR(IF(INDEX('1.2 Speakers'!$J$10:$J1559,MATCH(K492,'1.2 Speakers'!$B$10:$B1559,0),)="",""," - "&amp;INDEX('1.2 Speakers'!$J$10:$J1559,MATCH(K492,'1.2 Speakers'!$B$10:$B1559,0),)),"")&amp;IF(ISBLANK(L492),"","
")&amp;L492&amp;IFERROR(IF(INDEX('1.2 Speakers'!$J$10:$J1559,MATCH(L492,'1.2 Speakers'!$B$10:$B1559,0),)="",""," - "&amp;INDEX('1.2 Speakers'!$J$10:$J1559,MATCH(L492,'1.2 Speakers'!$B$10:$B1559,0),)),"")&amp;IF(ISBLANK(M492),"","
")&amp;M492&amp;IFERROR(IF(INDEX('1.2 Speakers'!$J$10:$J1559,MATCH(M492,'1.2 Speakers'!$B$10:$B1559,0),)="",""," - "&amp;INDEX('1.2 Speakers'!$J$10:$J1559,MATCH(M492,'1.2 Speakers'!$B$10:$B1559,0),)),"")&amp;IF(ISBLANK(N492),"","
")&amp;N492&amp;IFERROR(IF(INDEX('1.2 Speakers'!$J$10:$J1559,MATCH(N492,'1.2 Speakers'!$B$10:$B1559,0),)="",""," - "&amp;INDEX('1.2 Speakers'!$J$10:$J1559,MATCH(N492,'1.2 Speakers'!$B$10:$B1559,0),)),"")</f>
        <v/>
      </c>
      <c r="P492" s="58"/>
      <c r="Q492" s="60"/>
      <c r="R492" s="61"/>
      <c r="S492" s="60"/>
      <c r="T492" s="536"/>
    </row>
    <row r="493" spans="2:20" ht="13">
      <c r="B493" s="535"/>
      <c r="C493" s="425"/>
      <c r="D493" s="57"/>
      <c r="E493" s="58"/>
      <c r="F493" s="58"/>
      <c r="G493" s="427"/>
      <c r="H493" s="427"/>
      <c r="I493" s="59"/>
      <c r="J493" s="59"/>
      <c r="K493" s="59"/>
      <c r="L493" s="59"/>
      <c r="M493" s="59"/>
      <c r="N493" s="59"/>
      <c r="O493" s="57" t="str" cm="1">
        <f t="array" ref="O493">I493&amp;IFERROR(IF(INDEX('1.2 Speakers'!$J$10:$J1560,MATCH(I493,'1.2 Speakers'!$B$10:$B1560,0),)="",""," - "&amp;INDEX('1.2 Speakers'!$J$10:$J1560,MATCH(I493,'1.2 Speakers'!$B$10:$B1560,0),)),"")&amp;IF(ISBLANK(J493),"",CHAR(10))&amp;J493&amp;IFERROR(IF(INDEX('1.2 Speakers'!$J$10:$J1560,MATCH(J493,'1.2 Speakers'!$B$10:$B1560,0),)="",""," - "&amp;INDEX('1.2 Speakers'!$J$10:$J1560,MATCH(J493,'1.2 Speakers'!$B$10:$B1560,0),)),"")&amp;IF(ISBLANK(K493),"","
")&amp;K493&amp;IFERROR(IF(INDEX('1.2 Speakers'!$J$10:$J1560,MATCH(K493,'1.2 Speakers'!$B$10:$B1560,0),)="",""," - "&amp;INDEX('1.2 Speakers'!$J$10:$J1560,MATCH(K493,'1.2 Speakers'!$B$10:$B1560,0),)),"")&amp;IF(ISBLANK(L493),"","
")&amp;L493&amp;IFERROR(IF(INDEX('1.2 Speakers'!$J$10:$J1560,MATCH(L493,'1.2 Speakers'!$B$10:$B1560,0),)="",""," - "&amp;INDEX('1.2 Speakers'!$J$10:$J1560,MATCH(L493,'1.2 Speakers'!$B$10:$B1560,0),)),"")&amp;IF(ISBLANK(M493),"","
")&amp;M493&amp;IFERROR(IF(INDEX('1.2 Speakers'!$J$10:$J1560,MATCH(M493,'1.2 Speakers'!$B$10:$B1560,0),)="",""," - "&amp;INDEX('1.2 Speakers'!$J$10:$J1560,MATCH(M493,'1.2 Speakers'!$B$10:$B1560,0),)),"")&amp;IF(ISBLANK(N493),"","
")&amp;N493&amp;IFERROR(IF(INDEX('1.2 Speakers'!$J$10:$J1560,MATCH(N493,'1.2 Speakers'!$B$10:$B1560,0),)="",""," - "&amp;INDEX('1.2 Speakers'!$J$10:$J1560,MATCH(N493,'1.2 Speakers'!$B$10:$B1560,0),)),"")</f>
        <v/>
      </c>
      <c r="P493" s="58"/>
      <c r="Q493" s="60"/>
      <c r="R493" s="61"/>
      <c r="S493" s="60"/>
      <c r="T493" s="536"/>
    </row>
    <row r="494" spans="2:20" ht="13">
      <c r="B494" s="535"/>
      <c r="C494" s="425"/>
      <c r="D494" s="57"/>
      <c r="E494" s="58"/>
      <c r="F494" s="58"/>
      <c r="G494" s="427"/>
      <c r="H494" s="427"/>
      <c r="I494" s="59"/>
      <c r="J494" s="59"/>
      <c r="K494" s="59"/>
      <c r="L494" s="59"/>
      <c r="M494" s="59"/>
      <c r="N494" s="59"/>
      <c r="O494" s="57" t="str" cm="1">
        <f t="array" ref="O494">I494&amp;IFERROR(IF(INDEX('1.2 Speakers'!$J$10:$J1561,MATCH(I494,'1.2 Speakers'!$B$10:$B1561,0),)="",""," - "&amp;INDEX('1.2 Speakers'!$J$10:$J1561,MATCH(I494,'1.2 Speakers'!$B$10:$B1561,0),)),"")&amp;IF(ISBLANK(J494),"",CHAR(10))&amp;J494&amp;IFERROR(IF(INDEX('1.2 Speakers'!$J$10:$J1561,MATCH(J494,'1.2 Speakers'!$B$10:$B1561,0),)="",""," - "&amp;INDEX('1.2 Speakers'!$J$10:$J1561,MATCH(J494,'1.2 Speakers'!$B$10:$B1561,0),)),"")&amp;IF(ISBLANK(K494),"","
")&amp;K494&amp;IFERROR(IF(INDEX('1.2 Speakers'!$J$10:$J1561,MATCH(K494,'1.2 Speakers'!$B$10:$B1561,0),)="",""," - "&amp;INDEX('1.2 Speakers'!$J$10:$J1561,MATCH(K494,'1.2 Speakers'!$B$10:$B1561,0),)),"")&amp;IF(ISBLANK(L494),"","
")&amp;L494&amp;IFERROR(IF(INDEX('1.2 Speakers'!$J$10:$J1561,MATCH(L494,'1.2 Speakers'!$B$10:$B1561,0),)="",""," - "&amp;INDEX('1.2 Speakers'!$J$10:$J1561,MATCH(L494,'1.2 Speakers'!$B$10:$B1561,0),)),"")&amp;IF(ISBLANK(M494),"","
")&amp;M494&amp;IFERROR(IF(INDEX('1.2 Speakers'!$J$10:$J1561,MATCH(M494,'1.2 Speakers'!$B$10:$B1561,0),)="",""," - "&amp;INDEX('1.2 Speakers'!$J$10:$J1561,MATCH(M494,'1.2 Speakers'!$B$10:$B1561,0),)),"")&amp;IF(ISBLANK(N494),"","
")&amp;N494&amp;IFERROR(IF(INDEX('1.2 Speakers'!$J$10:$J1561,MATCH(N494,'1.2 Speakers'!$B$10:$B1561,0),)="",""," - "&amp;INDEX('1.2 Speakers'!$J$10:$J1561,MATCH(N494,'1.2 Speakers'!$B$10:$B1561,0),)),"")</f>
        <v/>
      </c>
      <c r="P494" s="58"/>
      <c r="Q494" s="60"/>
      <c r="R494" s="61"/>
      <c r="S494" s="60"/>
      <c r="T494" s="536"/>
    </row>
    <row r="495" spans="2:20" ht="13">
      <c r="B495" s="535"/>
      <c r="C495" s="425"/>
      <c r="D495" s="57"/>
      <c r="E495" s="58"/>
      <c r="F495" s="58"/>
      <c r="G495" s="427"/>
      <c r="H495" s="427"/>
      <c r="I495" s="59"/>
      <c r="J495" s="59"/>
      <c r="K495" s="59"/>
      <c r="L495" s="59"/>
      <c r="M495" s="59"/>
      <c r="N495" s="59"/>
      <c r="O495" s="57" t="str" cm="1">
        <f t="array" ref="O495">I495&amp;IFERROR(IF(INDEX('1.2 Speakers'!$J$10:$J1562,MATCH(I495,'1.2 Speakers'!$B$10:$B1562,0),)="",""," - "&amp;INDEX('1.2 Speakers'!$J$10:$J1562,MATCH(I495,'1.2 Speakers'!$B$10:$B1562,0),)),"")&amp;IF(ISBLANK(J495),"",CHAR(10))&amp;J495&amp;IFERROR(IF(INDEX('1.2 Speakers'!$J$10:$J1562,MATCH(J495,'1.2 Speakers'!$B$10:$B1562,0),)="",""," - "&amp;INDEX('1.2 Speakers'!$J$10:$J1562,MATCH(J495,'1.2 Speakers'!$B$10:$B1562,0),)),"")&amp;IF(ISBLANK(K495),"","
")&amp;K495&amp;IFERROR(IF(INDEX('1.2 Speakers'!$J$10:$J1562,MATCH(K495,'1.2 Speakers'!$B$10:$B1562,0),)="",""," - "&amp;INDEX('1.2 Speakers'!$J$10:$J1562,MATCH(K495,'1.2 Speakers'!$B$10:$B1562,0),)),"")&amp;IF(ISBLANK(L495),"","
")&amp;L495&amp;IFERROR(IF(INDEX('1.2 Speakers'!$J$10:$J1562,MATCH(L495,'1.2 Speakers'!$B$10:$B1562,0),)="",""," - "&amp;INDEX('1.2 Speakers'!$J$10:$J1562,MATCH(L495,'1.2 Speakers'!$B$10:$B1562,0),)),"")&amp;IF(ISBLANK(M495),"","
")&amp;M495&amp;IFERROR(IF(INDEX('1.2 Speakers'!$J$10:$J1562,MATCH(M495,'1.2 Speakers'!$B$10:$B1562,0),)="",""," - "&amp;INDEX('1.2 Speakers'!$J$10:$J1562,MATCH(M495,'1.2 Speakers'!$B$10:$B1562,0),)),"")&amp;IF(ISBLANK(N495),"","
")&amp;N495&amp;IFERROR(IF(INDEX('1.2 Speakers'!$J$10:$J1562,MATCH(N495,'1.2 Speakers'!$B$10:$B1562,0),)="",""," - "&amp;INDEX('1.2 Speakers'!$J$10:$J1562,MATCH(N495,'1.2 Speakers'!$B$10:$B1562,0),)),"")</f>
        <v/>
      </c>
      <c r="P495" s="58"/>
      <c r="Q495" s="60"/>
      <c r="R495" s="61"/>
      <c r="S495" s="60"/>
      <c r="T495" s="536"/>
    </row>
    <row r="496" spans="2:20" ht="13">
      <c r="B496" s="535"/>
      <c r="C496" s="425"/>
      <c r="D496" s="57"/>
      <c r="E496" s="58"/>
      <c r="F496" s="58"/>
      <c r="G496" s="427"/>
      <c r="H496" s="427"/>
      <c r="I496" s="59"/>
      <c r="J496" s="59"/>
      <c r="K496" s="59"/>
      <c r="L496" s="59"/>
      <c r="M496" s="59"/>
      <c r="N496" s="59"/>
      <c r="O496" s="57" t="str" cm="1">
        <f t="array" ref="O496">I496&amp;IFERROR(IF(INDEX('1.2 Speakers'!$J$10:$J1563,MATCH(I496,'1.2 Speakers'!$B$10:$B1563,0),)="",""," - "&amp;INDEX('1.2 Speakers'!$J$10:$J1563,MATCH(I496,'1.2 Speakers'!$B$10:$B1563,0),)),"")&amp;IF(ISBLANK(J496),"",CHAR(10))&amp;J496&amp;IFERROR(IF(INDEX('1.2 Speakers'!$J$10:$J1563,MATCH(J496,'1.2 Speakers'!$B$10:$B1563,0),)="",""," - "&amp;INDEX('1.2 Speakers'!$J$10:$J1563,MATCH(J496,'1.2 Speakers'!$B$10:$B1563,0),)),"")&amp;IF(ISBLANK(K496),"","
")&amp;K496&amp;IFERROR(IF(INDEX('1.2 Speakers'!$J$10:$J1563,MATCH(K496,'1.2 Speakers'!$B$10:$B1563,0),)="",""," - "&amp;INDEX('1.2 Speakers'!$J$10:$J1563,MATCH(K496,'1.2 Speakers'!$B$10:$B1563,0),)),"")&amp;IF(ISBLANK(L496),"","
")&amp;L496&amp;IFERROR(IF(INDEX('1.2 Speakers'!$J$10:$J1563,MATCH(L496,'1.2 Speakers'!$B$10:$B1563,0),)="",""," - "&amp;INDEX('1.2 Speakers'!$J$10:$J1563,MATCH(L496,'1.2 Speakers'!$B$10:$B1563,0),)),"")&amp;IF(ISBLANK(M496),"","
")&amp;M496&amp;IFERROR(IF(INDEX('1.2 Speakers'!$J$10:$J1563,MATCH(M496,'1.2 Speakers'!$B$10:$B1563,0),)="",""," - "&amp;INDEX('1.2 Speakers'!$J$10:$J1563,MATCH(M496,'1.2 Speakers'!$B$10:$B1563,0),)),"")&amp;IF(ISBLANK(N496),"","
")&amp;N496&amp;IFERROR(IF(INDEX('1.2 Speakers'!$J$10:$J1563,MATCH(N496,'1.2 Speakers'!$B$10:$B1563,0),)="",""," - "&amp;INDEX('1.2 Speakers'!$J$10:$J1563,MATCH(N496,'1.2 Speakers'!$B$10:$B1563,0),)),"")</f>
        <v/>
      </c>
      <c r="P496" s="58"/>
      <c r="Q496" s="60"/>
      <c r="R496" s="61"/>
      <c r="S496" s="60"/>
      <c r="T496" s="536"/>
    </row>
    <row r="497" spans="2:20" ht="13">
      <c r="B497" s="535"/>
      <c r="C497" s="425"/>
      <c r="D497" s="57"/>
      <c r="E497" s="58"/>
      <c r="F497" s="58"/>
      <c r="G497" s="427"/>
      <c r="H497" s="427"/>
      <c r="I497" s="59"/>
      <c r="J497" s="59"/>
      <c r="K497" s="59"/>
      <c r="L497" s="59"/>
      <c r="M497" s="59"/>
      <c r="N497" s="59"/>
      <c r="O497" s="57" t="str" cm="1">
        <f t="array" ref="O497">I497&amp;IFERROR(IF(INDEX('1.2 Speakers'!$J$10:$J1564,MATCH(I497,'1.2 Speakers'!$B$10:$B1564,0),)="",""," - "&amp;INDEX('1.2 Speakers'!$J$10:$J1564,MATCH(I497,'1.2 Speakers'!$B$10:$B1564,0),)),"")&amp;IF(ISBLANK(J497),"",CHAR(10))&amp;J497&amp;IFERROR(IF(INDEX('1.2 Speakers'!$J$10:$J1564,MATCH(J497,'1.2 Speakers'!$B$10:$B1564,0),)="",""," - "&amp;INDEX('1.2 Speakers'!$J$10:$J1564,MATCH(J497,'1.2 Speakers'!$B$10:$B1564,0),)),"")&amp;IF(ISBLANK(K497),"","
")&amp;K497&amp;IFERROR(IF(INDEX('1.2 Speakers'!$J$10:$J1564,MATCH(K497,'1.2 Speakers'!$B$10:$B1564,0),)="",""," - "&amp;INDEX('1.2 Speakers'!$J$10:$J1564,MATCH(K497,'1.2 Speakers'!$B$10:$B1564,0),)),"")&amp;IF(ISBLANK(L497),"","
")&amp;L497&amp;IFERROR(IF(INDEX('1.2 Speakers'!$J$10:$J1564,MATCH(L497,'1.2 Speakers'!$B$10:$B1564,0),)="",""," - "&amp;INDEX('1.2 Speakers'!$J$10:$J1564,MATCH(L497,'1.2 Speakers'!$B$10:$B1564,0),)),"")&amp;IF(ISBLANK(M497),"","
")&amp;M497&amp;IFERROR(IF(INDEX('1.2 Speakers'!$J$10:$J1564,MATCH(M497,'1.2 Speakers'!$B$10:$B1564,0),)="",""," - "&amp;INDEX('1.2 Speakers'!$J$10:$J1564,MATCH(M497,'1.2 Speakers'!$B$10:$B1564,0),)),"")&amp;IF(ISBLANK(N497),"","
")&amp;N497&amp;IFERROR(IF(INDEX('1.2 Speakers'!$J$10:$J1564,MATCH(N497,'1.2 Speakers'!$B$10:$B1564,0),)="",""," - "&amp;INDEX('1.2 Speakers'!$J$10:$J1564,MATCH(N497,'1.2 Speakers'!$B$10:$B1564,0),)),"")</f>
        <v/>
      </c>
      <c r="P497" s="58"/>
      <c r="Q497" s="60"/>
      <c r="R497" s="61"/>
      <c r="S497" s="60"/>
      <c r="T497" s="536"/>
    </row>
    <row r="498" spans="2:20" ht="13">
      <c r="B498" s="535"/>
      <c r="C498" s="425"/>
      <c r="D498" s="57"/>
      <c r="E498" s="58"/>
      <c r="F498" s="58"/>
      <c r="G498" s="427"/>
      <c r="H498" s="427"/>
      <c r="I498" s="59"/>
      <c r="J498" s="59"/>
      <c r="K498" s="59"/>
      <c r="L498" s="59"/>
      <c r="M498" s="59"/>
      <c r="N498" s="59"/>
      <c r="O498" s="57" t="str" cm="1">
        <f t="array" ref="O498">I498&amp;IFERROR(IF(INDEX('1.2 Speakers'!$J$10:$J1565,MATCH(I498,'1.2 Speakers'!$B$10:$B1565,0),)="",""," - "&amp;INDEX('1.2 Speakers'!$J$10:$J1565,MATCH(I498,'1.2 Speakers'!$B$10:$B1565,0),)),"")&amp;IF(ISBLANK(J498),"",CHAR(10))&amp;J498&amp;IFERROR(IF(INDEX('1.2 Speakers'!$J$10:$J1565,MATCH(J498,'1.2 Speakers'!$B$10:$B1565,0),)="",""," - "&amp;INDEX('1.2 Speakers'!$J$10:$J1565,MATCH(J498,'1.2 Speakers'!$B$10:$B1565,0),)),"")&amp;IF(ISBLANK(K498),"","
")&amp;K498&amp;IFERROR(IF(INDEX('1.2 Speakers'!$J$10:$J1565,MATCH(K498,'1.2 Speakers'!$B$10:$B1565,0),)="",""," - "&amp;INDEX('1.2 Speakers'!$J$10:$J1565,MATCH(K498,'1.2 Speakers'!$B$10:$B1565,0),)),"")&amp;IF(ISBLANK(L498),"","
")&amp;L498&amp;IFERROR(IF(INDEX('1.2 Speakers'!$J$10:$J1565,MATCH(L498,'1.2 Speakers'!$B$10:$B1565,0),)="",""," - "&amp;INDEX('1.2 Speakers'!$J$10:$J1565,MATCH(L498,'1.2 Speakers'!$B$10:$B1565,0),)),"")&amp;IF(ISBLANK(M498),"","
")&amp;M498&amp;IFERROR(IF(INDEX('1.2 Speakers'!$J$10:$J1565,MATCH(M498,'1.2 Speakers'!$B$10:$B1565,0),)="",""," - "&amp;INDEX('1.2 Speakers'!$J$10:$J1565,MATCH(M498,'1.2 Speakers'!$B$10:$B1565,0),)),"")&amp;IF(ISBLANK(N498),"","
")&amp;N498&amp;IFERROR(IF(INDEX('1.2 Speakers'!$J$10:$J1565,MATCH(N498,'1.2 Speakers'!$B$10:$B1565,0),)="",""," - "&amp;INDEX('1.2 Speakers'!$J$10:$J1565,MATCH(N498,'1.2 Speakers'!$B$10:$B1565,0),)),"")</f>
        <v/>
      </c>
      <c r="P498" s="58"/>
      <c r="Q498" s="60"/>
      <c r="R498" s="61"/>
      <c r="S498" s="60"/>
      <c r="T498" s="536"/>
    </row>
    <row r="499" spans="2:20" ht="13">
      <c r="B499" s="535"/>
      <c r="C499" s="425"/>
      <c r="D499" s="57"/>
      <c r="E499" s="58"/>
      <c r="F499" s="58"/>
      <c r="G499" s="427"/>
      <c r="H499" s="427"/>
      <c r="I499" s="59"/>
      <c r="J499" s="59"/>
      <c r="K499" s="59"/>
      <c r="L499" s="59"/>
      <c r="M499" s="59"/>
      <c r="N499" s="59"/>
      <c r="O499" s="57" t="str" cm="1">
        <f t="array" ref="O499">I499&amp;IFERROR(IF(INDEX('1.2 Speakers'!$J$10:$J1566,MATCH(I499,'1.2 Speakers'!$B$10:$B1566,0),)="",""," - "&amp;INDEX('1.2 Speakers'!$J$10:$J1566,MATCH(I499,'1.2 Speakers'!$B$10:$B1566,0),)),"")&amp;IF(ISBLANK(J499),"",CHAR(10))&amp;J499&amp;IFERROR(IF(INDEX('1.2 Speakers'!$J$10:$J1566,MATCH(J499,'1.2 Speakers'!$B$10:$B1566,0),)="",""," - "&amp;INDEX('1.2 Speakers'!$J$10:$J1566,MATCH(J499,'1.2 Speakers'!$B$10:$B1566,0),)),"")&amp;IF(ISBLANK(K499),"","
")&amp;K499&amp;IFERROR(IF(INDEX('1.2 Speakers'!$J$10:$J1566,MATCH(K499,'1.2 Speakers'!$B$10:$B1566,0),)="",""," - "&amp;INDEX('1.2 Speakers'!$J$10:$J1566,MATCH(K499,'1.2 Speakers'!$B$10:$B1566,0),)),"")&amp;IF(ISBLANK(L499),"","
")&amp;L499&amp;IFERROR(IF(INDEX('1.2 Speakers'!$J$10:$J1566,MATCH(L499,'1.2 Speakers'!$B$10:$B1566,0),)="",""," - "&amp;INDEX('1.2 Speakers'!$J$10:$J1566,MATCH(L499,'1.2 Speakers'!$B$10:$B1566,0),)),"")&amp;IF(ISBLANK(M499),"","
")&amp;M499&amp;IFERROR(IF(INDEX('1.2 Speakers'!$J$10:$J1566,MATCH(M499,'1.2 Speakers'!$B$10:$B1566,0),)="",""," - "&amp;INDEX('1.2 Speakers'!$J$10:$J1566,MATCH(M499,'1.2 Speakers'!$B$10:$B1566,0),)),"")&amp;IF(ISBLANK(N499),"","
")&amp;N499&amp;IFERROR(IF(INDEX('1.2 Speakers'!$J$10:$J1566,MATCH(N499,'1.2 Speakers'!$B$10:$B1566,0),)="",""," - "&amp;INDEX('1.2 Speakers'!$J$10:$J1566,MATCH(N499,'1.2 Speakers'!$B$10:$B1566,0),)),"")</f>
        <v/>
      </c>
      <c r="P499" s="58"/>
      <c r="Q499" s="60"/>
      <c r="R499" s="61"/>
      <c r="S499" s="60"/>
      <c r="T499" s="536"/>
    </row>
    <row r="500" spans="2:20" ht="13">
      <c r="B500" s="535"/>
      <c r="C500" s="425"/>
      <c r="D500" s="57"/>
      <c r="E500" s="58"/>
      <c r="F500" s="58"/>
      <c r="G500" s="427"/>
      <c r="H500" s="427"/>
      <c r="I500" s="59"/>
      <c r="J500" s="59"/>
      <c r="K500" s="59"/>
      <c r="L500" s="59"/>
      <c r="M500" s="59"/>
      <c r="N500" s="59"/>
      <c r="O500" s="57" t="str" cm="1">
        <f t="array" ref="O500">I500&amp;IFERROR(IF(INDEX('1.2 Speakers'!$J$10:$J1567,MATCH(I500,'1.2 Speakers'!$B$10:$B1567,0),)="",""," - "&amp;INDEX('1.2 Speakers'!$J$10:$J1567,MATCH(I500,'1.2 Speakers'!$B$10:$B1567,0),)),"")&amp;IF(ISBLANK(J500),"",CHAR(10))&amp;J500&amp;IFERROR(IF(INDEX('1.2 Speakers'!$J$10:$J1567,MATCH(J500,'1.2 Speakers'!$B$10:$B1567,0),)="",""," - "&amp;INDEX('1.2 Speakers'!$J$10:$J1567,MATCH(J500,'1.2 Speakers'!$B$10:$B1567,0),)),"")&amp;IF(ISBLANK(K500),"","
")&amp;K500&amp;IFERROR(IF(INDEX('1.2 Speakers'!$J$10:$J1567,MATCH(K500,'1.2 Speakers'!$B$10:$B1567,0),)="",""," - "&amp;INDEX('1.2 Speakers'!$J$10:$J1567,MATCH(K500,'1.2 Speakers'!$B$10:$B1567,0),)),"")&amp;IF(ISBLANK(L500),"","
")&amp;L500&amp;IFERROR(IF(INDEX('1.2 Speakers'!$J$10:$J1567,MATCH(L500,'1.2 Speakers'!$B$10:$B1567,0),)="",""," - "&amp;INDEX('1.2 Speakers'!$J$10:$J1567,MATCH(L500,'1.2 Speakers'!$B$10:$B1567,0),)),"")&amp;IF(ISBLANK(M500),"","
")&amp;M500&amp;IFERROR(IF(INDEX('1.2 Speakers'!$J$10:$J1567,MATCH(M500,'1.2 Speakers'!$B$10:$B1567,0),)="",""," - "&amp;INDEX('1.2 Speakers'!$J$10:$J1567,MATCH(M500,'1.2 Speakers'!$B$10:$B1567,0),)),"")&amp;IF(ISBLANK(N500),"","
")&amp;N500&amp;IFERROR(IF(INDEX('1.2 Speakers'!$J$10:$J1567,MATCH(N500,'1.2 Speakers'!$B$10:$B1567,0),)="",""," - "&amp;INDEX('1.2 Speakers'!$J$10:$J1567,MATCH(N500,'1.2 Speakers'!$B$10:$B1567,0),)),"")</f>
        <v/>
      </c>
      <c r="P500" s="58"/>
      <c r="Q500" s="60"/>
      <c r="R500" s="61"/>
      <c r="S500" s="60"/>
      <c r="T500" s="536"/>
    </row>
    <row r="501" spans="2:20" ht="13">
      <c r="B501" s="535"/>
      <c r="C501" s="425"/>
      <c r="D501" s="57"/>
      <c r="E501" s="58"/>
      <c r="F501" s="58"/>
      <c r="G501" s="427"/>
      <c r="H501" s="427"/>
      <c r="I501" s="59"/>
      <c r="J501" s="59"/>
      <c r="K501" s="59"/>
      <c r="L501" s="59"/>
      <c r="M501" s="59"/>
      <c r="N501" s="59"/>
      <c r="O501" s="57" t="str" cm="1">
        <f t="array" ref="O501">I501&amp;IFERROR(IF(INDEX('1.2 Speakers'!$J$10:$J1568,MATCH(I501,'1.2 Speakers'!$B$10:$B1568,0),)="",""," - "&amp;INDEX('1.2 Speakers'!$J$10:$J1568,MATCH(I501,'1.2 Speakers'!$B$10:$B1568,0),)),"")&amp;IF(ISBLANK(J501),"",CHAR(10))&amp;J501&amp;IFERROR(IF(INDEX('1.2 Speakers'!$J$10:$J1568,MATCH(J501,'1.2 Speakers'!$B$10:$B1568,0),)="",""," - "&amp;INDEX('1.2 Speakers'!$J$10:$J1568,MATCH(J501,'1.2 Speakers'!$B$10:$B1568,0),)),"")&amp;IF(ISBLANK(K501),"","
")&amp;K501&amp;IFERROR(IF(INDEX('1.2 Speakers'!$J$10:$J1568,MATCH(K501,'1.2 Speakers'!$B$10:$B1568,0),)="",""," - "&amp;INDEX('1.2 Speakers'!$J$10:$J1568,MATCH(K501,'1.2 Speakers'!$B$10:$B1568,0),)),"")&amp;IF(ISBLANK(L501),"","
")&amp;L501&amp;IFERROR(IF(INDEX('1.2 Speakers'!$J$10:$J1568,MATCH(L501,'1.2 Speakers'!$B$10:$B1568,0),)="",""," - "&amp;INDEX('1.2 Speakers'!$J$10:$J1568,MATCH(L501,'1.2 Speakers'!$B$10:$B1568,0),)),"")&amp;IF(ISBLANK(M501),"","
")&amp;M501&amp;IFERROR(IF(INDEX('1.2 Speakers'!$J$10:$J1568,MATCH(M501,'1.2 Speakers'!$B$10:$B1568,0),)="",""," - "&amp;INDEX('1.2 Speakers'!$J$10:$J1568,MATCH(M501,'1.2 Speakers'!$B$10:$B1568,0),)),"")&amp;IF(ISBLANK(N501),"","
")&amp;N501&amp;IFERROR(IF(INDEX('1.2 Speakers'!$J$10:$J1568,MATCH(N501,'1.2 Speakers'!$B$10:$B1568,0),)="",""," - "&amp;INDEX('1.2 Speakers'!$J$10:$J1568,MATCH(N501,'1.2 Speakers'!$B$10:$B1568,0),)),"")</f>
        <v/>
      </c>
      <c r="P501" s="58"/>
      <c r="Q501" s="60"/>
      <c r="R501" s="61"/>
      <c r="S501" s="60"/>
      <c r="T501" s="536"/>
    </row>
    <row r="502" spans="2:20" ht="13">
      <c r="B502" s="535"/>
      <c r="C502" s="425"/>
      <c r="D502" s="57"/>
      <c r="E502" s="58"/>
      <c r="F502" s="58"/>
      <c r="G502" s="427"/>
      <c r="H502" s="427"/>
      <c r="I502" s="59"/>
      <c r="J502" s="59"/>
      <c r="K502" s="59"/>
      <c r="L502" s="59"/>
      <c r="M502" s="59"/>
      <c r="N502" s="59"/>
      <c r="O502" s="57" t="str" cm="1">
        <f t="array" ref="O502">I502&amp;IFERROR(IF(INDEX('1.2 Speakers'!$J$10:$J1569,MATCH(I502,'1.2 Speakers'!$B$10:$B1569,0),)="",""," - "&amp;INDEX('1.2 Speakers'!$J$10:$J1569,MATCH(I502,'1.2 Speakers'!$B$10:$B1569,0),)),"")&amp;IF(ISBLANK(J502),"",CHAR(10))&amp;J502&amp;IFERROR(IF(INDEX('1.2 Speakers'!$J$10:$J1569,MATCH(J502,'1.2 Speakers'!$B$10:$B1569,0),)="",""," - "&amp;INDEX('1.2 Speakers'!$J$10:$J1569,MATCH(J502,'1.2 Speakers'!$B$10:$B1569,0),)),"")&amp;IF(ISBLANK(K502),"","
")&amp;K502&amp;IFERROR(IF(INDEX('1.2 Speakers'!$J$10:$J1569,MATCH(K502,'1.2 Speakers'!$B$10:$B1569,0),)="",""," - "&amp;INDEX('1.2 Speakers'!$J$10:$J1569,MATCH(K502,'1.2 Speakers'!$B$10:$B1569,0),)),"")&amp;IF(ISBLANK(L502),"","
")&amp;L502&amp;IFERROR(IF(INDEX('1.2 Speakers'!$J$10:$J1569,MATCH(L502,'1.2 Speakers'!$B$10:$B1569,0),)="",""," - "&amp;INDEX('1.2 Speakers'!$J$10:$J1569,MATCH(L502,'1.2 Speakers'!$B$10:$B1569,0),)),"")&amp;IF(ISBLANK(M502),"","
")&amp;M502&amp;IFERROR(IF(INDEX('1.2 Speakers'!$J$10:$J1569,MATCH(M502,'1.2 Speakers'!$B$10:$B1569,0),)="",""," - "&amp;INDEX('1.2 Speakers'!$J$10:$J1569,MATCH(M502,'1.2 Speakers'!$B$10:$B1569,0),)),"")&amp;IF(ISBLANK(N502),"","
")&amp;N502&amp;IFERROR(IF(INDEX('1.2 Speakers'!$J$10:$J1569,MATCH(N502,'1.2 Speakers'!$B$10:$B1569,0),)="",""," - "&amp;INDEX('1.2 Speakers'!$J$10:$J1569,MATCH(N502,'1.2 Speakers'!$B$10:$B1569,0),)),"")</f>
        <v/>
      </c>
      <c r="P502" s="58"/>
      <c r="Q502" s="60"/>
      <c r="R502" s="61"/>
      <c r="S502" s="60"/>
      <c r="T502" s="536"/>
    </row>
    <row r="503" spans="2:20" ht="13">
      <c r="B503" s="535"/>
      <c r="C503" s="425"/>
      <c r="D503" s="57"/>
      <c r="E503" s="58"/>
      <c r="F503" s="58"/>
      <c r="G503" s="427"/>
      <c r="H503" s="427"/>
      <c r="I503" s="59"/>
      <c r="J503" s="59"/>
      <c r="K503" s="59"/>
      <c r="L503" s="59"/>
      <c r="M503" s="59"/>
      <c r="N503" s="59"/>
      <c r="O503" s="57" t="str" cm="1">
        <f t="array" ref="O503">I503&amp;IFERROR(IF(INDEX('1.2 Speakers'!$J$10:$J1570,MATCH(I503,'1.2 Speakers'!$B$10:$B1570,0),)="",""," - "&amp;INDEX('1.2 Speakers'!$J$10:$J1570,MATCH(I503,'1.2 Speakers'!$B$10:$B1570,0),)),"")&amp;IF(ISBLANK(J503),"",CHAR(10))&amp;J503&amp;IFERROR(IF(INDEX('1.2 Speakers'!$J$10:$J1570,MATCH(J503,'1.2 Speakers'!$B$10:$B1570,0),)="",""," - "&amp;INDEX('1.2 Speakers'!$J$10:$J1570,MATCH(J503,'1.2 Speakers'!$B$10:$B1570,0),)),"")&amp;IF(ISBLANK(K503),"","
")&amp;K503&amp;IFERROR(IF(INDEX('1.2 Speakers'!$J$10:$J1570,MATCH(K503,'1.2 Speakers'!$B$10:$B1570,0),)="",""," - "&amp;INDEX('1.2 Speakers'!$J$10:$J1570,MATCH(K503,'1.2 Speakers'!$B$10:$B1570,0),)),"")&amp;IF(ISBLANK(L503),"","
")&amp;L503&amp;IFERROR(IF(INDEX('1.2 Speakers'!$J$10:$J1570,MATCH(L503,'1.2 Speakers'!$B$10:$B1570,0),)="",""," - "&amp;INDEX('1.2 Speakers'!$J$10:$J1570,MATCH(L503,'1.2 Speakers'!$B$10:$B1570,0),)),"")&amp;IF(ISBLANK(M503),"","
")&amp;M503&amp;IFERROR(IF(INDEX('1.2 Speakers'!$J$10:$J1570,MATCH(M503,'1.2 Speakers'!$B$10:$B1570,0),)="",""," - "&amp;INDEX('1.2 Speakers'!$J$10:$J1570,MATCH(M503,'1.2 Speakers'!$B$10:$B1570,0),)),"")&amp;IF(ISBLANK(N503),"","
")&amp;N503&amp;IFERROR(IF(INDEX('1.2 Speakers'!$J$10:$J1570,MATCH(N503,'1.2 Speakers'!$B$10:$B1570,0),)="",""," - "&amp;INDEX('1.2 Speakers'!$J$10:$J1570,MATCH(N503,'1.2 Speakers'!$B$10:$B1570,0),)),"")</f>
        <v/>
      </c>
      <c r="P503" s="58"/>
      <c r="Q503" s="60"/>
      <c r="R503" s="61"/>
      <c r="S503" s="60"/>
      <c r="T503" s="536"/>
    </row>
    <row r="504" spans="2:20" ht="13">
      <c r="B504" s="535"/>
      <c r="C504" s="425"/>
      <c r="D504" s="57"/>
      <c r="E504" s="58"/>
      <c r="F504" s="58"/>
      <c r="G504" s="427"/>
      <c r="H504" s="427"/>
      <c r="I504" s="59"/>
      <c r="J504" s="59"/>
      <c r="K504" s="59"/>
      <c r="L504" s="59"/>
      <c r="M504" s="59"/>
      <c r="N504" s="59"/>
      <c r="O504" s="57" t="str" cm="1">
        <f t="array" ref="O504">I504&amp;IFERROR(IF(INDEX('1.2 Speakers'!$J$10:$J1571,MATCH(I504,'1.2 Speakers'!$B$10:$B1571,0),)="",""," - "&amp;INDEX('1.2 Speakers'!$J$10:$J1571,MATCH(I504,'1.2 Speakers'!$B$10:$B1571,0),)),"")&amp;IF(ISBLANK(J504),"",CHAR(10))&amp;J504&amp;IFERROR(IF(INDEX('1.2 Speakers'!$J$10:$J1571,MATCH(J504,'1.2 Speakers'!$B$10:$B1571,0),)="",""," - "&amp;INDEX('1.2 Speakers'!$J$10:$J1571,MATCH(J504,'1.2 Speakers'!$B$10:$B1571,0),)),"")&amp;IF(ISBLANK(K504),"","
")&amp;K504&amp;IFERROR(IF(INDEX('1.2 Speakers'!$J$10:$J1571,MATCH(K504,'1.2 Speakers'!$B$10:$B1571,0),)="",""," - "&amp;INDEX('1.2 Speakers'!$J$10:$J1571,MATCH(K504,'1.2 Speakers'!$B$10:$B1571,0),)),"")&amp;IF(ISBLANK(L504),"","
")&amp;L504&amp;IFERROR(IF(INDEX('1.2 Speakers'!$J$10:$J1571,MATCH(L504,'1.2 Speakers'!$B$10:$B1571,0),)="",""," - "&amp;INDEX('1.2 Speakers'!$J$10:$J1571,MATCH(L504,'1.2 Speakers'!$B$10:$B1571,0),)),"")&amp;IF(ISBLANK(M504),"","
")&amp;M504&amp;IFERROR(IF(INDEX('1.2 Speakers'!$J$10:$J1571,MATCH(M504,'1.2 Speakers'!$B$10:$B1571,0),)="",""," - "&amp;INDEX('1.2 Speakers'!$J$10:$J1571,MATCH(M504,'1.2 Speakers'!$B$10:$B1571,0),)),"")&amp;IF(ISBLANK(N504),"","
")&amp;N504&amp;IFERROR(IF(INDEX('1.2 Speakers'!$J$10:$J1571,MATCH(N504,'1.2 Speakers'!$B$10:$B1571,0),)="",""," - "&amp;INDEX('1.2 Speakers'!$J$10:$J1571,MATCH(N504,'1.2 Speakers'!$B$10:$B1571,0),)),"")</f>
        <v/>
      </c>
      <c r="P504" s="58"/>
      <c r="Q504" s="60"/>
      <c r="R504" s="61"/>
      <c r="S504" s="60"/>
      <c r="T504" s="536"/>
    </row>
    <row r="505" spans="2:20" ht="13">
      <c r="B505" s="535"/>
      <c r="C505" s="425"/>
      <c r="D505" s="57"/>
      <c r="E505" s="58"/>
      <c r="F505" s="58"/>
      <c r="G505" s="427"/>
      <c r="H505" s="427"/>
      <c r="I505" s="59"/>
      <c r="J505" s="59"/>
      <c r="K505" s="59"/>
      <c r="L505" s="59"/>
      <c r="M505" s="59"/>
      <c r="N505" s="59"/>
      <c r="O505" s="57" t="str" cm="1">
        <f t="array" ref="O505">I505&amp;IFERROR(IF(INDEX('1.2 Speakers'!$J$10:$J1572,MATCH(I505,'1.2 Speakers'!$B$10:$B1572,0),)="",""," - "&amp;INDEX('1.2 Speakers'!$J$10:$J1572,MATCH(I505,'1.2 Speakers'!$B$10:$B1572,0),)),"")&amp;IF(ISBLANK(J505),"",CHAR(10))&amp;J505&amp;IFERROR(IF(INDEX('1.2 Speakers'!$J$10:$J1572,MATCH(J505,'1.2 Speakers'!$B$10:$B1572,0),)="",""," - "&amp;INDEX('1.2 Speakers'!$J$10:$J1572,MATCH(J505,'1.2 Speakers'!$B$10:$B1572,0),)),"")&amp;IF(ISBLANK(K505),"","
")&amp;K505&amp;IFERROR(IF(INDEX('1.2 Speakers'!$J$10:$J1572,MATCH(K505,'1.2 Speakers'!$B$10:$B1572,0),)="",""," - "&amp;INDEX('1.2 Speakers'!$J$10:$J1572,MATCH(K505,'1.2 Speakers'!$B$10:$B1572,0),)),"")&amp;IF(ISBLANK(L505),"","
")&amp;L505&amp;IFERROR(IF(INDEX('1.2 Speakers'!$J$10:$J1572,MATCH(L505,'1.2 Speakers'!$B$10:$B1572,0),)="",""," - "&amp;INDEX('1.2 Speakers'!$J$10:$J1572,MATCH(L505,'1.2 Speakers'!$B$10:$B1572,0),)),"")&amp;IF(ISBLANK(M505),"","
")&amp;M505&amp;IFERROR(IF(INDEX('1.2 Speakers'!$J$10:$J1572,MATCH(M505,'1.2 Speakers'!$B$10:$B1572,0),)="",""," - "&amp;INDEX('1.2 Speakers'!$J$10:$J1572,MATCH(M505,'1.2 Speakers'!$B$10:$B1572,0),)),"")&amp;IF(ISBLANK(N505),"","
")&amp;N505&amp;IFERROR(IF(INDEX('1.2 Speakers'!$J$10:$J1572,MATCH(N505,'1.2 Speakers'!$B$10:$B1572,0),)="",""," - "&amp;INDEX('1.2 Speakers'!$J$10:$J1572,MATCH(N505,'1.2 Speakers'!$B$10:$B1572,0),)),"")</f>
        <v/>
      </c>
      <c r="P505" s="58"/>
      <c r="Q505" s="60"/>
      <c r="R505" s="61"/>
      <c r="S505" s="60"/>
      <c r="T505" s="536"/>
    </row>
    <row r="506" spans="2:20" ht="13">
      <c r="B506" s="535"/>
      <c r="C506" s="425"/>
      <c r="D506" s="57"/>
      <c r="E506" s="58"/>
      <c r="F506" s="58"/>
      <c r="G506" s="427"/>
      <c r="H506" s="427"/>
      <c r="I506" s="59"/>
      <c r="J506" s="59"/>
      <c r="K506" s="59"/>
      <c r="L506" s="59"/>
      <c r="M506" s="59"/>
      <c r="N506" s="59"/>
      <c r="O506" s="57" t="str" cm="1">
        <f t="array" ref="O506">I506&amp;IFERROR(IF(INDEX('1.2 Speakers'!$J$10:$J1573,MATCH(I506,'1.2 Speakers'!$B$10:$B1573,0),)="",""," - "&amp;INDEX('1.2 Speakers'!$J$10:$J1573,MATCH(I506,'1.2 Speakers'!$B$10:$B1573,0),)),"")&amp;IF(ISBLANK(J506),"",CHAR(10))&amp;J506&amp;IFERROR(IF(INDEX('1.2 Speakers'!$J$10:$J1573,MATCH(J506,'1.2 Speakers'!$B$10:$B1573,0),)="",""," - "&amp;INDEX('1.2 Speakers'!$J$10:$J1573,MATCH(J506,'1.2 Speakers'!$B$10:$B1573,0),)),"")&amp;IF(ISBLANK(K506),"","
")&amp;K506&amp;IFERROR(IF(INDEX('1.2 Speakers'!$J$10:$J1573,MATCH(K506,'1.2 Speakers'!$B$10:$B1573,0),)="",""," - "&amp;INDEX('1.2 Speakers'!$J$10:$J1573,MATCH(K506,'1.2 Speakers'!$B$10:$B1573,0),)),"")&amp;IF(ISBLANK(L506),"","
")&amp;L506&amp;IFERROR(IF(INDEX('1.2 Speakers'!$J$10:$J1573,MATCH(L506,'1.2 Speakers'!$B$10:$B1573,0),)="",""," - "&amp;INDEX('1.2 Speakers'!$J$10:$J1573,MATCH(L506,'1.2 Speakers'!$B$10:$B1573,0),)),"")&amp;IF(ISBLANK(M506),"","
")&amp;M506&amp;IFERROR(IF(INDEX('1.2 Speakers'!$J$10:$J1573,MATCH(M506,'1.2 Speakers'!$B$10:$B1573,0),)="",""," - "&amp;INDEX('1.2 Speakers'!$J$10:$J1573,MATCH(M506,'1.2 Speakers'!$B$10:$B1573,0),)),"")&amp;IF(ISBLANK(N506),"","
")&amp;N506&amp;IFERROR(IF(INDEX('1.2 Speakers'!$J$10:$J1573,MATCH(N506,'1.2 Speakers'!$B$10:$B1573,0),)="",""," - "&amp;INDEX('1.2 Speakers'!$J$10:$J1573,MATCH(N506,'1.2 Speakers'!$B$10:$B1573,0),)),"")</f>
        <v/>
      </c>
      <c r="P506" s="58"/>
      <c r="Q506" s="60"/>
      <c r="R506" s="61"/>
      <c r="S506" s="60"/>
      <c r="T506" s="536"/>
    </row>
    <row r="507" spans="2:20" ht="13">
      <c r="B507" s="535"/>
      <c r="C507" s="425"/>
      <c r="D507" s="57"/>
      <c r="E507" s="58"/>
      <c r="F507" s="58"/>
      <c r="G507" s="427"/>
      <c r="H507" s="427"/>
      <c r="I507" s="59"/>
      <c r="J507" s="59"/>
      <c r="K507" s="59"/>
      <c r="L507" s="59"/>
      <c r="M507" s="59"/>
      <c r="N507" s="59"/>
      <c r="O507" s="57" t="str" cm="1">
        <f t="array" ref="O507">I507&amp;IFERROR(IF(INDEX('1.2 Speakers'!$J$10:$J1574,MATCH(I507,'1.2 Speakers'!$B$10:$B1574,0),)="",""," - "&amp;INDEX('1.2 Speakers'!$J$10:$J1574,MATCH(I507,'1.2 Speakers'!$B$10:$B1574,0),)),"")&amp;IF(ISBLANK(J507),"",CHAR(10))&amp;J507&amp;IFERROR(IF(INDEX('1.2 Speakers'!$J$10:$J1574,MATCH(J507,'1.2 Speakers'!$B$10:$B1574,0),)="",""," - "&amp;INDEX('1.2 Speakers'!$J$10:$J1574,MATCH(J507,'1.2 Speakers'!$B$10:$B1574,0),)),"")&amp;IF(ISBLANK(K507),"","
")&amp;K507&amp;IFERROR(IF(INDEX('1.2 Speakers'!$J$10:$J1574,MATCH(K507,'1.2 Speakers'!$B$10:$B1574,0),)="",""," - "&amp;INDEX('1.2 Speakers'!$J$10:$J1574,MATCH(K507,'1.2 Speakers'!$B$10:$B1574,0),)),"")&amp;IF(ISBLANK(L507),"","
")&amp;L507&amp;IFERROR(IF(INDEX('1.2 Speakers'!$J$10:$J1574,MATCH(L507,'1.2 Speakers'!$B$10:$B1574,0),)="",""," - "&amp;INDEX('1.2 Speakers'!$J$10:$J1574,MATCH(L507,'1.2 Speakers'!$B$10:$B1574,0),)),"")&amp;IF(ISBLANK(M507),"","
")&amp;M507&amp;IFERROR(IF(INDEX('1.2 Speakers'!$J$10:$J1574,MATCH(M507,'1.2 Speakers'!$B$10:$B1574,0),)="",""," - "&amp;INDEX('1.2 Speakers'!$J$10:$J1574,MATCH(M507,'1.2 Speakers'!$B$10:$B1574,0),)),"")&amp;IF(ISBLANK(N507),"","
")&amp;N507&amp;IFERROR(IF(INDEX('1.2 Speakers'!$J$10:$J1574,MATCH(N507,'1.2 Speakers'!$B$10:$B1574,0),)="",""," - "&amp;INDEX('1.2 Speakers'!$J$10:$J1574,MATCH(N507,'1.2 Speakers'!$B$10:$B1574,0),)),"")</f>
        <v/>
      </c>
      <c r="P507" s="58"/>
      <c r="Q507" s="60"/>
      <c r="R507" s="61"/>
      <c r="S507" s="60"/>
      <c r="T507" s="536"/>
    </row>
    <row r="508" spans="2:20" ht="13">
      <c r="B508" s="535"/>
      <c r="C508" s="425"/>
      <c r="D508" s="57"/>
      <c r="E508" s="58"/>
      <c r="F508" s="58"/>
      <c r="G508" s="427"/>
      <c r="H508" s="427"/>
      <c r="I508" s="59"/>
      <c r="J508" s="59"/>
      <c r="K508" s="59"/>
      <c r="L508" s="59"/>
      <c r="M508" s="59"/>
      <c r="N508" s="59"/>
      <c r="O508" s="57" t="str" cm="1">
        <f t="array" ref="O508">I508&amp;IFERROR(IF(INDEX('1.2 Speakers'!$J$10:$J1575,MATCH(I508,'1.2 Speakers'!$B$10:$B1575,0),)="",""," - "&amp;INDEX('1.2 Speakers'!$J$10:$J1575,MATCH(I508,'1.2 Speakers'!$B$10:$B1575,0),)),"")&amp;IF(ISBLANK(J508),"",CHAR(10))&amp;J508&amp;IFERROR(IF(INDEX('1.2 Speakers'!$J$10:$J1575,MATCH(J508,'1.2 Speakers'!$B$10:$B1575,0),)="",""," - "&amp;INDEX('1.2 Speakers'!$J$10:$J1575,MATCH(J508,'1.2 Speakers'!$B$10:$B1575,0),)),"")&amp;IF(ISBLANK(K508),"","
")&amp;K508&amp;IFERROR(IF(INDEX('1.2 Speakers'!$J$10:$J1575,MATCH(K508,'1.2 Speakers'!$B$10:$B1575,0),)="",""," - "&amp;INDEX('1.2 Speakers'!$J$10:$J1575,MATCH(K508,'1.2 Speakers'!$B$10:$B1575,0),)),"")&amp;IF(ISBLANK(L508),"","
")&amp;L508&amp;IFERROR(IF(INDEX('1.2 Speakers'!$J$10:$J1575,MATCH(L508,'1.2 Speakers'!$B$10:$B1575,0),)="",""," - "&amp;INDEX('1.2 Speakers'!$J$10:$J1575,MATCH(L508,'1.2 Speakers'!$B$10:$B1575,0),)),"")&amp;IF(ISBLANK(M508),"","
")&amp;M508&amp;IFERROR(IF(INDEX('1.2 Speakers'!$J$10:$J1575,MATCH(M508,'1.2 Speakers'!$B$10:$B1575,0),)="",""," - "&amp;INDEX('1.2 Speakers'!$J$10:$J1575,MATCH(M508,'1.2 Speakers'!$B$10:$B1575,0),)),"")&amp;IF(ISBLANK(N508),"","
")&amp;N508&amp;IFERROR(IF(INDEX('1.2 Speakers'!$J$10:$J1575,MATCH(N508,'1.2 Speakers'!$B$10:$B1575,0),)="",""," - "&amp;INDEX('1.2 Speakers'!$J$10:$J1575,MATCH(N508,'1.2 Speakers'!$B$10:$B1575,0),)),"")</f>
        <v/>
      </c>
      <c r="P508" s="58"/>
      <c r="Q508" s="60"/>
      <c r="R508" s="61"/>
      <c r="S508" s="60"/>
      <c r="T508" s="536"/>
    </row>
    <row r="509" spans="2:20" ht="13">
      <c r="B509" s="535"/>
      <c r="C509" s="425"/>
      <c r="D509" s="57"/>
      <c r="E509" s="58"/>
      <c r="F509" s="58"/>
      <c r="G509" s="427"/>
      <c r="H509" s="427"/>
      <c r="I509" s="59"/>
      <c r="J509" s="59"/>
      <c r="K509" s="59"/>
      <c r="L509" s="59"/>
      <c r="M509" s="59"/>
      <c r="N509" s="59"/>
      <c r="O509" s="57" t="str" cm="1">
        <f t="array" ref="O509">I509&amp;IFERROR(IF(INDEX('1.2 Speakers'!$J$10:$J1576,MATCH(I509,'1.2 Speakers'!$B$10:$B1576,0),)="",""," - "&amp;INDEX('1.2 Speakers'!$J$10:$J1576,MATCH(I509,'1.2 Speakers'!$B$10:$B1576,0),)),"")&amp;IF(ISBLANK(J509),"",CHAR(10))&amp;J509&amp;IFERROR(IF(INDEX('1.2 Speakers'!$J$10:$J1576,MATCH(J509,'1.2 Speakers'!$B$10:$B1576,0),)="",""," - "&amp;INDEX('1.2 Speakers'!$J$10:$J1576,MATCH(J509,'1.2 Speakers'!$B$10:$B1576,0),)),"")&amp;IF(ISBLANK(K509),"","
")&amp;K509&amp;IFERROR(IF(INDEX('1.2 Speakers'!$J$10:$J1576,MATCH(K509,'1.2 Speakers'!$B$10:$B1576,0),)="",""," - "&amp;INDEX('1.2 Speakers'!$J$10:$J1576,MATCH(K509,'1.2 Speakers'!$B$10:$B1576,0),)),"")&amp;IF(ISBLANK(L509),"","
")&amp;L509&amp;IFERROR(IF(INDEX('1.2 Speakers'!$J$10:$J1576,MATCH(L509,'1.2 Speakers'!$B$10:$B1576,0),)="",""," - "&amp;INDEX('1.2 Speakers'!$J$10:$J1576,MATCH(L509,'1.2 Speakers'!$B$10:$B1576,0),)),"")&amp;IF(ISBLANK(M509),"","
")&amp;M509&amp;IFERROR(IF(INDEX('1.2 Speakers'!$J$10:$J1576,MATCH(M509,'1.2 Speakers'!$B$10:$B1576,0),)="",""," - "&amp;INDEX('1.2 Speakers'!$J$10:$J1576,MATCH(M509,'1.2 Speakers'!$B$10:$B1576,0),)),"")&amp;IF(ISBLANK(N509),"","
")&amp;N509&amp;IFERROR(IF(INDEX('1.2 Speakers'!$J$10:$J1576,MATCH(N509,'1.2 Speakers'!$B$10:$B1576,0),)="",""," - "&amp;INDEX('1.2 Speakers'!$J$10:$J1576,MATCH(N509,'1.2 Speakers'!$B$10:$B1576,0),)),"")</f>
        <v/>
      </c>
      <c r="P509" s="58"/>
      <c r="Q509" s="60"/>
      <c r="R509" s="61"/>
      <c r="S509" s="60"/>
      <c r="T509" s="536"/>
    </row>
    <row r="510" spans="2:20" ht="13">
      <c r="B510" s="535"/>
      <c r="C510" s="425"/>
      <c r="D510" s="57"/>
      <c r="E510" s="58"/>
      <c r="F510" s="58"/>
      <c r="G510" s="427"/>
      <c r="H510" s="427"/>
      <c r="I510" s="59"/>
      <c r="J510" s="59"/>
      <c r="K510" s="59"/>
      <c r="L510" s="59"/>
      <c r="M510" s="59"/>
      <c r="N510" s="59"/>
      <c r="O510" s="57" t="str" cm="1">
        <f t="array" ref="O510">I510&amp;IFERROR(IF(INDEX('1.2 Speakers'!$J$10:$J1577,MATCH(I510,'1.2 Speakers'!$B$10:$B1577,0),)="",""," - "&amp;INDEX('1.2 Speakers'!$J$10:$J1577,MATCH(I510,'1.2 Speakers'!$B$10:$B1577,0),)),"")&amp;IF(ISBLANK(J510),"",CHAR(10))&amp;J510&amp;IFERROR(IF(INDEX('1.2 Speakers'!$J$10:$J1577,MATCH(J510,'1.2 Speakers'!$B$10:$B1577,0),)="",""," - "&amp;INDEX('1.2 Speakers'!$J$10:$J1577,MATCH(J510,'1.2 Speakers'!$B$10:$B1577,0),)),"")&amp;IF(ISBLANK(K510),"","
")&amp;K510&amp;IFERROR(IF(INDEX('1.2 Speakers'!$J$10:$J1577,MATCH(K510,'1.2 Speakers'!$B$10:$B1577,0),)="",""," - "&amp;INDEX('1.2 Speakers'!$J$10:$J1577,MATCH(K510,'1.2 Speakers'!$B$10:$B1577,0),)),"")&amp;IF(ISBLANK(L510),"","
")&amp;L510&amp;IFERROR(IF(INDEX('1.2 Speakers'!$J$10:$J1577,MATCH(L510,'1.2 Speakers'!$B$10:$B1577,0),)="",""," - "&amp;INDEX('1.2 Speakers'!$J$10:$J1577,MATCH(L510,'1.2 Speakers'!$B$10:$B1577,0),)),"")&amp;IF(ISBLANK(M510),"","
")&amp;M510&amp;IFERROR(IF(INDEX('1.2 Speakers'!$J$10:$J1577,MATCH(M510,'1.2 Speakers'!$B$10:$B1577,0),)="",""," - "&amp;INDEX('1.2 Speakers'!$J$10:$J1577,MATCH(M510,'1.2 Speakers'!$B$10:$B1577,0),)),"")&amp;IF(ISBLANK(N510),"","
")&amp;N510&amp;IFERROR(IF(INDEX('1.2 Speakers'!$J$10:$J1577,MATCH(N510,'1.2 Speakers'!$B$10:$B1577,0),)="",""," - "&amp;INDEX('1.2 Speakers'!$J$10:$J1577,MATCH(N510,'1.2 Speakers'!$B$10:$B1577,0),)),"")</f>
        <v/>
      </c>
      <c r="P510" s="58"/>
      <c r="Q510" s="60"/>
      <c r="R510" s="61"/>
      <c r="S510" s="60"/>
      <c r="T510" s="536"/>
    </row>
    <row r="511" spans="2:20" ht="13">
      <c r="B511" s="535"/>
      <c r="C511" s="425"/>
      <c r="D511" s="57"/>
      <c r="E511" s="58"/>
      <c r="F511" s="58"/>
      <c r="G511" s="427"/>
      <c r="H511" s="427"/>
      <c r="I511" s="59"/>
      <c r="J511" s="59"/>
      <c r="K511" s="59"/>
      <c r="L511" s="59"/>
      <c r="M511" s="59"/>
      <c r="N511" s="59"/>
      <c r="O511" s="57" t="str" cm="1">
        <f t="array" ref="O511">I511&amp;IFERROR(IF(INDEX('1.2 Speakers'!$J$10:$J1578,MATCH(I511,'1.2 Speakers'!$B$10:$B1578,0),)="",""," - "&amp;INDEX('1.2 Speakers'!$J$10:$J1578,MATCH(I511,'1.2 Speakers'!$B$10:$B1578,0),)),"")&amp;IF(ISBLANK(J511),"",CHAR(10))&amp;J511&amp;IFERROR(IF(INDEX('1.2 Speakers'!$J$10:$J1578,MATCH(J511,'1.2 Speakers'!$B$10:$B1578,0),)="",""," - "&amp;INDEX('1.2 Speakers'!$J$10:$J1578,MATCH(J511,'1.2 Speakers'!$B$10:$B1578,0),)),"")&amp;IF(ISBLANK(K511),"","
")&amp;K511&amp;IFERROR(IF(INDEX('1.2 Speakers'!$J$10:$J1578,MATCH(K511,'1.2 Speakers'!$B$10:$B1578,0),)="",""," - "&amp;INDEX('1.2 Speakers'!$J$10:$J1578,MATCH(K511,'1.2 Speakers'!$B$10:$B1578,0),)),"")&amp;IF(ISBLANK(L511),"","
")&amp;L511&amp;IFERROR(IF(INDEX('1.2 Speakers'!$J$10:$J1578,MATCH(L511,'1.2 Speakers'!$B$10:$B1578,0),)="",""," - "&amp;INDEX('1.2 Speakers'!$J$10:$J1578,MATCH(L511,'1.2 Speakers'!$B$10:$B1578,0),)),"")&amp;IF(ISBLANK(M511),"","
")&amp;M511&amp;IFERROR(IF(INDEX('1.2 Speakers'!$J$10:$J1578,MATCH(M511,'1.2 Speakers'!$B$10:$B1578,0),)="",""," - "&amp;INDEX('1.2 Speakers'!$J$10:$J1578,MATCH(M511,'1.2 Speakers'!$B$10:$B1578,0),)),"")&amp;IF(ISBLANK(N511),"","
")&amp;N511&amp;IFERROR(IF(INDEX('1.2 Speakers'!$J$10:$J1578,MATCH(N511,'1.2 Speakers'!$B$10:$B1578,0),)="",""," - "&amp;INDEX('1.2 Speakers'!$J$10:$J1578,MATCH(N511,'1.2 Speakers'!$B$10:$B1578,0),)),"")</f>
        <v/>
      </c>
      <c r="P511" s="58"/>
      <c r="Q511" s="60"/>
      <c r="R511" s="61"/>
      <c r="S511" s="60"/>
      <c r="T511" s="536"/>
    </row>
    <row r="512" spans="2:20" ht="13">
      <c r="B512" s="535"/>
      <c r="C512" s="425"/>
      <c r="D512" s="57"/>
      <c r="E512" s="58"/>
      <c r="F512" s="58"/>
      <c r="G512" s="427"/>
      <c r="H512" s="427"/>
      <c r="I512" s="59"/>
      <c r="J512" s="59"/>
      <c r="K512" s="59"/>
      <c r="L512" s="59"/>
      <c r="M512" s="59"/>
      <c r="N512" s="59"/>
      <c r="O512" s="57" t="str" cm="1">
        <f t="array" ref="O512">I512&amp;IFERROR(IF(INDEX('1.2 Speakers'!$J$10:$J1579,MATCH(I512,'1.2 Speakers'!$B$10:$B1579,0),)="",""," - "&amp;INDEX('1.2 Speakers'!$J$10:$J1579,MATCH(I512,'1.2 Speakers'!$B$10:$B1579,0),)),"")&amp;IF(ISBLANK(J512),"",CHAR(10))&amp;J512&amp;IFERROR(IF(INDEX('1.2 Speakers'!$J$10:$J1579,MATCH(J512,'1.2 Speakers'!$B$10:$B1579,0),)="",""," - "&amp;INDEX('1.2 Speakers'!$J$10:$J1579,MATCH(J512,'1.2 Speakers'!$B$10:$B1579,0),)),"")&amp;IF(ISBLANK(K512),"","
")&amp;K512&amp;IFERROR(IF(INDEX('1.2 Speakers'!$J$10:$J1579,MATCH(K512,'1.2 Speakers'!$B$10:$B1579,0),)="",""," - "&amp;INDEX('1.2 Speakers'!$J$10:$J1579,MATCH(K512,'1.2 Speakers'!$B$10:$B1579,0),)),"")&amp;IF(ISBLANK(L512),"","
")&amp;L512&amp;IFERROR(IF(INDEX('1.2 Speakers'!$J$10:$J1579,MATCH(L512,'1.2 Speakers'!$B$10:$B1579,0),)="",""," - "&amp;INDEX('1.2 Speakers'!$J$10:$J1579,MATCH(L512,'1.2 Speakers'!$B$10:$B1579,0),)),"")&amp;IF(ISBLANK(M512),"","
")&amp;M512&amp;IFERROR(IF(INDEX('1.2 Speakers'!$J$10:$J1579,MATCH(M512,'1.2 Speakers'!$B$10:$B1579,0),)="",""," - "&amp;INDEX('1.2 Speakers'!$J$10:$J1579,MATCH(M512,'1.2 Speakers'!$B$10:$B1579,0),)),"")&amp;IF(ISBLANK(N512),"","
")&amp;N512&amp;IFERROR(IF(INDEX('1.2 Speakers'!$J$10:$J1579,MATCH(N512,'1.2 Speakers'!$B$10:$B1579,0),)="",""," - "&amp;INDEX('1.2 Speakers'!$J$10:$J1579,MATCH(N512,'1.2 Speakers'!$B$10:$B1579,0),)),"")</f>
        <v/>
      </c>
      <c r="P512" s="58"/>
      <c r="Q512" s="60"/>
      <c r="R512" s="61"/>
      <c r="S512" s="60"/>
      <c r="T512" s="536"/>
    </row>
    <row r="513" spans="2:20" ht="13">
      <c r="B513" s="535"/>
      <c r="C513" s="425"/>
      <c r="D513" s="57"/>
      <c r="E513" s="58"/>
      <c r="F513" s="58"/>
      <c r="G513" s="427"/>
      <c r="H513" s="427"/>
      <c r="I513" s="59"/>
      <c r="J513" s="59"/>
      <c r="K513" s="59"/>
      <c r="L513" s="59"/>
      <c r="M513" s="59"/>
      <c r="N513" s="59"/>
      <c r="O513" s="57" t="str" cm="1">
        <f t="array" ref="O513">I513&amp;IFERROR(IF(INDEX('1.2 Speakers'!$J$10:$J1580,MATCH(I513,'1.2 Speakers'!$B$10:$B1580,0),)="",""," - "&amp;INDEX('1.2 Speakers'!$J$10:$J1580,MATCH(I513,'1.2 Speakers'!$B$10:$B1580,0),)),"")&amp;IF(ISBLANK(J513),"",CHAR(10))&amp;J513&amp;IFERROR(IF(INDEX('1.2 Speakers'!$J$10:$J1580,MATCH(J513,'1.2 Speakers'!$B$10:$B1580,0),)="",""," - "&amp;INDEX('1.2 Speakers'!$J$10:$J1580,MATCH(J513,'1.2 Speakers'!$B$10:$B1580,0),)),"")&amp;IF(ISBLANK(K513),"","
")&amp;K513&amp;IFERROR(IF(INDEX('1.2 Speakers'!$J$10:$J1580,MATCH(K513,'1.2 Speakers'!$B$10:$B1580,0),)="",""," - "&amp;INDEX('1.2 Speakers'!$J$10:$J1580,MATCH(K513,'1.2 Speakers'!$B$10:$B1580,0),)),"")&amp;IF(ISBLANK(L513),"","
")&amp;L513&amp;IFERROR(IF(INDEX('1.2 Speakers'!$J$10:$J1580,MATCH(L513,'1.2 Speakers'!$B$10:$B1580,0),)="",""," - "&amp;INDEX('1.2 Speakers'!$J$10:$J1580,MATCH(L513,'1.2 Speakers'!$B$10:$B1580,0),)),"")&amp;IF(ISBLANK(M513),"","
")&amp;M513&amp;IFERROR(IF(INDEX('1.2 Speakers'!$J$10:$J1580,MATCH(M513,'1.2 Speakers'!$B$10:$B1580,0),)="",""," - "&amp;INDEX('1.2 Speakers'!$J$10:$J1580,MATCH(M513,'1.2 Speakers'!$B$10:$B1580,0),)),"")&amp;IF(ISBLANK(N513),"","
")&amp;N513&amp;IFERROR(IF(INDEX('1.2 Speakers'!$J$10:$J1580,MATCH(N513,'1.2 Speakers'!$B$10:$B1580,0),)="",""," - "&amp;INDEX('1.2 Speakers'!$J$10:$J1580,MATCH(N513,'1.2 Speakers'!$B$10:$B1580,0),)),"")</f>
        <v/>
      </c>
      <c r="P513" s="58"/>
      <c r="Q513" s="60"/>
      <c r="R513" s="61"/>
      <c r="S513" s="60"/>
      <c r="T513" s="536"/>
    </row>
    <row r="514" spans="2:20" ht="13">
      <c r="B514" s="535"/>
      <c r="C514" s="425"/>
      <c r="D514" s="57"/>
      <c r="E514" s="58"/>
      <c r="F514" s="58"/>
      <c r="G514" s="427"/>
      <c r="H514" s="427"/>
      <c r="I514" s="59"/>
      <c r="J514" s="59"/>
      <c r="K514" s="59"/>
      <c r="L514" s="59"/>
      <c r="M514" s="59"/>
      <c r="N514" s="59"/>
      <c r="O514" s="57" t="str" cm="1">
        <f t="array" ref="O514">I514&amp;IFERROR(IF(INDEX('1.2 Speakers'!$J$10:$J1581,MATCH(I514,'1.2 Speakers'!$B$10:$B1581,0),)="",""," - "&amp;INDEX('1.2 Speakers'!$J$10:$J1581,MATCH(I514,'1.2 Speakers'!$B$10:$B1581,0),)),"")&amp;IF(ISBLANK(J514),"",CHAR(10))&amp;J514&amp;IFERROR(IF(INDEX('1.2 Speakers'!$J$10:$J1581,MATCH(J514,'1.2 Speakers'!$B$10:$B1581,0),)="",""," - "&amp;INDEX('1.2 Speakers'!$J$10:$J1581,MATCH(J514,'1.2 Speakers'!$B$10:$B1581,0),)),"")&amp;IF(ISBLANK(K514),"","
")&amp;K514&amp;IFERROR(IF(INDEX('1.2 Speakers'!$J$10:$J1581,MATCH(K514,'1.2 Speakers'!$B$10:$B1581,0),)="",""," - "&amp;INDEX('1.2 Speakers'!$J$10:$J1581,MATCH(K514,'1.2 Speakers'!$B$10:$B1581,0),)),"")&amp;IF(ISBLANK(L514),"","
")&amp;L514&amp;IFERROR(IF(INDEX('1.2 Speakers'!$J$10:$J1581,MATCH(L514,'1.2 Speakers'!$B$10:$B1581,0),)="",""," - "&amp;INDEX('1.2 Speakers'!$J$10:$J1581,MATCH(L514,'1.2 Speakers'!$B$10:$B1581,0),)),"")&amp;IF(ISBLANK(M514),"","
")&amp;M514&amp;IFERROR(IF(INDEX('1.2 Speakers'!$J$10:$J1581,MATCH(M514,'1.2 Speakers'!$B$10:$B1581,0),)="",""," - "&amp;INDEX('1.2 Speakers'!$J$10:$J1581,MATCH(M514,'1.2 Speakers'!$B$10:$B1581,0),)),"")&amp;IF(ISBLANK(N514),"","
")&amp;N514&amp;IFERROR(IF(INDEX('1.2 Speakers'!$J$10:$J1581,MATCH(N514,'1.2 Speakers'!$B$10:$B1581,0),)="",""," - "&amp;INDEX('1.2 Speakers'!$J$10:$J1581,MATCH(N514,'1.2 Speakers'!$B$10:$B1581,0),)),"")</f>
        <v/>
      </c>
      <c r="P514" s="58"/>
      <c r="Q514" s="60"/>
      <c r="R514" s="61"/>
      <c r="S514" s="60"/>
      <c r="T514" s="536"/>
    </row>
    <row r="515" spans="2:20" ht="13">
      <c r="B515" s="535"/>
      <c r="C515" s="425"/>
      <c r="D515" s="57"/>
      <c r="E515" s="58"/>
      <c r="F515" s="58"/>
      <c r="G515" s="427"/>
      <c r="H515" s="427"/>
      <c r="I515" s="59"/>
      <c r="J515" s="59"/>
      <c r="K515" s="59"/>
      <c r="L515" s="59"/>
      <c r="M515" s="59"/>
      <c r="N515" s="59"/>
      <c r="O515" s="57" t="str" cm="1">
        <f t="array" ref="O515">I515&amp;IFERROR(IF(INDEX('1.2 Speakers'!$J$10:$J1582,MATCH(I515,'1.2 Speakers'!$B$10:$B1582,0),)="",""," - "&amp;INDEX('1.2 Speakers'!$J$10:$J1582,MATCH(I515,'1.2 Speakers'!$B$10:$B1582,0),)),"")&amp;IF(ISBLANK(J515),"",CHAR(10))&amp;J515&amp;IFERROR(IF(INDEX('1.2 Speakers'!$J$10:$J1582,MATCH(J515,'1.2 Speakers'!$B$10:$B1582,0),)="",""," - "&amp;INDEX('1.2 Speakers'!$J$10:$J1582,MATCH(J515,'1.2 Speakers'!$B$10:$B1582,0),)),"")&amp;IF(ISBLANK(K515),"","
")&amp;K515&amp;IFERROR(IF(INDEX('1.2 Speakers'!$J$10:$J1582,MATCH(K515,'1.2 Speakers'!$B$10:$B1582,0),)="",""," - "&amp;INDEX('1.2 Speakers'!$J$10:$J1582,MATCH(K515,'1.2 Speakers'!$B$10:$B1582,0),)),"")&amp;IF(ISBLANK(L515),"","
")&amp;L515&amp;IFERROR(IF(INDEX('1.2 Speakers'!$J$10:$J1582,MATCH(L515,'1.2 Speakers'!$B$10:$B1582,0),)="",""," - "&amp;INDEX('1.2 Speakers'!$J$10:$J1582,MATCH(L515,'1.2 Speakers'!$B$10:$B1582,0),)),"")&amp;IF(ISBLANK(M515),"","
")&amp;M515&amp;IFERROR(IF(INDEX('1.2 Speakers'!$J$10:$J1582,MATCH(M515,'1.2 Speakers'!$B$10:$B1582,0),)="",""," - "&amp;INDEX('1.2 Speakers'!$J$10:$J1582,MATCH(M515,'1.2 Speakers'!$B$10:$B1582,0),)),"")&amp;IF(ISBLANK(N515),"","
")&amp;N515&amp;IFERROR(IF(INDEX('1.2 Speakers'!$J$10:$J1582,MATCH(N515,'1.2 Speakers'!$B$10:$B1582,0),)="",""," - "&amp;INDEX('1.2 Speakers'!$J$10:$J1582,MATCH(N515,'1.2 Speakers'!$B$10:$B1582,0),)),"")</f>
        <v/>
      </c>
      <c r="P515" s="58"/>
      <c r="Q515" s="60"/>
      <c r="R515" s="61"/>
      <c r="S515" s="60"/>
      <c r="T515" s="536"/>
    </row>
    <row r="516" spans="2:20" ht="13">
      <c r="B516" s="535"/>
      <c r="C516" s="425"/>
      <c r="D516" s="57"/>
      <c r="E516" s="58"/>
      <c r="F516" s="58"/>
      <c r="G516" s="427"/>
      <c r="H516" s="427"/>
      <c r="I516" s="59"/>
      <c r="J516" s="59"/>
      <c r="K516" s="59"/>
      <c r="L516" s="59"/>
      <c r="M516" s="59"/>
      <c r="N516" s="59"/>
      <c r="O516" s="57" t="str" cm="1">
        <f t="array" ref="O516">I516&amp;IFERROR(IF(INDEX('1.2 Speakers'!$J$10:$J1583,MATCH(I516,'1.2 Speakers'!$B$10:$B1583,0),)="",""," - "&amp;INDEX('1.2 Speakers'!$J$10:$J1583,MATCH(I516,'1.2 Speakers'!$B$10:$B1583,0),)),"")&amp;IF(ISBLANK(J516),"",CHAR(10))&amp;J516&amp;IFERROR(IF(INDEX('1.2 Speakers'!$J$10:$J1583,MATCH(J516,'1.2 Speakers'!$B$10:$B1583,0),)="",""," - "&amp;INDEX('1.2 Speakers'!$J$10:$J1583,MATCH(J516,'1.2 Speakers'!$B$10:$B1583,0),)),"")&amp;IF(ISBLANK(K516),"","
")&amp;K516&amp;IFERROR(IF(INDEX('1.2 Speakers'!$J$10:$J1583,MATCH(K516,'1.2 Speakers'!$B$10:$B1583,0),)="",""," - "&amp;INDEX('1.2 Speakers'!$J$10:$J1583,MATCH(K516,'1.2 Speakers'!$B$10:$B1583,0),)),"")&amp;IF(ISBLANK(L516),"","
")&amp;L516&amp;IFERROR(IF(INDEX('1.2 Speakers'!$J$10:$J1583,MATCH(L516,'1.2 Speakers'!$B$10:$B1583,0),)="",""," - "&amp;INDEX('1.2 Speakers'!$J$10:$J1583,MATCH(L516,'1.2 Speakers'!$B$10:$B1583,0),)),"")&amp;IF(ISBLANK(M516),"","
")&amp;M516&amp;IFERROR(IF(INDEX('1.2 Speakers'!$J$10:$J1583,MATCH(M516,'1.2 Speakers'!$B$10:$B1583,0),)="",""," - "&amp;INDEX('1.2 Speakers'!$J$10:$J1583,MATCH(M516,'1.2 Speakers'!$B$10:$B1583,0),)),"")&amp;IF(ISBLANK(N516),"","
")&amp;N516&amp;IFERROR(IF(INDEX('1.2 Speakers'!$J$10:$J1583,MATCH(N516,'1.2 Speakers'!$B$10:$B1583,0),)="",""," - "&amp;INDEX('1.2 Speakers'!$J$10:$J1583,MATCH(N516,'1.2 Speakers'!$B$10:$B1583,0),)),"")</f>
        <v/>
      </c>
      <c r="P516" s="58"/>
      <c r="Q516" s="60"/>
      <c r="R516" s="61"/>
      <c r="S516" s="60"/>
      <c r="T516" s="536"/>
    </row>
    <row r="517" spans="2:20" ht="13">
      <c r="B517" s="535"/>
      <c r="C517" s="425"/>
      <c r="D517" s="57"/>
      <c r="E517" s="58"/>
      <c r="F517" s="58"/>
      <c r="G517" s="427"/>
      <c r="H517" s="427"/>
      <c r="I517" s="59"/>
      <c r="J517" s="59"/>
      <c r="K517" s="59"/>
      <c r="L517" s="59"/>
      <c r="M517" s="59"/>
      <c r="N517" s="59"/>
      <c r="O517" s="57" t="str" cm="1">
        <f t="array" ref="O517">I517&amp;IFERROR(IF(INDEX('1.2 Speakers'!$J$10:$J1584,MATCH(I517,'1.2 Speakers'!$B$10:$B1584,0),)="",""," - "&amp;INDEX('1.2 Speakers'!$J$10:$J1584,MATCH(I517,'1.2 Speakers'!$B$10:$B1584,0),)),"")&amp;IF(ISBLANK(J517),"",CHAR(10))&amp;J517&amp;IFERROR(IF(INDEX('1.2 Speakers'!$J$10:$J1584,MATCH(J517,'1.2 Speakers'!$B$10:$B1584,0),)="",""," - "&amp;INDEX('1.2 Speakers'!$J$10:$J1584,MATCH(J517,'1.2 Speakers'!$B$10:$B1584,0),)),"")&amp;IF(ISBLANK(K517),"","
")&amp;K517&amp;IFERROR(IF(INDEX('1.2 Speakers'!$J$10:$J1584,MATCH(K517,'1.2 Speakers'!$B$10:$B1584,0),)="",""," - "&amp;INDEX('1.2 Speakers'!$J$10:$J1584,MATCH(K517,'1.2 Speakers'!$B$10:$B1584,0),)),"")&amp;IF(ISBLANK(L517),"","
")&amp;L517&amp;IFERROR(IF(INDEX('1.2 Speakers'!$J$10:$J1584,MATCH(L517,'1.2 Speakers'!$B$10:$B1584,0),)="",""," - "&amp;INDEX('1.2 Speakers'!$J$10:$J1584,MATCH(L517,'1.2 Speakers'!$B$10:$B1584,0),)),"")&amp;IF(ISBLANK(M517),"","
")&amp;M517&amp;IFERROR(IF(INDEX('1.2 Speakers'!$J$10:$J1584,MATCH(M517,'1.2 Speakers'!$B$10:$B1584,0),)="",""," - "&amp;INDEX('1.2 Speakers'!$J$10:$J1584,MATCH(M517,'1.2 Speakers'!$B$10:$B1584,0),)),"")&amp;IF(ISBLANK(N517),"","
")&amp;N517&amp;IFERROR(IF(INDEX('1.2 Speakers'!$J$10:$J1584,MATCH(N517,'1.2 Speakers'!$B$10:$B1584,0),)="",""," - "&amp;INDEX('1.2 Speakers'!$J$10:$J1584,MATCH(N517,'1.2 Speakers'!$B$10:$B1584,0),)),"")</f>
        <v/>
      </c>
      <c r="P517" s="58"/>
      <c r="Q517" s="60"/>
      <c r="R517" s="61"/>
      <c r="S517" s="60"/>
      <c r="T517" s="536"/>
    </row>
    <row r="518" spans="2:20" ht="13">
      <c r="B518" s="535"/>
      <c r="C518" s="425"/>
      <c r="D518" s="57"/>
      <c r="E518" s="58"/>
      <c r="F518" s="58"/>
      <c r="G518" s="427"/>
      <c r="H518" s="427"/>
      <c r="I518" s="59"/>
      <c r="J518" s="59"/>
      <c r="K518" s="59"/>
      <c r="L518" s="59"/>
      <c r="M518" s="59"/>
      <c r="N518" s="59"/>
      <c r="O518" s="57" t="str" cm="1">
        <f t="array" ref="O518">I518&amp;IFERROR(IF(INDEX('1.2 Speakers'!$J$10:$J1585,MATCH(I518,'1.2 Speakers'!$B$10:$B1585,0),)="",""," - "&amp;INDEX('1.2 Speakers'!$J$10:$J1585,MATCH(I518,'1.2 Speakers'!$B$10:$B1585,0),)),"")&amp;IF(ISBLANK(J518),"",CHAR(10))&amp;J518&amp;IFERROR(IF(INDEX('1.2 Speakers'!$J$10:$J1585,MATCH(J518,'1.2 Speakers'!$B$10:$B1585,0),)="",""," - "&amp;INDEX('1.2 Speakers'!$J$10:$J1585,MATCH(J518,'1.2 Speakers'!$B$10:$B1585,0),)),"")&amp;IF(ISBLANK(K518),"","
")&amp;K518&amp;IFERROR(IF(INDEX('1.2 Speakers'!$J$10:$J1585,MATCH(K518,'1.2 Speakers'!$B$10:$B1585,0),)="",""," - "&amp;INDEX('1.2 Speakers'!$J$10:$J1585,MATCH(K518,'1.2 Speakers'!$B$10:$B1585,0),)),"")&amp;IF(ISBLANK(L518),"","
")&amp;L518&amp;IFERROR(IF(INDEX('1.2 Speakers'!$J$10:$J1585,MATCH(L518,'1.2 Speakers'!$B$10:$B1585,0),)="",""," - "&amp;INDEX('1.2 Speakers'!$J$10:$J1585,MATCH(L518,'1.2 Speakers'!$B$10:$B1585,0),)),"")&amp;IF(ISBLANK(M518),"","
")&amp;M518&amp;IFERROR(IF(INDEX('1.2 Speakers'!$J$10:$J1585,MATCH(M518,'1.2 Speakers'!$B$10:$B1585,0),)="",""," - "&amp;INDEX('1.2 Speakers'!$J$10:$J1585,MATCH(M518,'1.2 Speakers'!$B$10:$B1585,0),)),"")&amp;IF(ISBLANK(N518),"","
")&amp;N518&amp;IFERROR(IF(INDEX('1.2 Speakers'!$J$10:$J1585,MATCH(N518,'1.2 Speakers'!$B$10:$B1585,0),)="",""," - "&amp;INDEX('1.2 Speakers'!$J$10:$J1585,MATCH(N518,'1.2 Speakers'!$B$10:$B1585,0),)),"")</f>
        <v/>
      </c>
      <c r="P518" s="58"/>
      <c r="Q518" s="60"/>
      <c r="R518" s="61"/>
      <c r="S518" s="60"/>
      <c r="T518" s="536"/>
    </row>
    <row r="519" spans="2:20" ht="13">
      <c r="B519" s="535"/>
      <c r="C519" s="425"/>
      <c r="D519" s="57"/>
      <c r="E519" s="58"/>
      <c r="F519" s="58"/>
      <c r="G519" s="427"/>
      <c r="H519" s="427"/>
      <c r="I519" s="59"/>
      <c r="J519" s="59"/>
      <c r="K519" s="59"/>
      <c r="L519" s="59"/>
      <c r="M519" s="59"/>
      <c r="N519" s="59"/>
      <c r="O519" s="57" t="str" cm="1">
        <f t="array" ref="O519">I519&amp;IFERROR(IF(INDEX('1.2 Speakers'!$J$10:$J1586,MATCH(I519,'1.2 Speakers'!$B$10:$B1586,0),)="",""," - "&amp;INDEX('1.2 Speakers'!$J$10:$J1586,MATCH(I519,'1.2 Speakers'!$B$10:$B1586,0),)),"")&amp;IF(ISBLANK(J519),"",CHAR(10))&amp;J519&amp;IFERROR(IF(INDEX('1.2 Speakers'!$J$10:$J1586,MATCH(J519,'1.2 Speakers'!$B$10:$B1586,0),)="",""," - "&amp;INDEX('1.2 Speakers'!$J$10:$J1586,MATCH(J519,'1.2 Speakers'!$B$10:$B1586,0),)),"")&amp;IF(ISBLANK(K519),"","
")&amp;K519&amp;IFERROR(IF(INDEX('1.2 Speakers'!$J$10:$J1586,MATCH(K519,'1.2 Speakers'!$B$10:$B1586,0),)="",""," - "&amp;INDEX('1.2 Speakers'!$J$10:$J1586,MATCH(K519,'1.2 Speakers'!$B$10:$B1586,0),)),"")&amp;IF(ISBLANK(L519),"","
")&amp;L519&amp;IFERROR(IF(INDEX('1.2 Speakers'!$J$10:$J1586,MATCH(L519,'1.2 Speakers'!$B$10:$B1586,0),)="",""," - "&amp;INDEX('1.2 Speakers'!$J$10:$J1586,MATCH(L519,'1.2 Speakers'!$B$10:$B1586,0),)),"")&amp;IF(ISBLANK(M519),"","
")&amp;M519&amp;IFERROR(IF(INDEX('1.2 Speakers'!$J$10:$J1586,MATCH(M519,'1.2 Speakers'!$B$10:$B1586,0),)="",""," - "&amp;INDEX('1.2 Speakers'!$J$10:$J1586,MATCH(M519,'1.2 Speakers'!$B$10:$B1586,0),)),"")&amp;IF(ISBLANK(N519),"","
")&amp;N519&amp;IFERROR(IF(INDEX('1.2 Speakers'!$J$10:$J1586,MATCH(N519,'1.2 Speakers'!$B$10:$B1586,0),)="",""," - "&amp;INDEX('1.2 Speakers'!$J$10:$J1586,MATCH(N519,'1.2 Speakers'!$B$10:$B1586,0),)),"")</f>
        <v/>
      </c>
      <c r="P519" s="58"/>
      <c r="Q519" s="60"/>
      <c r="R519" s="61"/>
      <c r="S519" s="60"/>
      <c r="T519" s="536"/>
    </row>
    <row r="520" spans="2:20" ht="13">
      <c r="B520" s="535"/>
      <c r="C520" s="425"/>
      <c r="D520" s="57"/>
      <c r="E520" s="58"/>
      <c r="F520" s="58"/>
      <c r="G520" s="427"/>
      <c r="H520" s="427"/>
      <c r="I520" s="59"/>
      <c r="J520" s="59"/>
      <c r="K520" s="59"/>
      <c r="L520" s="59"/>
      <c r="M520" s="59"/>
      <c r="N520" s="59"/>
      <c r="O520" s="57" t="str" cm="1">
        <f t="array" ref="O520">I520&amp;IFERROR(IF(INDEX('1.2 Speakers'!$J$10:$J1587,MATCH(I520,'1.2 Speakers'!$B$10:$B1587,0),)="",""," - "&amp;INDEX('1.2 Speakers'!$J$10:$J1587,MATCH(I520,'1.2 Speakers'!$B$10:$B1587,0),)),"")&amp;IF(ISBLANK(J520),"",CHAR(10))&amp;J520&amp;IFERROR(IF(INDEX('1.2 Speakers'!$J$10:$J1587,MATCH(J520,'1.2 Speakers'!$B$10:$B1587,0),)="",""," - "&amp;INDEX('1.2 Speakers'!$J$10:$J1587,MATCH(J520,'1.2 Speakers'!$B$10:$B1587,0),)),"")&amp;IF(ISBLANK(K520),"","
")&amp;K520&amp;IFERROR(IF(INDEX('1.2 Speakers'!$J$10:$J1587,MATCH(K520,'1.2 Speakers'!$B$10:$B1587,0),)="",""," - "&amp;INDEX('1.2 Speakers'!$J$10:$J1587,MATCH(K520,'1.2 Speakers'!$B$10:$B1587,0),)),"")&amp;IF(ISBLANK(L520),"","
")&amp;L520&amp;IFERROR(IF(INDEX('1.2 Speakers'!$J$10:$J1587,MATCH(L520,'1.2 Speakers'!$B$10:$B1587,0),)="",""," - "&amp;INDEX('1.2 Speakers'!$J$10:$J1587,MATCH(L520,'1.2 Speakers'!$B$10:$B1587,0),)),"")&amp;IF(ISBLANK(M520),"","
")&amp;M520&amp;IFERROR(IF(INDEX('1.2 Speakers'!$J$10:$J1587,MATCH(M520,'1.2 Speakers'!$B$10:$B1587,0),)="",""," - "&amp;INDEX('1.2 Speakers'!$J$10:$J1587,MATCH(M520,'1.2 Speakers'!$B$10:$B1587,0),)),"")&amp;IF(ISBLANK(N520),"","
")&amp;N520&amp;IFERROR(IF(INDEX('1.2 Speakers'!$J$10:$J1587,MATCH(N520,'1.2 Speakers'!$B$10:$B1587,0),)="",""," - "&amp;INDEX('1.2 Speakers'!$J$10:$J1587,MATCH(N520,'1.2 Speakers'!$B$10:$B1587,0),)),"")</f>
        <v/>
      </c>
      <c r="P520" s="58"/>
      <c r="Q520" s="60"/>
      <c r="R520" s="61"/>
      <c r="S520" s="60"/>
      <c r="T520" s="536"/>
    </row>
    <row r="521" spans="2:20" ht="13">
      <c r="B521" s="535"/>
      <c r="C521" s="425"/>
      <c r="D521" s="57"/>
      <c r="E521" s="58"/>
      <c r="F521" s="58"/>
      <c r="G521" s="427"/>
      <c r="H521" s="427"/>
      <c r="I521" s="59"/>
      <c r="J521" s="59"/>
      <c r="K521" s="59"/>
      <c r="L521" s="59"/>
      <c r="M521" s="59"/>
      <c r="N521" s="59"/>
      <c r="O521" s="57" t="str" cm="1">
        <f t="array" ref="O521">I521&amp;IFERROR(IF(INDEX('1.2 Speakers'!$J$10:$J1588,MATCH(I521,'1.2 Speakers'!$B$10:$B1588,0),)="",""," - "&amp;INDEX('1.2 Speakers'!$J$10:$J1588,MATCH(I521,'1.2 Speakers'!$B$10:$B1588,0),)),"")&amp;IF(ISBLANK(J521),"",CHAR(10))&amp;J521&amp;IFERROR(IF(INDEX('1.2 Speakers'!$J$10:$J1588,MATCH(J521,'1.2 Speakers'!$B$10:$B1588,0),)="",""," - "&amp;INDEX('1.2 Speakers'!$J$10:$J1588,MATCH(J521,'1.2 Speakers'!$B$10:$B1588,0),)),"")&amp;IF(ISBLANK(K521),"","
")&amp;K521&amp;IFERROR(IF(INDEX('1.2 Speakers'!$J$10:$J1588,MATCH(K521,'1.2 Speakers'!$B$10:$B1588,0),)="",""," - "&amp;INDEX('1.2 Speakers'!$J$10:$J1588,MATCH(K521,'1.2 Speakers'!$B$10:$B1588,0),)),"")&amp;IF(ISBLANK(L521),"","
")&amp;L521&amp;IFERROR(IF(INDEX('1.2 Speakers'!$J$10:$J1588,MATCH(L521,'1.2 Speakers'!$B$10:$B1588,0),)="",""," - "&amp;INDEX('1.2 Speakers'!$J$10:$J1588,MATCH(L521,'1.2 Speakers'!$B$10:$B1588,0),)),"")&amp;IF(ISBLANK(M521),"","
")&amp;M521&amp;IFERROR(IF(INDEX('1.2 Speakers'!$J$10:$J1588,MATCH(M521,'1.2 Speakers'!$B$10:$B1588,0),)="",""," - "&amp;INDEX('1.2 Speakers'!$J$10:$J1588,MATCH(M521,'1.2 Speakers'!$B$10:$B1588,0),)),"")&amp;IF(ISBLANK(N521),"","
")&amp;N521&amp;IFERROR(IF(INDEX('1.2 Speakers'!$J$10:$J1588,MATCH(N521,'1.2 Speakers'!$B$10:$B1588,0),)="",""," - "&amp;INDEX('1.2 Speakers'!$J$10:$J1588,MATCH(N521,'1.2 Speakers'!$B$10:$B1588,0),)),"")</f>
        <v/>
      </c>
      <c r="P521" s="58"/>
      <c r="Q521" s="60"/>
      <c r="R521" s="61"/>
      <c r="S521" s="60"/>
      <c r="T521" s="536"/>
    </row>
    <row r="522" spans="2:20" ht="13">
      <c r="B522" s="535"/>
      <c r="C522" s="425"/>
      <c r="D522" s="57"/>
      <c r="E522" s="58"/>
      <c r="F522" s="58"/>
      <c r="G522" s="427"/>
      <c r="H522" s="427"/>
      <c r="I522" s="59"/>
      <c r="J522" s="59"/>
      <c r="K522" s="59"/>
      <c r="L522" s="59"/>
      <c r="M522" s="59"/>
      <c r="N522" s="59"/>
      <c r="O522" s="57" t="str" cm="1">
        <f t="array" ref="O522">I522&amp;IFERROR(IF(INDEX('1.2 Speakers'!$J$10:$J1589,MATCH(I522,'1.2 Speakers'!$B$10:$B1589,0),)="",""," - "&amp;INDEX('1.2 Speakers'!$J$10:$J1589,MATCH(I522,'1.2 Speakers'!$B$10:$B1589,0),)),"")&amp;IF(ISBLANK(J522),"",CHAR(10))&amp;J522&amp;IFERROR(IF(INDEX('1.2 Speakers'!$J$10:$J1589,MATCH(J522,'1.2 Speakers'!$B$10:$B1589,0),)="",""," - "&amp;INDEX('1.2 Speakers'!$J$10:$J1589,MATCH(J522,'1.2 Speakers'!$B$10:$B1589,0),)),"")&amp;IF(ISBLANK(K522),"","
")&amp;K522&amp;IFERROR(IF(INDEX('1.2 Speakers'!$J$10:$J1589,MATCH(K522,'1.2 Speakers'!$B$10:$B1589,0),)="",""," - "&amp;INDEX('1.2 Speakers'!$J$10:$J1589,MATCH(K522,'1.2 Speakers'!$B$10:$B1589,0),)),"")&amp;IF(ISBLANK(L522),"","
")&amp;L522&amp;IFERROR(IF(INDEX('1.2 Speakers'!$J$10:$J1589,MATCH(L522,'1.2 Speakers'!$B$10:$B1589,0),)="",""," - "&amp;INDEX('1.2 Speakers'!$J$10:$J1589,MATCH(L522,'1.2 Speakers'!$B$10:$B1589,0),)),"")&amp;IF(ISBLANK(M522),"","
")&amp;M522&amp;IFERROR(IF(INDEX('1.2 Speakers'!$J$10:$J1589,MATCH(M522,'1.2 Speakers'!$B$10:$B1589,0),)="",""," - "&amp;INDEX('1.2 Speakers'!$J$10:$J1589,MATCH(M522,'1.2 Speakers'!$B$10:$B1589,0),)),"")&amp;IF(ISBLANK(N522),"","
")&amp;N522&amp;IFERROR(IF(INDEX('1.2 Speakers'!$J$10:$J1589,MATCH(N522,'1.2 Speakers'!$B$10:$B1589,0),)="",""," - "&amp;INDEX('1.2 Speakers'!$J$10:$J1589,MATCH(N522,'1.2 Speakers'!$B$10:$B1589,0),)),"")</f>
        <v/>
      </c>
      <c r="P522" s="58"/>
      <c r="Q522" s="60"/>
      <c r="R522" s="61"/>
      <c r="S522" s="60"/>
      <c r="T522" s="536"/>
    </row>
    <row r="523" spans="2:20" ht="13">
      <c r="B523" s="535"/>
      <c r="C523" s="425"/>
      <c r="D523" s="57"/>
      <c r="E523" s="58"/>
      <c r="F523" s="58"/>
      <c r="G523" s="427"/>
      <c r="H523" s="427"/>
      <c r="I523" s="59"/>
      <c r="J523" s="59"/>
      <c r="K523" s="59"/>
      <c r="L523" s="59"/>
      <c r="M523" s="59"/>
      <c r="N523" s="59"/>
      <c r="O523" s="57" t="str" cm="1">
        <f t="array" ref="O523">I523&amp;IFERROR(IF(INDEX('1.2 Speakers'!$J$10:$J1590,MATCH(I523,'1.2 Speakers'!$B$10:$B1590,0),)="",""," - "&amp;INDEX('1.2 Speakers'!$J$10:$J1590,MATCH(I523,'1.2 Speakers'!$B$10:$B1590,0),)),"")&amp;IF(ISBLANK(J523),"",CHAR(10))&amp;J523&amp;IFERROR(IF(INDEX('1.2 Speakers'!$J$10:$J1590,MATCH(J523,'1.2 Speakers'!$B$10:$B1590,0),)="",""," - "&amp;INDEX('1.2 Speakers'!$J$10:$J1590,MATCH(J523,'1.2 Speakers'!$B$10:$B1590,0),)),"")&amp;IF(ISBLANK(K523),"","
")&amp;K523&amp;IFERROR(IF(INDEX('1.2 Speakers'!$J$10:$J1590,MATCH(K523,'1.2 Speakers'!$B$10:$B1590,0),)="",""," - "&amp;INDEX('1.2 Speakers'!$J$10:$J1590,MATCH(K523,'1.2 Speakers'!$B$10:$B1590,0),)),"")&amp;IF(ISBLANK(L523),"","
")&amp;L523&amp;IFERROR(IF(INDEX('1.2 Speakers'!$J$10:$J1590,MATCH(L523,'1.2 Speakers'!$B$10:$B1590,0),)="",""," - "&amp;INDEX('1.2 Speakers'!$J$10:$J1590,MATCH(L523,'1.2 Speakers'!$B$10:$B1590,0),)),"")&amp;IF(ISBLANK(M523),"","
")&amp;M523&amp;IFERROR(IF(INDEX('1.2 Speakers'!$J$10:$J1590,MATCH(M523,'1.2 Speakers'!$B$10:$B1590,0),)="",""," - "&amp;INDEX('1.2 Speakers'!$J$10:$J1590,MATCH(M523,'1.2 Speakers'!$B$10:$B1590,0),)),"")&amp;IF(ISBLANK(N523),"","
")&amp;N523&amp;IFERROR(IF(INDEX('1.2 Speakers'!$J$10:$J1590,MATCH(N523,'1.2 Speakers'!$B$10:$B1590,0),)="",""," - "&amp;INDEX('1.2 Speakers'!$J$10:$J1590,MATCH(N523,'1.2 Speakers'!$B$10:$B1590,0),)),"")</f>
        <v/>
      </c>
      <c r="P523" s="58"/>
      <c r="Q523" s="60"/>
      <c r="R523" s="61"/>
      <c r="S523" s="60"/>
      <c r="T523" s="536"/>
    </row>
    <row r="524" spans="2:20" ht="13">
      <c r="B524" s="535"/>
      <c r="C524" s="425"/>
      <c r="D524" s="57"/>
      <c r="E524" s="58"/>
      <c r="F524" s="58"/>
      <c r="G524" s="427"/>
      <c r="H524" s="427"/>
      <c r="I524" s="59"/>
      <c r="J524" s="59"/>
      <c r="K524" s="59"/>
      <c r="L524" s="59"/>
      <c r="M524" s="59"/>
      <c r="N524" s="59"/>
      <c r="O524" s="57" t="str" cm="1">
        <f t="array" ref="O524">I524&amp;IFERROR(IF(INDEX('1.2 Speakers'!$J$10:$J1591,MATCH(I524,'1.2 Speakers'!$B$10:$B1591,0),)="",""," - "&amp;INDEX('1.2 Speakers'!$J$10:$J1591,MATCH(I524,'1.2 Speakers'!$B$10:$B1591,0),)),"")&amp;IF(ISBLANK(J524),"",CHAR(10))&amp;J524&amp;IFERROR(IF(INDEX('1.2 Speakers'!$J$10:$J1591,MATCH(J524,'1.2 Speakers'!$B$10:$B1591,0),)="",""," - "&amp;INDEX('1.2 Speakers'!$J$10:$J1591,MATCH(J524,'1.2 Speakers'!$B$10:$B1591,0),)),"")&amp;IF(ISBLANK(K524),"","
")&amp;K524&amp;IFERROR(IF(INDEX('1.2 Speakers'!$J$10:$J1591,MATCH(K524,'1.2 Speakers'!$B$10:$B1591,0),)="",""," - "&amp;INDEX('1.2 Speakers'!$J$10:$J1591,MATCH(K524,'1.2 Speakers'!$B$10:$B1591,0),)),"")&amp;IF(ISBLANK(L524),"","
")&amp;L524&amp;IFERROR(IF(INDEX('1.2 Speakers'!$J$10:$J1591,MATCH(L524,'1.2 Speakers'!$B$10:$B1591,0),)="",""," - "&amp;INDEX('1.2 Speakers'!$J$10:$J1591,MATCH(L524,'1.2 Speakers'!$B$10:$B1591,0),)),"")&amp;IF(ISBLANK(M524),"","
")&amp;M524&amp;IFERROR(IF(INDEX('1.2 Speakers'!$J$10:$J1591,MATCH(M524,'1.2 Speakers'!$B$10:$B1591,0),)="",""," - "&amp;INDEX('1.2 Speakers'!$J$10:$J1591,MATCH(M524,'1.2 Speakers'!$B$10:$B1591,0),)),"")&amp;IF(ISBLANK(N524),"","
")&amp;N524&amp;IFERROR(IF(INDEX('1.2 Speakers'!$J$10:$J1591,MATCH(N524,'1.2 Speakers'!$B$10:$B1591,0),)="",""," - "&amp;INDEX('1.2 Speakers'!$J$10:$J1591,MATCH(N524,'1.2 Speakers'!$B$10:$B1591,0),)),"")</f>
        <v/>
      </c>
      <c r="P524" s="58"/>
      <c r="Q524" s="60"/>
      <c r="R524" s="61"/>
      <c r="S524" s="60"/>
      <c r="T524" s="536"/>
    </row>
    <row r="525" spans="2:20" ht="13">
      <c r="B525" s="535"/>
      <c r="C525" s="425"/>
      <c r="D525" s="57"/>
      <c r="E525" s="58"/>
      <c r="F525" s="58"/>
      <c r="G525" s="427"/>
      <c r="H525" s="427"/>
      <c r="I525" s="59"/>
      <c r="J525" s="59"/>
      <c r="K525" s="59"/>
      <c r="L525" s="59"/>
      <c r="M525" s="59"/>
      <c r="N525" s="59"/>
      <c r="O525" s="57" t="str" cm="1">
        <f t="array" ref="O525">I525&amp;IFERROR(IF(INDEX('1.2 Speakers'!$J$10:$J1592,MATCH(I525,'1.2 Speakers'!$B$10:$B1592,0),)="",""," - "&amp;INDEX('1.2 Speakers'!$J$10:$J1592,MATCH(I525,'1.2 Speakers'!$B$10:$B1592,0),)),"")&amp;IF(ISBLANK(J525),"",CHAR(10))&amp;J525&amp;IFERROR(IF(INDEX('1.2 Speakers'!$J$10:$J1592,MATCH(J525,'1.2 Speakers'!$B$10:$B1592,0),)="",""," - "&amp;INDEX('1.2 Speakers'!$J$10:$J1592,MATCH(J525,'1.2 Speakers'!$B$10:$B1592,0),)),"")&amp;IF(ISBLANK(K525),"","
")&amp;K525&amp;IFERROR(IF(INDEX('1.2 Speakers'!$J$10:$J1592,MATCH(K525,'1.2 Speakers'!$B$10:$B1592,0),)="",""," - "&amp;INDEX('1.2 Speakers'!$J$10:$J1592,MATCH(K525,'1.2 Speakers'!$B$10:$B1592,0),)),"")&amp;IF(ISBLANK(L525),"","
")&amp;L525&amp;IFERROR(IF(INDEX('1.2 Speakers'!$J$10:$J1592,MATCH(L525,'1.2 Speakers'!$B$10:$B1592,0),)="",""," - "&amp;INDEX('1.2 Speakers'!$J$10:$J1592,MATCH(L525,'1.2 Speakers'!$B$10:$B1592,0),)),"")&amp;IF(ISBLANK(M525),"","
")&amp;M525&amp;IFERROR(IF(INDEX('1.2 Speakers'!$J$10:$J1592,MATCH(M525,'1.2 Speakers'!$B$10:$B1592,0),)="",""," - "&amp;INDEX('1.2 Speakers'!$J$10:$J1592,MATCH(M525,'1.2 Speakers'!$B$10:$B1592,0),)),"")&amp;IF(ISBLANK(N525),"","
")&amp;N525&amp;IFERROR(IF(INDEX('1.2 Speakers'!$J$10:$J1592,MATCH(N525,'1.2 Speakers'!$B$10:$B1592,0),)="",""," - "&amp;INDEX('1.2 Speakers'!$J$10:$J1592,MATCH(N525,'1.2 Speakers'!$B$10:$B1592,0),)),"")</f>
        <v/>
      </c>
      <c r="P525" s="58"/>
      <c r="Q525" s="60"/>
      <c r="R525" s="61"/>
      <c r="S525" s="60"/>
      <c r="T525" s="536"/>
    </row>
    <row r="526" spans="2:20" ht="13">
      <c r="B526" s="535"/>
      <c r="C526" s="425"/>
      <c r="D526" s="57"/>
      <c r="E526" s="58"/>
      <c r="F526" s="58"/>
      <c r="G526" s="427"/>
      <c r="H526" s="427"/>
      <c r="I526" s="59"/>
      <c r="J526" s="59"/>
      <c r="K526" s="59"/>
      <c r="L526" s="59"/>
      <c r="M526" s="59"/>
      <c r="N526" s="59"/>
      <c r="O526" s="57" t="str" cm="1">
        <f t="array" ref="O526">I526&amp;IFERROR(IF(INDEX('1.2 Speakers'!$J$10:$J1593,MATCH(I526,'1.2 Speakers'!$B$10:$B1593,0),)="",""," - "&amp;INDEX('1.2 Speakers'!$J$10:$J1593,MATCH(I526,'1.2 Speakers'!$B$10:$B1593,0),)),"")&amp;IF(ISBLANK(J526),"",CHAR(10))&amp;J526&amp;IFERROR(IF(INDEX('1.2 Speakers'!$J$10:$J1593,MATCH(J526,'1.2 Speakers'!$B$10:$B1593,0),)="",""," - "&amp;INDEX('1.2 Speakers'!$J$10:$J1593,MATCH(J526,'1.2 Speakers'!$B$10:$B1593,0),)),"")&amp;IF(ISBLANK(K526),"","
")&amp;K526&amp;IFERROR(IF(INDEX('1.2 Speakers'!$J$10:$J1593,MATCH(K526,'1.2 Speakers'!$B$10:$B1593,0),)="",""," - "&amp;INDEX('1.2 Speakers'!$J$10:$J1593,MATCH(K526,'1.2 Speakers'!$B$10:$B1593,0),)),"")&amp;IF(ISBLANK(L526),"","
")&amp;L526&amp;IFERROR(IF(INDEX('1.2 Speakers'!$J$10:$J1593,MATCH(L526,'1.2 Speakers'!$B$10:$B1593,0),)="",""," - "&amp;INDEX('1.2 Speakers'!$J$10:$J1593,MATCH(L526,'1.2 Speakers'!$B$10:$B1593,0),)),"")&amp;IF(ISBLANK(M526),"","
")&amp;M526&amp;IFERROR(IF(INDEX('1.2 Speakers'!$J$10:$J1593,MATCH(M526,'1.2 Speakers'!$B$10:$B1593,0),)="",""," - "&amp;INDEX('1.2 Speakers'!$J$10:$J1593,MATCH(M526,'1.2 Speakers'!$B$10:$B1593,0),)),"")&amp;IF(ISBLANK(N526),"","
")&amp;N526&amp;IFERROR(IF(INDEX('1.2 Speakers'!$J$10:$J1593,MATCH(N526,'1.2 Speakers'!$B$10:$B1593,0),)="",""," - "&amp;INDEX('1.2 Speakers'!$J$10:$J1593,MATCH(N526,'1.2 Speakers'!$B$10:$B1593,0),)),"")</f>
        <v/>
      </c>
      <c r="P526" s="58"/>
      <c r="Q526" s="60"/>
      <c r="R526" s="61"/>
      <c r="S526" s="60"/>
      <c r="T526" s="536"/>
    </row>
    <row r="527" spans="2:20" ht="13">
      <c r="B527" s="535"/>
      <c r="C527" s="425"/>
      <c r="D527" s="57"/>
      <c r="E527" s="58"/>
      <c r="F527" s="58"/>
      <c r="G527" s="427"/>
      <c r="H527" s="427"/>
      <c r="I527" s="59"/>
      <c r="J527" s="59"/>
      <c r="K527" s="59"/>
      <c r="L527" s="59"/>
      <c r="M527" s="59"/>
      <c r="N527" s="59"/>
      <c r="O527" s="57" t="str" cm="1">
        <f t="array" ref="O527">I527&amp;IFERROR(IF(INDEX('1.2 Speakers'!$J$10:$J1594,MATCH(I527,'1.2 Speakers'!$B$10:$B1594,0),)="",""," - "&amp;INDEX('1.2 Speakers'!$J$10:$J1594,MATCH(I527,'1.2 Speakers'!$B$10:$B1594,0),)),"")&amp;IF(ISBLANK(J527),"",CHAR(10))&amp;J527&amp;IFERROR(IF(INDEX('1.2 Speakers'!$J$10:$J1594,MATCH(J527,'1.2 Speakers'!$B$10:$B1594,0),)="",""," - "&amp;INDEX('1.2 Speakers'!$J$10:$J1594,MATCH(J527,'1.2 Speakers'!$B$10:$B1594,0),)),"")&amp;IF(ISBLANK(K527),"","
")&amp;K527&amp;IFERROR(IF(INDEX('1.2 Speakers'!$J$10:$J1594,MATCH(K527,'1.2 Speakers'!$B$10:$B1594,0),)="",""," - "&amp;INDEX('1.2 Speakers'!$J$10:$J1594,MATCH(K527,'1.2 Speakers'!$B$10:$B1594,0),)),"")&amp;IF(ISBLANK(L527),"","
")&amp;L527&amp;IFERROR(IF(INDEX('1.2 Speakers'!$J$10:$J1594,MATCH(L527,'1.2 Speakers'!$B$10:$B1594,0),)="",""," - "&amp;INDEX('1.2 Speakers'!$J$10:$J1594,MATCH(L527,'1.2 Speakers'!$B$10:$B1594,0),)),"")&amp;IF(ISBLANK(M527),"","
")&amp;M527&amp;IFERROR(IF(INDEX('1.2 Speakers'!$J$10:$J1594,MATCH(M527,'1.2 Speakers'!$B$10:$B1594,0),)="",""," - "&amp;INDEX('1.2 Speakers'!$J$10:$J1594,MATCH(M527,'1.2 Speakers'!$B$10:$B1594,0),)),"")&amp;IF(ISBLANK(N527),"","
")&amp;N527&amp;IFERROR(IF(INDEX('1.2 Speakers'!$J$10:$J1594,MATCH(N527,'1.2 Speakers'!$B$10:$B1594,0),)="",""," - "&amp;INDEX('1.2 Speakers'!$J$10:$J1594,MATCH(N527,'1.2 Speakers'!$B$10:$B1594,0),)),"")</f>
        <v/>
      </c>
      <c r="P527" s="58"/>
      <c r="Q527" s="60"/>
      <c r="R527" s="61"/>
      <c r="S527" s="60"/>
      <c r="T527" s="536"/>
    </row>
    <row r="528" spans="2:20" ht="13">
      <c r="B528" s="535"/>
      <c r="C528" s="425"/>
      <c r="D528" s="57"/>
      <c r="E528" s="58"/>
      <c r="F528" s="58"/>
      <c r="G528" s="427"/>
      <c r="H528" s="427"/>
      <c r="I528" s="59"/>
      <c r="J528" s="59"/>
      <c r="K528" s="59"/>
      <c r="L528" s="59"/>
      <c r="M528" s="59"/>
      <c r="N528" s="59"/>
      <c r="O528" s="57" t="str" cm="1">
        <f t="array" ref="O528">I528&amp;IFERROR(IF(INDEX('1.2 Speakers'!$J$10:$J1595,MATCH(I528,'1.2 Speakers'!$B$10:$B1595,0),)="",""," - "&amp;INDEX('1.2 Speakers'!$J$10:$J1595,MATCH(I528,'1.2 Speakers'!$B$10:$B1595,0),)),"")&amp;IF(ISBLANK(J528),"",CHAR(10))&amp;J528&amp;IFERROR(IF(INDEX('1.2 Speakers'!$J$10:$J1595,MATCH(J528,'1.2 Speakers'!$B$10:$B1595,0),)="",""," - "&amp;INDEX('1.2 Speakers'!$J$10:$J1595,MATCH(J528,'1.2 Speakers'!$B$10:$B1595,0),)),"")&amp;IF(ISBLANK(K528),"","
")&amp;K528&amp;IFERROR(IF(INDEX('1.2 Speakers'!$J$10:$J1595,MATCH(K528,'1.2 Speakers'!$B$10:$B1595,0),)="",""," - "&amp;INDEX('1.2 Speakers'!$J$10:$J1595,MATCH(K528,'1.2 Speakers'!$B$10:$B1595,0),)),"")&amp;IF(ISBLANK(L528),"","
")&amp;L528&amp;IFERROR(IF(INDEX('1.2 Speakers'!$J$10:$J1595,MATCH(L528,'1.2 Speakers'!$B$10:$B1595,0),)="",""," - "&amp;INDEX('1.2 Speakers'!$J$10:$J1595,MATCH(L528,'1.2 Speakers'!$B$10:$B1595,0),)),"")&amp;IF(ISBLANK(M528),"","
")&amp;M528&amp;IFERROR(IF(INDEX('1.2 Speakers'!$J$10:$J1595,MATCH(M528,'1.2 Speakers'!$B$10:$B1595,0),)="",""," - "&amp;INDEX('1.2 Speakers'!$J$10:$J1595,MATCH(M528,'1.2 Speakers'!$B$10:$B1595,0),)),"")&amp;IF(ISBLANK(N528),"","
")&amp;N528&amp;IFERROR(IF(INDEX('1.2 Speakers'!$J$10:$J1595,MATCH(N528,'1.2 Speakers'!$B$10:$B1595,0),)="",""," - "&amp;INDEX('1.2 Speakers'!$J$10:$J1595,MATCH(N528,'1.2 Speakers'!$B$10:$B1595,0),)),"")</f>
        <v/>
      </c>
      <c r="P528" s="58"/>
      <c r="Q528" s="60"/>
      <c r="R528" s="61"/>
      <c r="S528" s="60"/>
      <c r="T528" s="536"/>
    </row>
    <row r="529" spans="2:20" ht="13">
      <c r="B529" s="535"/>
      <c r="C529" s="425"/>
      <c r="D529" s="57"/>
      <c r="E529" s="58"/>
      <c r="F529" s="58"/>
      <c r="G529" s="427"/>
      <c r="H529" s="427"/>
      <c r="I529" s="59"/>
      <c r="J529" s="59"/>
      <c r="K529" s="59"/>
      <c r="L529" s="59"/>
      <c r="M529" s="59"/>
      <c r="N529" s="59"/>
      <c r="O529" s="57" t="str" cm="1">
        <f t="array" ref="O529">I529&amp;IFERROR(IF(INDEX('1.2 Speakers'!$J$10:$J1596,MATCH(I529,'1.2 Speakers'!$B$10:$B1596,0),)="",""," - "&amp;INDEX('1.2 Speakers'!$J$10:$J1596,MATCH(I529,'1.2 Speakers'!$B$10:$B1596,0),)),"")&amp;IF(ISBLANK(J529),"",CHAR(10))&amp;J529&amp;IFERROR(IF(INDEX('1.2 Speakers'!$J$10:$J1596,MATCH(J529,'1.2 Speakers'!$B$10:$B1596,0),)="",""," - "&amp;INDEX('1.2 Speakers'!$J$10:$J1596,MATCH(J529,'1.2 Speakers'!$B$10:$B1596,0),)),"")&amp;IF(ISBLANK(K529),"","
")&amp;K529&amp;IFERROR(IF(INDEX('1.2 Speakers'!$J$10:$J1596,MATCH(K529,'1.2 Speakers'!$B$10:$B1596,0),)="",""," - "&amp;INDEX('1.2 Speakers'!$J$10:$J1596,MATCH(K529,'1.2 Speakers'!$B$10:$B1596,0),)),"")&amp;IF(ISBLANK(L529),"","
")&amp;L529&amp;IFERROR(IF(INDEX('1.2 Speakers'!$J$10:$J1596,MATCH(L529,'1.2 Speakers'!$B$10:$B1596,0),)="",""," - "&amp;INDEX('1.2 Speakers'!$J$10:$J1596,MATCH(L529,'1.2 Speakers'!$B$10:$B1596,0),)),"")&amp;IF(ISBLANK(M529),"","
")&amp;M529&amp;IFERROR(IF(INDEX('1.2 Speakers'!$J$10:$J1596,MATCH(M529,'1.2 Speakers'!$B$10:$B1596,0),)="",""," - "&amp;INDEX('1.2 Speakers'!$J$10:$J1596,MATCH(M529,'1.2 Speakers'!$B$10:$B1596,0),)),"")&amp;IF(ISBLANK(N529),"","
")&amp;N529&amp;IFERROR(IF(INDEX('1.2 Speakers'!$J$10:$J1596,MATCH(N529,'1.2 Speakers'!$B$10:$B1596,0),)="",""," - "&amp;INDEX('1.2 Speakers'!$J$10:$J1596,MATCH(N529,'1.2 Speakers'!$B$10:$B1596,0),)),"")</f>
        <v/>
      </c>
      <c r="P529" s="58"/>
      <c r="Q529" s="60"/>
      <c r="R529" s="61"/>
      <c r="S529" s="60"/>
      <c r="T529" s="536"/>
    </row>
    <row r="530" spans="2:20" ht="13">
      <c r="B530" s="535"/>
      <c r="C530" s="425"/>
      <c r="D530" s="57"/>
      <c r="E530" s="58"/>
      <c r="F530" s="58"/>
      <c r="G530" s="427"/>
      <c r="H530" s="427"/>
      <c r="I530" s="59"/>
      <c r="J530" s="59"/>
      <c r="K530" s="59"/>
      <c r="L530" s="59"/>
      <c r="M530" s="59"/>
      <c r="N530" s="59"/>
      <c r="O530" s="57" t="str" cm="1">
        <f t="array" ref="O530">I530&amp;IFERROR(IF(INDEX('1.2 Speakers'!$J$10:$J1597,MATCH(I530,'1.2 Speakers'!$B$10:$B1597,0),)="",""," - "&amp;INDEX('1.2 Speakers'!$J$10:$J1597,MATCH(I530,'1.2 Speakers'!$B$10:$B1597,0),)),"")&amp;IF(ISBLANK(J530),"",CHAR(10))&amp;J530&amp;IFERROR(IF(INDEX('1.2 Speakers'!$J$10:$J1597,MATCH(J530,'1.2 Speakers'!$B$10:$B1597,0),)="",""," - "&amp;INDEX('1.2 Speakers'!$J$10:$J1597,MATCH(J530,'1.2 Speakers'!$B$10:$B1597,0),)),"")&amp;IF(ISBLANK(K530),"","
")&amp;K530&amp;IFERROR(IF(INDEX('1.2 Speakers'!$J$10:$J1597,MATCH(K530,'1.2 Speakers'!$B$10:$B1597,0),)="",""," - "&amp;INDEX('1.2 Speakers'!$J$10:$J1597,MATCH(K530,'1.2 Speakers'!$B$10:$B1597,0),)),"")&amp;IF(ISBLANK(L530),"","
")&amp;L530&amp;IFERROR(IF(INDEX('1.2 Speakers'!$J$10:$J1597,MATCH(L530,'1.2 Speakers'!$B$10:$B1597,0),)="",""," - "&amp;INDEX('1.2 Speakers'!$J$10:$J1597,MATCH(L530,'1.2 Speakers'!$B$10:$B1597,0),)),"")&amp;IF(ISBLANK(M530),"","
")&amp;M530&amp;IFERROR(IF(INDEX('1.2 Speakers'!$J$10:$J1597,MATCH(M530,'1.2 Speakers'!$B$10:$B1597,0),)="",""," - "&amp;INDEX('1.2 Speakers'!$J$10:$J1597,MATCH(M530,'1.2 Speakers'!$B$10:$B1597,0),)),"")&amp;IF(ISBLANK(N530),"","
")&amp;N530&amp;IFERROR(IF(INDEX('1.2 Speakers'!$J$10:$J1597,MATCH(N530,'1.2 Speakers'!$B$10:$B1597,0),)="",""," - "&amp;INDEX('1.2 Speakers'!$J$10:$J1597,MATCH(N530,'1.2 Speakers'!$B$10:$B1597,0),)),"")</f>
        <v/>
      </c>
      <c r="P530" s="58"/>
      <c r="Q530" s="60"/>
      <c r="R530" s="61"/>
      <c r="S530" s="60"/>
      <c r="T530" s="536"/>
    </row>
    <row r="531" spans="2:20" ht="13">
      <c r="B531" s="535"/>
      <c r="C531" s="425"/>
      <c r="D531" s="57"/>
      <c r="E531" s="58"/>
      <c r="F531" s="58"/>
      <c r="G531" s="427"/>
      <c r="H531" s="427"/>
      <c r="I531" s="59"/>
      <c r="J531" s="59"/>
      <c r="K531" s="59"/>
      <c r="L531" s="59"/>
      <c r="M531" s="59"/>
      <c r="N531" s="59"/>
      <c r="O531" s="57" t="str" cm="1">
        <f t="array" ref="O531">I531&amp;IFERROR(IF(INDEX('1.2 Speakers'!$J$10:$J1598,MATCH(I531,'1.2 Speakers'!$B$10:$B1598,0),)="",""," - "&amp;INDEX('1.2 Speakers'!$J$10:$J1598,MATCH(I531,'1.2 Speakers'!$B$10:$B1598,0),)),"")&amp;IF(ISBLANK(J531),"",CHAR(10))&amp;J531&amp;IFERROR(IF(INDEX('1.2 Speakers'!$J$10:$J1598,MATCH(J531,'1.2 Speakers'!$B$10:$B1598,0),)="",""," - "&amp;INDEX('1.2 Speakers'!$J$10:$J1598,MATCH(J531,'1.2 Speakers'!$B$10:$B1598,0),)),"")&amp;IF(ISBLANK(K531),"","
")&amp;K531&amp;IFERROR(IF(INDEX('1.2 Speakers'!$J$10:$J1598,MATCH(K531,'1.2 Speakers'!$B$10:$B1598,0),)="",""," - "&amp;INDEX('1.2 Speakers'!$J$10:$J1598,MATCH(K531,'1.2 Speakers'!$B$10:$B1598,0),)),"")&amp;IF(ISBLANK(L531),"","
")&amp;L531&amp;IFERROR(IF(INDEX('1.2 Speakers'!$J$10:$J1598,MATCH(L531,'1.2 Speakers'!$B$10:$B1598,0),)="",""," - "&amp;INDEX('1.2 Speakers'!$J$10:$J1598,MATCH(L531,'1.2 Speakers'!$B$10:$B1598,0),)),"")&amp;IF(ISBLANK(M531),"","
")&amp;M531&amp;IFERROR(IF(INDEX('1.2 Speakers'!$J$10:$J1598,MATCH(M531,'1.2 Speakers'!$B$10:$B1598,0),)="",""," - "&amp;INDEX('1.2 Speakers'!$J$10:$J1598,MATCH(M531,'1.2 Speakers'!$B$10:$B1598,0),)),"")&amp;IF(ISBLANK(N531),"","
")&amp;N531&amp;IFERROR(IF(INDEX('1.2 Speakers'!$J$10:$J1598,MATCH(N531,'1.2 Speakers'!$B$10:$B1598,0),)="",""," - "&amp;INDEX('1.2 Speakers'!$J$10:$J1598,MATCH(N531,'1.2 Speakers'!$B$10:$B1598,0),)),"")</f>
        <v/>
      </c>
      <c r="P531" s="58"/>
      <c r="Q531" s="60"/>
      <c r="R531" s="61"/>
      <c r="S531" s="60"/>
      <c r="T531" s="536"/>
    </row>
    <row r="532" spans="2:20" ht="13">
      <c r="B532" s="535"/>
      <c r="C532" s="425"/>
      <c r="D532" s="57"/>
      <c r="E532" s="58"/>
      <c r="F532" s="58"/>
      <c r="G532" s="427"/>
      <c r="H532" s="427"/>
      <c r="I532" s="59"/>
      <c r="J532" s="59"/>
      <c r="K532" s="59"/>
      <c r="L532" s="59"/>
      <c r="M532" s="59"/>
      <c r="N532" s="59"/>
      <c r="O532" s="57" t="str" cm="1">
        <f t="array" ref="O532">I532&amp;IFERROR(IF(INDEX('1.2 Speakers'!$J$10:$J1599,MATCH(I532,'1.2 Speakers'!$B$10:$B1599,0),)="",""," - "&amp;INDEX('1.2 Speakers'!$J$10:$J1599,MATCH(I532,'1.2 Speakers'!$B$10:$B1599,0),)),"")&amp;IF(ISBLANK(J532),"",CHAR(10))&amp;J532&amp;IFERROR(IF(INDEX('1.2 Speakers'!$J$10:$J1599,MATCH(J532,'1.2 Speakers'!$B$10:$B1599,0),)="",""," - "&amp;INDEX('1.2 Speakers'!$J$10:$J1599,MATCH(J532,'1.2 Speakers'!$B$10:$B1599,0),)),"")&amp;IF(ISBLANK(K532),"","
")&amp;K532&amp;IFERROR(IF(INDEX('1.2 Speakers'!$J$10:$J1599,MATCH(K532,'1.2 Speakers'!$B$10:$B1599,0),)="",""," - "&amp;INDEX('1.2 Speakers'!$J$10:$J1599,MATCH(K532,'1.2 Speakers'!$B$10:$B1599,0),)),"")&amp;IF(ISBLANK(L532),"","
")&amp;L532&amp;IFERROR(IF(INDEX('1.2 Speakers'!$J$10:$J1599,MATCH(L532,'1.2 Speakers'!$B$10:$B1599,0),)="",""," - "&amp;INDEX('1.2 Speakers'!$J$10:$J1599,MATCH(L532,'1.2 Speakers'!$B$10:$B1599,0),)),"")&amp;IF(ISBLANK(M532),"","
")&amp;M532&amp;IFERROR(IF(INDEX('1.2 Speakers'!$J$10:$J1599,MATCH(M532,'1.2 Speakers'!$B$10:$B1599,0),)="",""," - "&amp;INDEX('1.2 Speakers'!$J$10:$J1599,MATCH(M532,'1.2 Speakers'!$B$10:$B1599,0),)),"")&amp;IF(ISBLANK(N532),"","
")&amp;N532&amp;IFERROR(IF(INDEX('1.2 Speakers'!$J$10:$J1599,MATCH(N532,'1.2 Speakers'!$B$10:$B1599,0),)="",""," - "&amp;INDEX('1.2 Speakers'!$J$10:$J1599,MATCH(N532,'1.2 Speakers'!$B$10:$B1599,0),)),"")</f>
        <v/>
      </c>
      <c r="P532" s="58"/>
      <c r="Q532" s="60"/>
      <c r="R532" s="61"/>
      <c r="S532" s="60"/>
      <c r="T532" s="536"/>
    </row>
    <row r="533" spans="2:20" ht="13">
      <c r="B533" s="535"/>
      <c r="C533" s="425"/>
      <c r="D533" s="57"/>
      <c r="E533" s="58"/>
      <c r="F533" s="58"/>
      <c r="G533" s="427"/>
      <c r="H533" s="427"/>
      <c r="I533" s="59"/>
      <c r="J533" s="59"/>
      <c r="K533" s="59"/>
      <c r="L533" s="59"/>
      <c r="M533" s="59"/>
      <c r="N533" s="59"/>
      <c r="O533" s="57" t="str" cm="1">
        <f t="array" ref="O533">I533&amp;IFERROR(IF(INDEX('1.2 Speakers'!$J$10:$J1600,MATCH(I533,'1.2 Speakers'!$B$10:$B1600,0),)="",""," - "&amp;INDEX('1.2 Speakers'!$J$10:$J1600,MATCH(I533,'1.2 Speakers'!$B$10:$B1600,0),)),"")&amp;IF(ISBLANK(J533),"",CHAR(10))&amp;J533&amp;IFERROR(IF(INDEX('1.2 Speakers'!$J$10:$J1600,MATCH(J533,'1.2 Speakers'!$B$10:$B1600,0),)="",""," - "&amp;INDEX('1.2 Speakers'!$J$10:$J1600,MATCH(J533,'1.2 Speakers'!$B$10:$B1600,0),)),"")&amp;IF(ISBLANK(K533),"","
")&amp;K533&amp;IFERROR(IF(INDEX('1.2 Speakers'!$J$10:$J1600,MATCH(K533,'1.2 Speakers'!$B$10:$B1600,0),)="",""," - "&amp;INDEX('1.2 Speakers'!$J$10:$J1600,MATCH(K533,'1.2 Speakers'!$B$10:$B1600,0),)),"")&amp;IF(ISBLANK(L533),"","
")&amp;L533&amp;IFERROR(IF(INDEX('1.2 Speakers'!$J$10:$J1600,MATCH(L533,'1.2 Speakers'!$B$10:$B1600,0),)="",""," - "&amp;INDEX('1.2 Speakers'!$J$10:$J1600,MATCH(L533,'1.2 Speakers'!$B$10:$B1600,0),)),"")&amp;IF(ISBLANK(M533),"","
")&amp;M533&amp;IFERROR(IF(INDEX('1.2 Speakers'!$J$10:$J1600,MATCH(M533,'1.2 Speakers'!$B$10:$B1600,0),)="",""," - "&amp;INDEX('1.2 Speakers'!$J$10:$J1600,MATCH(M533,'1.2 Speakers'!$B$10:$B1600,0),)),"")&amp;IF(ISBLANK(N533),"","
")&amp;N533&amp;IFERROR(IF(INDEX('1.2 Speakers'!$J$10:$J1600,MATCH(N533,'1.2 Speakers'!$B$10:$B1600,0),)="",""," - "&amp;INDEX('1.2 Speakers'!$J$10:$J1600,MATCH(N533,'1.2 Speakers'!$B$10:$B1600,0),)),"")</f>
        <v/>
      </c>
      <c r="P533" s="58"/>
      <c r="Q533" s="60"/>
      <c r="R533" s="61"/>
      <c r="S533" s="60"/>
      <c r="T533" s="536"/>
    </row>
    <row r="534" spans="2:20" ht="13">
      <c r="B534" s="535"/>
      <c r="C534" s="425"/>
      <c r="D534" s="57"/>
      <c r="E534" s="58"/>
      <c r="F534" s="58"/>
      <c r="G534" s="427"/>
      <c r="H534" s="427"/>
      <c r="I534" s="59"/>
      <c r="J534" s="59"/>
      <c r="K534" s="59"/>
      <c r="L534" s="59"/>
      <c r="M534" s="59"/>
      <c r="N534" s="59"/>
      <c r="O534" s="57" t="str" cm="1">
        <f t="array" ref="O534">I534&amp;IFERROR(IF(INDEX('1.2 Speakers'!$J$10:$J1601,MATCH(I534,'1.2 Speakers'!$B$10:$B1601,0),)="",""," - "&amp;INDEX('1.2 Speakers'!$J$10:$J1601,MATCH(I534,'1.2 Speakers'!$B$10:$B1601,0),)),"")&amp;IF(ISBLANK(J534),"",CHAR(10))&amp;J534&amp;IFERROR(IF(INDEX('1.2 Speakers'!$J$10:$J1601,MATCH(J534,'1.2 Speakers'!$B$10:$B1601,0),)="",""," - "&amp;INDEX('1.2 Speakers'!$J$10:$J1601,MATCH(J534,'1.2 Speakers'!$B$10:$B1601,0),)),"")&amp;IF(ISBLANK(K534),"","
")&amp;K534&amp;IFERROR(IF(INDEX('1.2 Speakers'!$J$10:$J1601,MATCH(K534,'1.2 Speakers'!$B$10:$B1601,0),)="",""," - "&amp;INDEX('1.2 Speakers'!$J$10:$J1601,MATCH(K534,'1.2 Speakers'!$B$10:$B1601,0),)),"")&amp;IF(ISBLANK(L534),"","
")&amp;L534&amp;IFERROR(IF(INDEX('1.2 Speakers'!$J$10:$J1601,MATCH(L534,'1.2 Speakers'!$B$10:$B1601,0),)="",""," - "&amp;INDEX('1.2 Speakers'!$J$10:$J1601,MATCH(L534,'1.2 Speakers'!$B$10:$B1601,0),)),"")&amp;IF(ISBLANK(M534),"","
")&amp;M534&amp;IFERROR(IF(INDEX('1.2 Speakers'!$J$10:$J1601,MATCH(M534,'1.2 Speakers'!$B$10:$B1601,0),)="",""," - "&amp;INDEX('1.2 Speakers'!$J$10:$J1601,MATCH(M534,'1.2 Speakers'!$B$10:$B1601,0),)),"")&amp;IF(ISBLANK(N534),"","
")&amp;N534&amp;IFERROR(IF(INDEX('1.2 Speakers'!$J$10:$J1601,MATCH(N534,'1.2 Speakers'!$B$10:$B1601,0),)="",""," - "&amp;INDEX('1.2 Speakers'!$J$10:$J1601,MATCH(N534,'1.2 Speakers'!$B$10:$B1601,0),)),"")</f>
        <v/>
      </c>
      <c r="P534" s="58"/>
      <c r="Q534" s="60"/>
      <c r="R534" s="61"/>
      <c r="S534" s="60"/>
      <c r="T534" s="536"/>
    </row>
    <row r="535" spans="2:20" ht="13">
      <c r="B535" s="535"/>
      <c r="C535" s="425"/>
      <c r="D535" s="57"/>
      <c r="E535" s="58"/>
      <c r="F535" s="58"/>
      <c r="G535" s="427"/>
      <c r="H535" s="427"/>
      <c r="I535" s="59"/>
      <c r="J535" s="59"/>
      <c r="K535" s="59"/>
      <c r="L535" s="59"/>
      <c r="M535" s="59"/>
      <c r="N535" s="59"/>
      <c r="O535" s="57" t="str" cm="1">
        <f t="array" ref="O535">I535&amp;IFERROR(IF(INDEX('1.2 Speakers'!$J$10:$J1602,MATCH(I535,'1.2 Speakers'!$B$10:$B1602,0),)="",""," - "&amp;INDEX('1.2 Speakers'!$J$10:$J1602,MATCH(I535,'1.2 Speakers'!$B$10:$B1602,0),)),"")&amp;IF(ISBLANK(J535),"",CHAR(10))&amp;J535&amp;IFERROR(IF(INDEX('1.2 Speakers'!$J$10:$J1602,MATCH(J535,'1.2 Speakers'!$B$10:$B1602,0),)="",""," - "&amp;INDEX('1.2 Speakers'!$J$10:$J1602,MATCH(J535,'1.2 Speakers'!$B$10:$B1602,0),)),"")&amp;IF(ISBLANK(K535),"","
")&amp;K535&amp;IFERROR(IF(INDEX('1.2 Speakers'!$J$10:$J1602,MATCH(K535,'1.2 Speakers'!$B$10:$B1602,0),)="",""," - "&amp;INDEX('1.2 Speakers'!$J$10:$J1602,MATCH(K535,'1.2 Speakers'!$B$10:$B1602,0),)),"")&amp;IF(ISBLANK(L535),"","
")&amp;L535&amp;IFERROR(IF(INDEX('1.2 Speakers'!$J$10:$J1602,MATCH(L535,'1.2 Speakers'!$B$10:$B1602,0),)="",""," - "&amp;INDEX('1.2 Speakers'!$J$10:$J1602,MATCH(L535,'1.2 Speakers'!$B$10:$B1602,0),)),"")&amp;IF(ISBLANK(M535),"","
")&amp;M535&amp;IFERROR(IF(INDEX('1.2 Speakers'!$J$10:$J1602,MATCH(M535,'1.2 Speakers'!$B$10:$B1602,0),)="",""," - "&amp;INDEX('1.2 Speakers'!$J$10:$J1602,MATCH(M535,'1.2 Speakers'!$B$10:$B1602,0),)),"")&amp;IF(ISBLANK(N535),"","
")&amp;N535&amp;IFERROR(IF(INDEX('1.2 Speakers'!$J$10:$J1602,MATCH(N535,'1.2 Speakers'!$B$10:$B1602,0),)="",""," - "&amp;INDEX('1.2 Speakers'!$J$10:$J1602,MATCH(N535,'1.2 Speakers'!$B$10:$B1602,0),)),"")</f>
        <v/>
      </c>
      <c r="P535" s="58"/>
      <c r="Q535" s="60"/>
      <c r="R535" s="61"/>
      <c r="S535" s="60"/>
      <c r="T535" s="536"/>
    </row>
    <row r="536" spans="2:20" ht="13">
      <c r="B536" s="535"/>
      <c r="C536" s="425"/>
      <c r="D536" s="57"/>
      <c r="E536" s="58"/>
      <c r="F536" s="58"/>
      <c r="G536" s="427"/>
      <c r="H536" s="427"/>
      <c r="I536" s="59"/>
      <c r="J536" s="59"/>
      <c r="K536" s="59"/>
      <c r="L536" s="59"/>
      <c r="M536" s="59"/>
      <c r="N536" s="59"/>
      <c r="O536" s="57" t="str" cm="1">
        <f t="array" ref="O536">I536&amp;IFERROR(IF(INDEX('1.2 Speakers'!$J$10:$J1603,MATCH(I536,'1.2 Speakers'!$B$10:$B1603,0),)="",""," - "&amp;INDEX('1.2 Speakers'!$J$10:$J1603,MATCH(I536,'1.2 Speakers'!$B$10:$B1603,0),)),"")&amp;IF(ISBLANK(J536),"",CHAR(10))&amp;J536&amp;IFERROR(IF(INDEX('1.2 Speakers'!$J$10:$J1603,MATCH(J536,'1.2 Speakers'!$B$10:$B1603,0),)="",""," - "&amp;INDEX('1.2 Speakers'!$J$10:$J1603,MATCH(J536,'1.2 Speakers'!$B$10:$B1603,0),)),"")&amp;IF(ISBLANK(K536),"","
")&amp;K536&amp;IFERROR(IF(INDEX('1.2 Speakers'!$J$10:$J1603,MATCH(K536,'1.2 Speakers'!$B$10:$B1603,0),)="",""," - "&amp;INDEX('1.2 Speakers'!$J$10:$J1603,MATCH(K536,'1.2 Speakers'!$B$10:$B1603,0),)),"")&amp;IF(ISBLANK(L536),"","
")&amp;L536&amp;IFERROR(IF(INDEX('1.2 Speakers'!$J$10:$J1603,MATCH(L536,'1.2 Speakers'!$B$10:$B1603,0),)="",""," - "&amp;INDEX('1.2 Speakers'!$J$10:$J1603,MATCH(L536,'1.2 Speakers'!$B$10:$B1603,0),)),"")&amp;IF(ISBLANK(M536),"","
")&amp;M536&amp;IFERROR(IF(INDEX('1.2 Speakers'!$J$10:$J1603,MATCH(M536,'1.2 Speakers'!$B$10:$B1603,0),)="",""," - "&amp;INDEX('1.2 Speakers'!$J$10:$J1603,MATCH(M536,'1.2 Speakers'!$B$10:$B1603,0),)),"")&amp;IF(ISBLANK(N536),"","
")&amp;N536&amp;IFERROR(IF(INDEX('1.2 Speakers'!$J$10:$J1603,MATCH(N536,'1.2 Speakers'!$B$10:$B1603,0),)="",""," - "&amp;INDEX('1.2 Speakers'!$J$10:$J1603,MATCH(N536,'1.2 Speakers'!$B$10:$B1603,0),)),"")</f>
        <v/>
      </c>
      <c r="P536" s="58"/>
      <c r="Q536" s="60"/>
      <c r="R536" s="61"/>
      <c r="S536" s="60"/>
      <c r="T536" s="536"/>
    </row>
    <row r="537" spans="2:20" ht="13">
      <c r="B537" s="535"/>
      <c r="C537" s="425"/>
      <c r="D537" s="57"/>
      <c r="E537" s="58"/>
      <c r="F537" s="58"/>
      <c r="G537" s="427"/>
      <c r="H537" s="427"/>
      <c r="I537" s="59"/>
      <c r="J537" s="59"/>
      <c r="K537" s="59"/>
      <c r="L537" s="59"/>
      <c r="M537" s="59"/>
      <c r="N537" s="59"/>
      <c r="O537" s="57" t="str" cm="1">
        <f t="array" ref="O537">I537&amp;IFERROR(IF(INDEX('1.2 Speakers'!$J$10:$J1604,MATCH(I537,'1.2 Speakers'!$B$10:$B1604,0),)="",""," - "&amp;INDEX('1.2 Speakers'!$J$10:$J1604,MATCH(I537,'1.2 Speakers'!$B$10:$B1604,0),)),"")&amp;IF(ISBLANK(J537),"",CHAR(10))&amp;J537&amp;IFERROR(IF(INDEX('1.2 Speakers'!$J$10:$J1604,MATCH(J537,'1.2 Speakers'!$B$10:$B1604,0),)="",""," - "&amp;INDEX('1.2 Speakers'!$J$10:$J1604,MATCH(J537,'1.2 Speakers'!$B$10:$B1604,0),)),"")&amp;IF(ISBLANK(K537),"","
")&amp;K537&amp;IFERROR(IF(INDEX('1.2 Speakers'!$J$10:$J1604,MATCH(K537,'1.2 Speakers'!$B$10:$B1604,0),)="",""," - "&amp;INDEX('1.2 Speakers'!$J$10:$J1604,MATCH(K537,'1.2 Speakers'!$B$10:$B1604,0),)),"")&amp;IF(ISBLANK(L537),"","
")&amp;L537&amp;IFERROR(IF(INDEX('1.2 Speakers'!$J$10:$J1604,MATCH(L537,'1.2 Speakers'!$B$10:$B1604,0),)="",""," - "&amp;INDEX('1.2 Speakers'!$J$10:$J1604,MATCH(L537,'1.2 Speakers'!$B$10:$B1604,0),)),"")&amp;IF(ISBLANK(M537),"","
")&amp;M537&amp;IFERROR(IF(INDEX('1.2 Speakers'!$J$10:$J1604,MATCH(M537,'1.2 Speakers'!$B$10:$B1604,0),)="",""," - "&amp;INDEX('1.2 Speakers'!$J$10:$J1604,MATCH(M537,'1.2 Speakers'!$B$10:$B1604,0),)),"")&amp;IF(ISBLANK(N537),"","
")&amp;N537&amp;IFERROR(IF(INDEX('1.2 Speakers'!$J$10:$J1604,MATCH(N537,'1.2 Speakers'!$B$10:$B1604,0),)="",""," - "&amp;INDEX('1.2 Speakers'!$J$10:$J1604,MATCH(N537,'1.2 Speakers'!$B$10:$B1604,0),)),"")</f>
        <v/>
      </c>
      <c r="P537" s="58"/>
      <c r="Q537" s="60"/>
      <c r="R537" s="61"/>
      <c r="S537" s="60"/>
      <c r="T537" s="536"/>
    </row>
    <row r="538" spans="2:20" ht="13">
      <c r="B538" s="535"/>
      <c r="C538" s="425"/>
      <c r="D538" s="57"/>
      <c r="E538" s="58"/>
      <c r="F538" s="58"/>
      <c r="G538" s="427"/>
      <c r="H538" s="427"/>
      <c r="I538" s="59"/>
      <c r="J538" s="59"/>
      <c r="K538" s="59"/>
      <c r="L538" s="59"/>
      <c r="M538" s="59"/>
      <c r="N538" s="59"/>
      <c r="O538" s="57" t="str" cm="1">
        <f t="array" ref="O538">I538&amp;IFERROR(IF(INDEX('1.2 Speakers'!$J$10:$J1605,MATCH(I538,'1.2 Speakers'!$B$10:$B1605,0),)="",""," - "&amp;INDEX('1.2 Speakers'!$J$10:$J1605,MATCH(I538,'1.2 Speakers'!$B$10:$B1605,0),)),"")&amp;IF(ISBLANK(J538),"",CHAR(10))&amp;J538&amp;IFERROR(IF(INDEX('1.2 Speakers'!$J$10:$J1605,MATCH(J538,'1.2 Speakers'!$B$10:$B1605,0),)="",""," - "&amp;INDEX('1.2 Speakers'!$J$10:$J1605,MATCH(J538,'1.2 Speakers'!$B$10:$B1605,0),)),"")&amp;IF(ISBLANK(K538),"","
")&amp;K538&amp;IFERROR(IF(INDEX('1.2 Speakers'!$J$10:$J1605,MATCH(K538,'1.2 Speakers'!$B$10:$B1605,0),)="",""," - "&amp;INDEX('1.2 Speakers'!$J$10:$J1605,MATCH(K538,'1.2 Speakers'!$B$10:$B1605,0),)),"")&amp;IF(ISBLANK(L538),"","
")&amp;L538&amp;IFERROR(IF(INDEX('1.2 Speakers'!$J$10:$J1605,MATCH(L538,'1.2 Speakers'!$B$10:$B1605,0),)="",""," - "&amp;INDEX('1.2 Speakers'!$J$10:$J1605,MATCH(L538,'1.2 Speakers'!$B$10:$B1605,0),)),"")&amp;IF(ISBLANK(M538),"","
")&amp;M538&amp;IFERROR(IF(INDEX('1.2 Speakers'!$J$10:$J1605,MATCH(M538,'1.2 Speakers'!$B$10:$B1605,0),)="",""," - "&amp;INDEX('1.2 Speakers'!$J$10:$J1605,MATCH(M538,'1.2 Speakers'!$B$10:$B1605,0),)),"")&amp;IF(ISBLANK(N538),"","
")&amp;N538&amp;IFERROR(IF(INDEX('1.2 Speakers'!$J$10:$J1605,MATCH(N538,'1.2 Speakers'!$B$10:$B1605,0),)="",""," - "&amp;INDEX('1.2 Speakers'!$J$10:$J1605,MATCH(N538,'1.2 Speakers'!$B$10:$B1605,0),)),"")</f>
        <v/>
      </c>
      <c r="P538" s="58"/>
      <c r="Q538" s="60"/>
      <c r="R538" s="61"/>
      <c r="S538" s="60"/>
      <c r="T538" s="536"/>
    </row>
    <row r="539" spans="2:20" ht="13">
      <c r="B539" s="535"/>
      <c r="C539" s="425"/>
      <c r="D539" s="57"/>
      <c r="E539" s="58"/>
      <c r="F539" s="58"/>
      <c r="G539" s="427"/>
      <c r="H539" s="427"/>
      <c r="I539" s="59"/>
      <c r="J539" s="59"/>
      <c r="K539" s="59"/>
      <c r="L539" s="59"/>
      <c r="M539" s="59"/>
      <c r="N539" s="59"/>
      <c r="O539" s="57" t="str" cm="1">
        <f t="array" ref="O539">I539&amp;IFERROR(IF(INDEX('1.2 Speakers'!$J$10:$J1606,MATCH(I539,'1.2 Speakers'!$B$10:$B1606,0),)="",""," - "&amp;INDEX('1.2 Speakers'!$J$10:$J1606,MATCH(I539,'1.2 Speakers'!$B$10:$B1606,0),)),"")&amp;IF(ISBLANK(J539),"",CHAR(10))&amp;J539&amp;IFERROR(IF(INDEX('1.2 Speakers'!$J$10:$J1606,MATCH(J539,'1.2 Speakers'!$B$10:$B1606,0),)="",""," - "&amp;INDEX('1.2 Speakers'!$J$10:$J1606,MATCH(J539,'1.2 Speakers'!$B$10:$B1606,0),)),"")&amp;IF(ISBLANK(K539),"","
")&amp;K539&amp;IFERROR(IF(INDEX('1.2 Speakers'!$J$10:$J1606,MATCH(K539,'1.2 Speakers'!$B$10:$B1606,0),)="",""," - "&amp;INDEX('1.2 Speakers'!$J$10:$J1606,MATCH(K539,'1.2 Speakers'!$B$10:$B1606,0),)),"")&amp;IF(ISBLANK(L539),"","
")&amp;L539&amp;IFERROR(IF(INDEX('1.2 Speakers'!$J$10:$J1606,MATCH(L539,'1.2 Speakers'!$B$10:$B1606,0),)="",""," - "&amp;INDEX('1.2 Speakers'!$J$10:$J1606,MATCH(L539,'1.2 Speakers'!$B$10:$B1606,0),)),"")&amp;IF(ISBLANK(M539),"","
")&amp;M539&amp;IFERROR(IF(INDEX('1.2 Speakers'!$J$10:$J1606,MATCH(M539,'1.2 Speakers'!$B$10:$B1606,0),)="",""," - "&amp;INDEX('1.2 Speakers'!$J$10:$J1606,MATCH(M539,'1.2 Speakers'!$B$10:$B1606,0),)),"")&amp;IF(ISBLANK(N539),"","
")&amp;N539&amp;IFERROR(IF(INDEX('1.2 Speakers'!$J$10:$J1606,MATCH(N539,'1.2 Speakers'!$B$10:$B1606,0),)="",""," - "&amp;INDEX('1.2 Speakers'!$J$10:$J1606,MATCH(N539,'1.2 Speakers'!$B$10:$B1606,0),)),"")</f>
        <v/>
      </c>
      <c r="P539" s="58"/>
      <c r="Q539" s="60"/>
      <c r="R539" s="61"/>
      <c r="S539" s="60"/>
      <c r="T539" s="536"/>
    </row>
    <row r="540" spans="2:20" ht="13">
      <c r="B540" s="535"/>
      <c r="C540" s="425"/>
      <c r="D540" s="57"/>
      <c r="E540" s="58"/>
      <c r="F540" s="58"/>
      <c r="G540" s="427"/>
      <c r="H540" s="427"/>
      <c r="I540" s="59"/>
      <c r="J540" s="59"/>
      <c r="K540" s="59"/>
      <c r="L540" s="59"/>
      <c r="M540" s="59"/>
      <c r="N540" s="59"/>
      <c r="O540" s="57" t="str" cm="1">
        <f t="array" ref="O540">I540&amp;IFERROR(IF(INDEX('1.2 Speakers'!$J$10:$J1607,MATCH(I540,'1.2 Speakers'!$B$10:$B1607,0),)="",""," - "&amp;INDEX('1.2 Speakers'!$J$10:$J1607,MATCH(I540,'1.2 Speakers'!$B$10:$B1607,0),)),"")&amp;IF(ISBLANK(J540),"",CHAR(10))&amp;J540&amp;IFERROR(IF(INDEX('1.2 Speakers'!$J$10:$J1607,MATCH(J540,'1.2 Speakers'!$B$10:$B1607,0),)="",""," - "&amp;INDEX('1.2 Speakers'!$J$10:$J1607,MATCH(J540,'1.2 Speakers'!$B$10:$B1607,0),)),"")&amp;IF(ISBLANK(K540),"","
")&amp;K540&amp;IFERROR(IF(INDEX('1.2 Speakers'!$J$10:$J1607,MATCH(K540,'1.2 Speakers'!$B$10:$B1607,0),)="",""," - "&amp;INDEX('1.2 Speakers'!$J$10:$J1607,MATCH(K540,'1.2 Speakers'!$B$10:$B1607,0),)),"")&amp;IF(ISBLANK(L540),"","
")&amp;L540&amp;IFERROR(IF(INDEX('1.2 Speakers'!$J$10:$J1607,MATCH(L540,'1.2 Speakers'!$B$10:$B1607,0),)="",""," - "&amp;INDEX('1.2 Speakers'!$J$10:$J1607,MATCH(L540,'1.2 Speakers'!$B$10:$B1607,0),)),"")&amp;IF(ISBLANK(M540),"","
")&amp;M540&amp;IFERROR(IF(INDEX('1.2 Speakers'!$J$10:$J1607,MATCH(M540,'1.2 Speakers'!$B$10:$B1607,0),)="",""," - "&amp;INDEX('1.2 Speakers'!$J$10:$J1607,MATCH(M540,'1.2 Speakers'!$B$10:$B1607,0),)),"")&amp;IF(ISBLANK(N540),"","
")&amp;N540&amp;IFERROR(IF(INDEX('1.2 Speakers'!$J$10:$J1607,MATCH(N540,'1.2 Speakers'!$B$10:$B1607,0),)="",""," - "&amp;INDEX('1.2 Speakers'!$J$10:$J1607,MATCH(N540,'1.2 Speakers'!$B$10:$B1607,0),)),"")</f>
        <v/>
      </c>
      <c r="P540" s="58"/>
      <c r="Q540" s="60"/>
      <c r="R540" s="61"/>
      <c r="S540" s="60"/>
      <c r="T540" s="536"/>
    </row>
    <row r="541" spans="2:20" ht="13">
      <c r="B541" s="535"/>
      <c r="C541" s="425"/>
      <c r="D541" s="57"/>
      <c r="E541" s="58"/>
      <c r="F541" s="58"/>
      <c r="G541" s="427"/>
      <c r="H541" s="427"/>
      <c r="I541" s="59"/>
      <c r="J541" s="59"/>
      <c r="K541" s="59"/>
      <c r="L541" s="59"/>
      <c r="M541" s="59"/>
      <c r="N541" s="59"/>
      <c r="O541" s="57" t="str" cm="1">
        <f t="array" ref="O541">I541&amp;IFERROR(IF(INDEX('1.2 Speakers'!$J$10:$J1608,MATCH(I541,'1.2 Speakers'!$B$10:$B1608,0),)="",""," - "&amp;INDEX('1.2 Speakers'!$J$10:$J1608,MATCH(I541,'1.2 Speakers'!$B$10:$B1608,0),)),"")&amp;IF(ISBLANK(J541),"",CHAR(10))&amp;J541&amp;IFERROR(IF(INDEX('1.2 Speakers'!$J$10:$J1608,MATCH(J541,'1.2 Speakers'!$B$10:$B1608,0),)="",""," - "&amp;INDEX('1.2 Speakers'!$J$10:$J1608,MATCH(J541,'1.2 Speakers'!$B$10:$B1608,0),)),"")&amp;IF(ISBLANK(K541),"","
")&amp;K541&amp;IFERROR(IF(INDEX('1.2 Speakers'!$J$10:$J1608,MATCH(K541,'1.2 Speakers'!$B$10:$B1608,0),)="",""," - "&amp;INDEX('1.2 Speakers'!$J$10:$J1608,MATCH(K541,'1.2 Speakers'!$B$10:$B1608,0),)),"")&amp;IF(ISBLANK(L541),"","
")&amp;L541&amp;IFERROR(IF(INDEX('1.2 Speakers'!$J$10:$J1608,MATCH(L541,'1.2 Speakers'!$B$10:$B1608,0),)="",""," - "&amp;INDEX('1.2 Speakers'!$J$10:$J1608,MATCH(L541,'1.2 Speakers'!$B$10:$B1608,0),)),"")&amp;IF(ISBLANK(M541),"","
")&amp;M541&amp;IFERROR(IF(INDEX('1.2 Speakers'!$J$10:$J1608,MATCH(M541,'1.2 Speakers'!$B$10:$B1608,0),)="",""," - "&amp;INDEX('1.2 Speakers'!$J$10:$J1608,MATCH(M541,'1.2 Speakers'!$B$10:$B1608,0),)),"")&amp;IF(ISBLANK(N541),"","
")&amp;N541&amp;IFERROR(IF(INDEX('1.2 Speakers'!$J$10:$J1608,MATCH(N541,'1.2 Speakers'!$B$10:$B1608,0),)="",""," - "&amp;INDEX('1.2 Speakers'!$J$10:$J1608,MATCH(N541,'1.2 Speakers'!$B$10:$B1608,0),)),"")</f>
        <v/>
      </c>
      <c r="P541" s="58"/>
      <c r="Q541" s="60"/>
      <c r="R541" s="61"/>
      <c r="S541" s="60"/>
      <c r="T541" s="536"/>
    </row>
    <row r="542" spans="2:20" ht="13">
      <c r="B542" s="535"/>
      <c r="C542" s="425"/>
      <c r="D542" s="57"/>
      <c r="E542" s="58"/>
      <c r="F542" s="58"/>
      <c r="G542" s="427"/>
      <c r="H542" s="427"/>
      <c r="I542" s="59"/>
      <c r="J542" s="59"/>
      <c r="K542" s="59"/>
      <c r="L542" s="59"/>
      <c r="M542" s="59"/>
      <c r="N542" s="59"/>
      <c r="O542" s="57" t="str" cm="1">
        <f t="array" ref="O542">I542&amp;IFERROR(IF(INDEX('1.2 Speakers'!$J$10:$J1609,MATCH(I542,'1.2 Speakers'!$B$10:$B1609,0),)="",""," - "&amp;INDEX('1.2 Speakers'!$J$10:$J1609,MATCH(I542,'1.2 Speakers'!$B$10:$B1609,0),)),"")&amp;IF(ISBLANK(J542),"",CHAR(10))&amp;J542&amp;IFERROR(IF(INDEX('1.2 Speakers'!$J$10:$J1609,MATCH(J542,'1.2 Speakers'!$B$10:$B1609,0),)="",""," - "&amp;INDEX('1.2 Speakers'!$J$10:$J1609,MATCH(J542,'1.2 Speakers'!$B$10:$B1609,0),)),"")&amp;IF(ISBLANK(K542),"","
")&amp;K542&amp;IFERROR(IF(INDEX('1.2 Speakers'!$J$10:$J1609,MATCH(K542,'1.2 Speakers'!$B$10:$B1609,0),)="",""," - "&amp;INDEX('1.2 Speakers'!$J$10:$J1609,MATCH(K542,'1.2 Speakers'!$B$10:$B1609,0),)),"")&amp;IF(ISBLANK(L542),"","
")&amp;L542&amp;IFERROR(IF(INDEX('1.2 Speakers'!$J$10:$J1609,MATCH(L542,'1.2 Speakers'!$B$10:$B1609,0),)="",""," - "&amp;INDEX('1.2 Speakers'!$J$10:$J1609,MATCH(L542,'1.2 Speakers'!$B$10:$B1609,0),)),"")&amp;IF(ISBLANK(M542),"","
")&amp;M542&amp;IFERROR(IF(INDEX('1.2 Speakers'!$J$10:$J1609,MATCH(M542,'1.2 Speakers'!$B$10:$B1609,0),)="",""," - "&amp;INDEX('1.2 Speakers'!$J$10:$J1609,MATCH(M542,'1.2 Speakers'!$B$10:$B1609,0),)),"")&amp;IF(ISBLANK(N542),"","
")&amp;N542&amp;IFERROR(IF(INDEX('1.2 Speakers'!$J$10:$J1609,MATCH(N542,'1.2 Speakers'!$B$10:$B1609,0),)="",""," - "&amp;INDEX('1.2 Speakers'!$J$10:$J1609,MATCH(N542,'1.2 Speakers'!$B$10:$B1609,0),)),"")</f>
        <v/>
      </c>
      <c r="P542" s="58"/>
      <c r="Q542" s="60"/>
      <c r="R542" s="61"/>
      <c r="S542" s="60"/>
      <c r="T542" s="536"/>
    </row>
    <row r="543" spans="2:20" ht="13">
      <c r="B543" s="535"/>
      <c r="C543" s="425"/>
      <c r="D543" s="57"/>
      <c r="E543" s="58"/>
      <c r="F543" s="58"/>
      <c r="G543" s="427"/>
      <c r="H543" s="427"/>
      <c r="I543" s="59"/>
      <c r="J543" s="59"/>
      <c r="K543" s="59"/>
      <c r="L543" s="59"/>
      <c r="M543" s="59"/>
      <c r="N543" s="59"/>
      <c r="O543" s="57" t="str" cm="1">
        <f t="array" ref="O543">I543&amp;IFERROR(IF(INDEX('1.2 Speakers'!$J$10:$J1610,MATCH(I543,'1.2 Speakers'!$B$10:$B1610,0),)="",""," - "&amp;INDEX('1.2 Speakers'!$J$10:$J1610,MATCH(I543,'1.2 Speakers'!$B$10:$B1610,0),)),"")&amp;IF(ISBLANK(J543),"",CHAR(10))&amp;J543&amp;IFERROR(IF(INDEX('1.2 Speakers'!$J$10:$J1610,MATCH(J543,'1.2 Speakers'!$B$10:$B1610,0),)="",""," - "&amp;INDEX('1.2 Speakers'!$J$10:$J1610,MATCH(J543,'1.2 Speakers'!$B$10:$B1610,0),)),"")&amp;IF(ISBLANK(K543),"","
")&amp;K543&amp;IFERROR(IF(INDEX('1.2 Speakers'!$J$10:$J1610,MATCH(K543,'1.2 Speakers'!$B$10:$B1610,0),)="",""," - "&amp;INDEX('1.2 Speakers'!$J$10:$J1610,MATCH(K543,'1.2 Speakers'!$B$10:$B1610,0),)),"")&amp;IF(ISBLANK(L543),"","
")&amp;L543&amp;IFERROR(IF(INDEX('1.2 Speakers'!$J$10:$J1610,MATCH(L543,'1.2 Speakers'!$B$10:$B1610,0),)="",""," - "&amp;INDEX('1.2 Speakers'!$J$10:$J1610,MATCH(L543,'1.2 Speakers'!$B$10:$B1610,0),)),"")&amp;IF(ISBLANK(M543),"","
")&amp;M543&amp;IFERROR(IF(INDEX('1.2 Speakers'!$J$10:$J1610,MATCH(M543,'1.2 Speakers'!$B$10:$B1610,0),)="",""," - "&amp;INDEX('1.2 Speakers'!$J$10:$J1610,MATCH(M543,'1.2 Speakers'!$B$10:$B1610,0),)),"")&amp;IF(ISBLANK(N543),"","
")&amp;N543&amp;IFERROR(IF(INDEX('1.2 Speakers'!$J$10:$J1610,MATCH(N543,'1.2 Speakers'!$B$10:$B1610,0),)="",""," - "&amp;INDEX('1.2 Speakers'!$J$10:$J1610,MATCH(N543,'1.2 Speakers'!$B$10:$B1610,0),)),"")</f>
        <v/>
      </c>
      <c r="P543" s="58"/>
      <c r="Q543" s="60"/>
      <c r="R543" s="61"/>
      <c r="S543" s="60"/>
      <c r="T543" s="536"/>
    </row>
    <row r="544" spans="2:20" ht="13">
      <c r="B544" s="535"/>
      <c r="C544" s="425"/>
      <c r="D544" s="57"/>
      <c r="E544" s="58"/>
      <c r="F544" s="58"/>
      <c r="G544" s="427"/>
      <c r="H544" s="427"/>
      <c r="I544" s="59"/>
      <c r="J544" s="59"/>
      <c r="K544" s="59"/>
      <c r="L544" s="59"/>
      <c r="M544" s="59"/>
      <c r="N544" s="59"/>
      <c r="O544" s="57" t="str" cm="1">
        <f t="array" ref="O544">I544&amp;IFERROR(IF(INDEX('1.2 Speakers'!$J$10:$J1611,MATCH(I544,'1.2 Speakers'!$B$10:$B1611,0),)="",""," - "&amp;INDEX('1.2 Speakers'!$J$10:$J1611,MATCH(I544,'1.2 Speakers'!$B$10:$B1611,0),)),"")&amp;IF(ISBLANK(J544),"",CHAR(10))&amp;J544&amp;IFERROR(IF(INDEX('1.2 Speakers'!$J$10:$J1611,MATCH(J544,'1.2 Speakers'!$B$10:$B1611,0),)="",""," - "&amp;INDEX('1.2 Speakers'!$J$10:$J1611,MATCH(J544,'1.2 Speakers'!$B$10:$B1611,0),)),"")&amp;IF(ISBLANK(K544),"","
")&amp;K544&amp;IFERROR(IF(INDEX('1.2 Speakers'!$J$10:$J1611,MATCH(K544,'1.2 Speakers'!$B$10:$B1611,0),)="",""," - "&amp;INDEX('1.2 Speakers'!$J$10:$J1611,MATCH(K544,'1.2 Speakers'!$B$10:$B1611,0),)),"")&amp;IF(ISBLANK(L544),"","
")&amp;L544&amp;IFERROR(IF(INDEX('1.2 Speakers'!$J$10:$J1611,MATCH(L544,'1.2 Speakers'!$B$10:$B1611,0),)="",""," - "&amp;INDEX('1.2 Speakers'!$J$10:$J1611,MATCH(L544,'1.2 Speakers'!$B$10:$B1611,0),)),"")&amp;IF(ISBLANK(M544),"","
")&amp;M544&amp;IFERROR(IF(INDEX('1.2 Speakers'!$J$10:$J1611,MATCH(M544,'1.2 Speakers'!$B$10:$B1611,0),)="",""," - "&amp;INDEX('1.2 Speakers'!$J$10:$J1611,MATCH(M544,'1.2 Speakers'!$B$10:$B1611,0),)),"")&amp;IF(ISBLANK(N544),"","
")&amp;N544&amp;IFERROR(IF(INDEX('1.2 Speakers'!$J$10:$J1611,MATCH(N544,'1.2 Speakers'!$B$10:$B1611,0),)="",""," - "&amp;INDEX('1.2 Speakers'!$J$10:$J1611,MATCH(N544,'1.2 Speakers'!$B$10:$B1611,0),)),"")</f>
        <v/>
      </c>
      <c r="P544" s="58"/>
      <c r="Q544" s="60"/>
      <c r="R544" s="61"/>
      <c r="S544" s="60"/>
      <c r="T544" s="536"/>
    </row>
    <row r="545" spans="2:20" ht="13">
      <c r="B545" s="535"/>
      <c r="C545" s="425"/>
      <c r="D545" s="57"/>
      <c r="E545" s="58"/>
      <c r="F545" s="58"/>
      <c r="G545" s="427"/>
      <c r="H545" s="427"/>
      <c r="I545" s="59"/>
      <c r="J545" s="59"/>
      <c r="K545" s="59"/>
      <c r="L545" s="59"/>
      <c r="M545" s="59"/>
      <c r="N545" s="59"/>
      <c r="O545" s="57" t="str" cm="1">
        <f t="array" ref="O545">I545&amp;IFERROR(IF(INDEX('1.2 Speakers'!$J$10:$J1612,MATCH(I545,'1.2 Speakers'!$B$10:$B1612,0),)="",""," - "&amp;INDEX('1.2 Speakers'!$J$10:$J1612,MATCH(I545,'1.2 Speakers'!$B$10:$B1612,0),)),"")&amp;IF(ISBLANK(J545),"",CHAR(10))&amp;J545&amp;IFERROR(IF(INDEX('1.2 Speakers'!$J$10:$J1612,MATCH(J545,'1.2 Speakers'!$B$10:$B1612,0),)="",""," - "&amp;INDEX('1.2 Speakers'!$J$10:$J1612,MATCH(J545,'1.2 Speakers'!$B$10:$B1612,0),)),"")&amp;IF(ISBLANK(K545),"","
")&amp;K545&amp;IFERROR(IF(INDEX('1.2 Speakers'!$J$10:$J1612,MATCH(K545,'1.2 Speakers'!$B$10:$B1612,0),)="",""," - "&amp;INDEX('1.2 Speakers'!$J$10:$J1612,MATCH(K545,'1.2 Speakers'!$B$10:$B1612,0),)),"")&amp;IF(ISBLANK(L545),"","
")&amp;L545&amp;IFERROR(IF(INDEX('1.2 Speakers'!$J$10:$J1612,MATCH(L545,'1.2 Speakers'!$B$10:$B1612,0),)="",""," - "&amp;INDEX('1.2 Speakers'!$J$10:$J1612,MATCH(L545,'1.2 Speakers'!$B$10:$B1612,0),)),"")&amp;IF(ISBLANK(M545),"","
")&amp;M545&amp;IFERROR(IF(INDEX('1.2 Speakers'!$J$10:$J1612,MATCH(M545,'1.2 Speakers'!$B$10:$B1612,0),)="",""," - "&amp;INDEX('1.2 Speakers'!$J$10:$J1612,MATCH(M545,'1.2 Speakers'!$B$10:$B1612,0),)),"")&amp;IF(ISBLANK(N545),"","
")&amp;N545&amp;IFERROR(IF(INDEX('1.2 Speakers'!$J$10:$J1612,MATCH(N545,'1.2 Speakers'!$B$10:$B1612,0),)="",""," - "&amp;INDEX('1.2 Speakers'!$J$10:$J1612,MATCH(N545,'1.2 Speakers'!$B$10:$B1612,0),)),"")</f>
        <v/>
      </c>
      <c r="P545" s="58"/>
      <c r="Q545" s="60"/>
      <c r="R545" s="61"/>
      <c r="S545" s="60"/>
      <c r="T545" s="536"/>
    </row>
    <row r="546" spans="2:20" ht="13">
      <c r="B546" s="535"/>
      <c r="C546" s="425"/>
      <c r="D546" s="57"/>
      <c r="E546" s="58"/>
      <c r="F546" s="58"/>
      <c r="G546" s="427"/>
      <c r="H546" s="427"/>
      <c r="I546" s="59"/>
      <c r="J546" s="59"/>
      <c r="K546" s="59"/>
      <c r="L546" s="59"/>
      <c r="M546" s="59"/>
      <c r="N546" s="59"/>
      <c r="O546" s="57" t="str" cm="1">
        <f t="array" ref="O546">I546&amp;IFERROR(IF(INDEX('1.2 Speakers'!$J$10:$J1613,MATCH(I546,'1.2 Speakers'!$B$10:$B1613,0),)="",""," - "&amp;INDEX('1.2 Speakers'!$J$10:$J1613,MATCH(I546,'1.2 Speakers'!$B$10:$B1613,0),)),"")&amp;IF(ISBLANK(J546),"",CHAR(10))&amp;J546&amp;IFERROR(IF(INDEX('1.2 Speakers'!$J$10:$J1613,MATCH(J546,'1.2 Speakers'!$B$10:$B1613,0),)="",""," - "&amp;INDEX('1.2 Speakers'!$J$10:$J1613,MATCH(J546,'1.2 Speakers'!$B$10:$B1613,0),)),"")&amp;IF(ISBLANK(K546),"","
")&amp;K546&amp;IFERROR(IF(INDEX('1.2 Speakers'!$J$10:$J1613,MATCH(K546,'1.2 Speakers'!$B$10:$B1613,0),)="",""," - "&amp;INDEX('1.2 Speakers'!$J$10:$J1613,MATCH(K546,'1.2 Speakers'!$B$10:$B1613,0),)),"")&amp;IF(ISBLANK(L546),"","
")&amp;L546&amp;IFERROR(IF(INDEX('1.2 Speakers'!$J$10:$J1613,MATCH(L546,'1.2 Speakers'!$B$10:$B1613,0),)="",""," - "&amp;INDEX('1.2 Speakers'!$J$10:$J1613,MATCH(L546,'1.2 Speakers'!$B$10:$B1613,0),)),"")&amp;IF(ISBLANK(M546),"","
")&amp;M546&amp;IFERROR(IF(INDEX('1.2 Speakers'!$J$10:$J1613,MATCH(M546,'1.2 Speakers'!$B$10:$B1613,0),)="",""," - "&amp;INDEX('1.2 Speakers'!$J$10:$J1613,MATCH(M546,'1.2 Speakers'!$B$10:$B1613,0),)),"")&amp;IF(ISBLANK(N546),"","
")&amp;N546&amp;IFERROR(IF(INDEX('1.2 Speakers'!$J$10:$J1613,MATCH(N546,'1.2 Speakers'!$B$10:$B1613,0),)="",""," - "&amp;INDEX('1.2 Speakers'!$J$10:$J1613,MATCH(N546,'1.2 Speakers'!$B$10:$B1613,0),)),"")</f>
        <v/>
      </c>
      <c r="P546" s="58"/>
      <c r="Q546" s="60"/>
      <c r="R546" s="61"/>
      <c r="S546" s="60"/>
      <c r="T546" s="536"/>
    </row>
    <row r="547" spans="2:20" ht="13">
      <c r="B547" s="535"/>
      <c r="C547" s="425"/>
      <c r="D547" s="57"/>
      <c r="E547" s="58"/>
      <c r="F547" s="58"/>
      <c r="G547" s="427"/>
      <c r="H547" s="427"/>
      <c r="I547" s="59"/>
      <c r="J547" s="59"/>
      <c r="K547" s="59"/>
      <c r="L547" s="59"/>
      <c r="M547" s="59"/>
      <c r="N547" s="59"/>
      <c r="O547" s="57" t="str" cm="1">
        <f t="array" ref="O547">I547&amp;IFERROR(IF(INDEX('1.2 Speakers'!$J$10:$J1614,MATCH(I547,'1.2 Speakers'!$B$10:$B1614,0),)="",""," - "&amp;INDEX('1.2 Speakers'!$J$10:$J1614,MATCH(I547,'1.2 Speakers'!$B$10:$B1614,0),)),"")&amp;IF(ISBLANK(J547),"",CHAR(10))&amp;J547&amp;IFERROR(IF(INDEX('1.2 Speakers'!$J$10:$J1614,MATCH(J547,'1.2 Speakers'!$B$10:$B1614,0),)="",""," - "&amp;INDEX('1.2 Speakers'!$J$10:$J1614,MATCH(J547,'1.2 Speakers'!$B$10:$B1614,0),)),"")&amp;IF(ISBLANK(K547),"","
")&amp;K547&amp;IFERROR(IF(INDEX('1.2 Speakers'!$J$10:$J1614,MATCH(K547,'1.2 Speakers'!$B$10:$B1614,0),)="",""," - "&amp;INDEX('1.2 Speakers'!$J$10:$J1614,MATCH(K547,'1.2 Speakers'!$B$10:$B1614,0),)),"")&amp;IF(ISBLANK(L547),"","
")&amp;L547&amp;IFERROR(IF(INDEX('1.2 Speakers'!$J$10:$J1614,MATCH(L547,'1.2 Speakers'!$B$10:$B1614,0),)="",""," - "&amp;INDEX('1.2 Speakers'!$J$10:$J1614,MATCH(L547,'1.2 Speakers'!$B$10:$B1614,0),)),"")&amp;IF(ISBLANK(M547),"","
")&amp;M547&amp;IFERROR(IF(INDEX('1.2 Speakers'!$J$10:$J1614,MATCH(M547,'1.2 Speakers'!$B$10:$B1614,0),)="",""," - "&amp;INDEX('1.2 Speakers'!$J$10:$J1614,MATCH(M547,'1.2 Speakers'!$B$10:$B1614,0),)),"")&amp;IF(ISBLANK(N547),"","
")&amp;N547&amp;IFERROR(IF(INDEX('1.2 Speakers'!$J$10:$J1614,MATCH(N547,'1.2 Speakers'!$B$10:$B1614,0),)="",""," - "&amp;INDEX('1.2 Speakers'!$J$10:$J1614,MATCH(N547,'1.2 Speakers'!$B$10:$B1614,0),)),"")</f>
        <v/>
      </c>
      <c r="P547" s="58"/>
      <c r="Q547" s="60"/>
      <c r="R547" s="61"/>
      <c r="S547" s="60"/>
      <c r="T547" s="536"/>
    </row>
    <row r="548" spans="2:20" ht="13">
      <c r="B548" s="535"/>
      <c r="C548" s="425"/>
      <c r="D548" s="57"/>
      <c r="E548" s="58"/>
      <c r="F548" s="58"/>
      <c r="G548" s="427"/>
      <c r="H548" s="427"/>
      <c r="I548" s="59"/>
      <c r="J548" s="59"/>
      <c r="K548" s="59"/>
      <c r="L548" s="59"/>
      <c r="M548" s="59"/>
      <c r="N548" s="59"/>
      <c r="O548" s="57" t="str" cm="1">
        <f t="array" ref="O548">I548&amp;IFERROR(IF(INDEX('1.2 Speakers'!$J$10:$J1615,MATCH(I548,'1.2 Speakers'!$B$10:$B1615,0),)="",""," - "&amp;INDEX('1.2 Speakers'!$J$10:$J1615,MATCH(I548,'1.2 Speakers'!$B$10:$B1615,0),)),"")&amp;IF(ISBLANK(J548),"",CHAR(10))&amp;J548&amp;IFERROR(IF(INDEX('1.2 Speakers'!$J$10:$J1615,MATCH(J548,'1.2 Speakers'!$B$10:$B1615,0),)="",""," - "&amp;INDEX('1.2 Speakers'!$J$10:$J1615,MATCH(J548,'1.2 Speakers'!$B$10:$B1615,0),)),"")&amp;IF(ISBLANK(K548),"","
")&amp;K548&amp;IFERROR(IF(INDEX('1.2 Speakers'!$J$10:$J1615,MATCH(K548,'1.2 Speakers'!$B$10:$B1615,0),)="",""," - "&amp;INDEX('1.2 Speakers'!$J$10:$J1615,MATCH(K548,'1.2 Speakers'!$B$10:$B1615,0),)),"")&amp;IF(ISBLANK(L548),"","
")&amp;L548&amp;IFERROR(IF(INDEX('1.2 Speakers'!$J$10:$J1615,MATCH(L548,'1.2 Speakers'!$B$10:$B1615,0),)="",""," - "&amp;INDEX('1.2 Speakers'!$J$10:$J1615,MATCH(L548,'1.2 Speakers'!$B$10:$B1615,0),)),"")&amp;IF(ISBLANK(M548),"","
")&amp;M548&amp;IFERROR(IF(INDEX('1.2 Speakers'!$J$10:$J1615,MATCH(M548,'1.2 Speakers'!$B$10:$B1615,0),)="",""," - "&amp;INDEX('1.2 Speakers'!$J$10:$J1615,MATCH(M548,'1.2 Speakers'!$B$10:$B1615,0),)),"")&amp;IF(ISBLANK(N548),"","
")&amp;N548&amp;IFERROR(IF(INDEX('1.2 Speakers'!$J$10:$J1615,MATCH(N548,'1.2 Speakers'!$B$10:$B1615,0),)="",""," - "&amp;INDEX('1.2 Speakers'!$J$10:$J1615,MATCH(N548,'1.2 Speakers'!$B$10:$B1615,0),)),"")</f>
        <v/>
      </c>
      <c r="P548" s="58"/>
      <c r="Q548" s="60"/>
      <c r="R548" s="61"/>
      <c r="S548" s="60"/>
      <c r="T548" s="536"/>
    </row>
    <row r="549" spans="2:20" ht="13">
      <c r="B549" s="535"/>
      <c r="C549" s="425"/>
      <c r="D549" s="57"/>
      <c r="E549" s="58"/>
      <c r="F549" s="58"/>
      <c r="G549" s="427"/>
      <c r="H549" s="427"/>
      <c r="I549" s="59"/>
      <c r="J549" s="59"/>
      <c r="K549" s="59"/>
      <c r="L549" s="59"/>
      <c r="M549" s="59"/>
      <c r="N549" s="59"/>
      <c r="O549" s="57" t="str" cm="1">
        <f t="array" ref="O549">I549&amp;IFERROR(IF(INDEX('1.2 Speakers'!$J$10:$J1616,MATCH(I549,'1.2 Speakers'!$B$10:$B1616,0),)="",""," - "&amp;INDEX('1.2 Speakers'!$J$10:$J1616,MATCH(I549,'1.2 Speakers'!$B$10:$B1616,0),)),"")&amp;IF(ISBLANK(J549),"",CHAR(10))&amp;J549&amp;IFERROR(IF(INDEX('1.2 Speakers'!$J$10:$J1616,MATCH(J549,'1.2 Speakers'!$B$10:$B1616,0),)="",""," - "&amp;INDEX('1.2 Speakers'!$J$10:$J1616,MATCH(J549,'1.2 Speakers'!$B$10:$B1616,0),)),"")&amp;IF(ISBLANK(K549),"","
")&amp;K549&amp;IFERROR(IF(INDEX('1.2 Speakers'!$J$10:$J1616,MATCH(K549,'1.2 Speakers'!$B$10:$B1616,0),)="",""," - "&amp;INDEX('1.2 Speakers'!$J$10:$J1616,MATCH(K549,'1.2 Speakers'!$B$10:$B1616,0),)),"")&amp;IF(ISBLANK(L549),"","
")&amp;L549&amp;IFERROR(IF(INDEX('1.2 Speakers'!$J$10:$J1616,MATCH(L549,'1.2 Speakers'!$B$10:$B1616,0),)="",""," - "&amp;INDEX('1.2 Speakers'!$J$10:$J1616,MATCH(L549,'1.2 Speakers'!$B$10:$B1616,0),)),"")&amp;IF(ISBLANK(M549),"","
")&amp;M549&amp;IFERROR(IF(INDEX('1.2 Speakers'!$J$10:$J1616,MATCH(M549,'1.2 Speakers'!$B$10:$B1616,0),)="",""," - "&amp;INDEX('1.2 Speakers'!$J$10:$J1616,MATCH(M549,'1.2 Speakers'!$B$10:$B1616,0),)),"")&amp;IF(ISBLANK(N549),"","
")&amp;N549&amp;IFERROR(IF(INDEX('1.2 Speakers'!$J$10:$J1616,MATCH(N549,'1.2 Speakers'!$B$10:$B1616,0),)="",""," - "&amp;INDEX('1.2 Speakers'!$J$10:$J1616,MATCH(N549,'1.2 Speakers'!$B$10:$B1616,0),)),"")</f>
        <v/>
      </c>
      <c r="P549" s="58"/>
      <c r="Q549" s="60"/>
      <c r="R549" s="61"/>
      <c r="S549" s="60"/>
      <c r="T549" s="536"/>
    </row>
    <row r="550" spans="2:20" ht="13">
      <c r="B550" s="535"/>
      <c r="C550" s="425"/>
      <c r="D550" s="57"/>
      <c r="E550" s="58"/>
      <c r="F550" s="58"/>
      <c r="G550" s="427"/>
      <c r="H550" s="427"/>
      <c r="I550" s="59"/>
      <c r="J550" s="59"/>
      <c r="K550" s="59"/>
      <c r="L550" s="59"/>
      <c r="M550" s="59"/>
      <c r="N550" s="59"/>
      <c r="O550" s="57" t="str" cm="1">
        <f t="array" ref="O550">I550&amp;IFERROR(IF(INDEX('1.2 Speakers'!$J$10:$J1617,MATCH(I550,'1.2 Speakers'!$B$10:$B1617,0),)="",""," - "&amp;INDEX('1.2 Speakers'!$J$10:$J1617,MATCH(I550,'1.2 Speakers'!$B$10:$B1617,0),)),"")&amp;IF(ISBLANK(J550),"",CHAR(10))&amp;J550&amp;IFERROR(IF(INDEX('1.2 Speakers'!$J$10:$J1617,MATCH(J550,'1.2 Speakers'!$B$10:$B1617,0),)="",""," - "&amp;INDEX('1.2 Speakers'!$J$10:$J1617,MATCH(J550,'1.2 Speakers'!$B$10:$B1617,0),)),"")&amp;IF(ISBLANK(K550),"","
")&amp;K550&amp;IFERROR(IF(INDEX('1.2 Speakers'!$J$10:$J1617,MATCH(K550,'1.2 Speakers'!$B$10:$B1617,0),)="",""," - "&amp;INDEX('1.2 Speakers'!$J$10:$J1617,MATCH(K550,'1.2 Speakers'!$B$10:$B1617,0),)),"")&amp;IF(ISBLANK(L550),"","
")&amp;L550&amp;IFERROR(IF(INDEX('1.2 Speakers'!$J$10:$J1617,MATCH(L550,'1.2 Speakers'!$B$10:$B1617,0),)="",""," - "&amp;INDEX('1.2 Speakers'!$J$10:$J1617,MATCH(L550,'1.2 Speakers'!$B$10:$B1617,0),)),"")&amp;IF(ISBLANK(M550),"","
")&amp;M550&amp;IFERROR(IF(INDEX('1.2 Speakers'!$J$10:$J1617,MATCH(M550,'1.2 Speakers'!$B$10:$B1617,0),)="",""," - "&amp;INDEX('1.2 Speakers'!$J$10:$J1617,MATCH(M550,'1.2 Speakers'!$B$10:$B1617,0),)),"")&amp;IF(ISBLANK(N550),"","
")&amp;N550&amp;IFERROR(IF(INDEX('1.2 Speakers'!$J$10:$J1617,MATCH(N550,'1.2 Speakers'!$B$10:$B1617,0),)="",""," - "&amp;INDEX('1.2 Speakers'!$J$10:$J1617,MATCH(N550,'1.2 Speakers'!$B$10:$B1617,0),)),"")</f>
        <v/>
      </c>
      <c r="P550" s="58"/>
      <c r="Q550" s="60"/>
      <c r="R550" s="61"/>
      <c r="S550" s="60"/>
      <c r="T550" s="536"/>
    </row>
    <row r="551" spans="2:20" ht="13">
      <c r="B551" s="535"/>
      <c r="C551" s="425"/>
      <c r="D551" s="57"/>
      <c r="E551" s="58"/>
      <c r="F551" s="58"/>
      <c r="G551" s="427"/>
      <c r="H551" s="427"/>
      <c r="I551" s="59"/>
      <c r="J551" s="59"/>
      <c r="K551" s="59"/>
      <c r="L551" s="59"/>
      <c r="M551" s="59"/>
      <c r="N551" s="59"/>
      <c r="O551" s="57" t="str" cm="1">
        <f t="array" ref="O551">I551&amp;IFERROR(IF(INDEX('1.2 Speakers'!$J$10:$J1618,MATCH(I551,'1.2 Speakers'!$B$10:$B1618,0),)="",""," - "&amp;INDEX('1.2 Speakers'!$J$10:$J1618,MATCH(I551,'1.2 Speakers'!$B$10:$B1618,0),)),"")&amp;IF(ISBLANK(J551),"",CHAR(10))&amp;J551&amp;IFERROR(IF(INDEX('1.2 Speakers'!$J$10:$J1618,MATCH(J551,'1.2 Speakers'!$B$10:$B1618,0),)="",""," - "&amp;INDEX('1.2 Speakers'!$J$10:$J1618,MATCH(J551,'1.2 Speakers'!$B$10:$B1618,0),)),"")&amp;IF(ISBLANK(K551),"","
")&amp;K551&amp;IFERROR(IF(INDEX('1.2 Speakers'!$J$10:$J1618,MATCH(K551,'1.2 Speakers'!$B$10:$B1618,0),)="",""," - "&amp;INDEX('1.2 Speakers'!$J$10:$J1618,MATCH(K551,'1.2 Speakers'!$B$10:$B1618,0),)),"")&amp;IF(ISBLANK(L551),"","
")&amp;L551&amp;IFERROR(IF(INDEX('1.2 Speakers'!$J$10:$J1618,MATCH(L551,'1.2 Speakers'!$B$10:$B1618,0),)="",""," - "&amp;INDEX('1.2 Speakers'!$J$10:$J1618,MATCH(L551,'1.2 Speakers'!$B$10:$B1618,0),)),"")&amp;IF(ISBLANK(M551),"","
")&amp;M551&amp;IFERROR(IF(INDEX('1.2 Speakers'!$J$10:$J1618,MATCH(M551,'1.2 Speakers'!$B$10:$B1618,0),)="",""," - "&amp;INDEX('1.2 Speakers'!$J$10:$J1618,MATCH(M551,'1.2 Speakers'!$B$10:$B1618,0),)),"")&amp;IF(ISBLANK(N551),"","
")&amp;N551&amp;IFERROR(IF(INDEX('1.2 Speakers'!$J$10:$J1618,MATCH(N551,'1.2 Speakers'!$B$10:$B1618,0),)="",""," - "&amp;INDEX('1.2 Speakers'!$J$10:$J1618,MATCH(N551,'1.2 Speakers'!$B$10:$B1618,0),)),"")</f>
        <v/>
      </c>
      <c r="P551" s="58"/>
      <c r="Q551" s="60"/>
      <c r="R551" s="61"/>
      <c r="S551" s="60"/>
      <c r="T551" s="536"/>
    </row>
    <row r="552" spans="2:20" ht="13">
      <c r="B552" s="535"/>
      <c r="C552" s="425"/>
      <c r="D552" s="57"/>
      <c r="E552" s="58"/>
      <c r="F552" s="58"/>
      <c r="G552" s="427"/>
      <c r="H552" s="427"/>
      <c r="I552" s="59"/>
      <c r="J552" s="59"/>
      <c r="K552" s="59"/>
      <c r="L552" s="59"/>
      <c r="M552" s="59"/>
      <c r="N552" s="59"/>
      <c r="O552" s="57" t="str" cm="1">
        <f t="array" ref="O552">I552&amp;IFERROR(IF(INDEX('1.2 Speakers'!$J$10:$J1619,MATCH(I552,'1.2 Speakers'!$B$10:$B1619,0),)="",""," - "&amp;INDEX('1.2 Speakers'!$J$10:$J1619,MATCH(I552,'1.2 Speakers'!$B$10:$B1619,0),)),"")&amp;IF(ISBLANK(J552),"",CHAR(10))&amp;J552&amp;IFERROR(IF(INDEX('1.2 Speakers'!$J$10:$J1619,MATCH(J552,'1.2 Speakers'!$B$10:$B1619,0),)="",""," - "&amp;INDEX('1.2 Speakers'!$J$10:$J1619,MATCH(J552,'1.2 Speakers'!$B$10:$B1619,0),)),"")&amp;IF(ISBLANK(K552),"","
")&amp;K552&amp;IFERROR(IF(INDEX('1.2 Speakers'!$J$10:$J1619,MATCH(K552,'1.2 Speakers'!$B$10:$B1619,0),)="",""," - "&amp;INDEX('1.2 Speakers'!$J$10:$J1619,MATCH(K552,'1.2 Speakers'!$B$10:$B1619,0),)),"")&amp;IF(ISBLANK(L552),"","
")&amp;L552&amp;IFERROR(IF(INDEX('1.2 Speakers'!$J$10:$J1619,MATCH(L552,'1.2 Speakers'!$B$10:$B1619,0),)="",""," - "&amp;INDEX('1.2 Speakers'!$J$10:$J1619,MATCH(L552,'1.2 Speakers'!$B$10:$B1619,0),)),"")&amp;IF(ISBLANK(M552),"","
")&amp;M552&amp;IFERROR(IF(INDEX('1.2 Speakers'!$J$10:$J1619,MATCH(M552,'1.2 Speakers'!$B$10:$B1619,0),)="",""," - "&amp;INDEX('1.2 Speakers'!$J$10:$J1619,MATCH(M552,'1.2 Speakers'!$B$10:$B1619,0),)),"")&amp;IF(ISBLANK(N552),"","
")&amp;N552&amp;IFERROR(IF(INDEX('1.2 Speakers'!$J$10:$J1619,MATCH(N552,'1.2 Speakers'!$B$10:$B1619,0),)="",""," - "&amp;INDEX('1.2 Speakers'!$J$10:$J1619,MATCH(N552,'1.2 Speakers'!$B$10:$B1619,0),)),"")</f>
        <v/>
      </c>
      <c r="P552" s="58"/>
      <c r="Q552" s="60"/>
      <c r="R552" s="61"/>
      <c r="S552" s="60"/>
      <c r="T552" s="536"/>
    </row>
    <row r="553" spans="2:20" ht="13">
      <c r="B553" s="535"/>
      <c r="C553" s="425"/>
      <c r="D553" s="57"/>
      <c r="E553" s="58"/>
      <c r="F553" s="58"/>
      <c r="G553" s="427"/>
      <c r="H553" s="427"/>
      <c r="I553" s="59"/>
      <c r="J553" s="59"/>
      <c r="K553" s="59"/>
      <c r="L553" s="59"/>
      <c r="M553" s="59"/>
      <c r="N553" s="59"/>
      <c r="O553" s="57" t="str" cm="1">
        <f t="array" ref="O553">I553&amp;IFERROR(IF(INDEX('1.2 Speakers'!$J$10:$J1620,MATCH(I553,'1.2 Speakers'!$B$10:$B1620,0),)="",""," - "&amp;INDEX('1.2 Speakers'!$J$10:$J1620,MATCH(I553,'1.2 Speakers'!$B$10:$B1620,0),)),"")&amp;IF(ISBLANK(J553),"",CHAR(10))&amp;J553&amp;IFERROR(IF(INDEX('1.2 Speakers'!$J$10:$J1620,MATCH(J553,'1.2 Speakers'!$B$10:$B1620,0),)="",""," - "&amp;INDEX('1.2 Speakers'!$J$10:$J1620,MATCH(J553,'1.2 Speakers'!$B$10:$B1620,0),)),"")&amp;IF(ISBLANK(K553),"","
")&amp;K553&amp;IFERROR(IF(INDEX('1.2 Speakers'!$J$10:$J1620,MATCH(K553,'1.2 Speakers'!$B$10:$B1620,0),)="",""," - "&amp;INDEX('1.2 Speakers'!$J$10:$J1620,MATCH(K553,'1.2 Speakers'!$B$10:$B1620,0),)),"")&amp;IF(ISBLANK(L553),"","
")&amp;L553&amp;IFERROR(IF(INDEX('1.2 Speakers'!$J$10:$J1620,MATCH(L553,'1.2 Speakers'!$B$10:$B1620,0),)="",""," - "&amp;INDEX('1.2 Speakers'!$J$10:$J1620,MATCH(L553,'1.2 Speakers'!$B$10:$B1620,0),)),"")&amp;IF(ISBLANK(M553),"","
")&amp;M553&amp;IFERROR(IF(INDEX('1.2 Speakers'!$J$10:$J1620,MATCH(M553,'1.2 Speakers'!$B$10:$B1620,0),)="",""," - "&amp;INDEX('1.2 Speakers'!$J$10:$J1620,MATCH(M553,'1.2 Speakers'!$B$10:$B1620,0),)),"")&amp;IF(ISBLANK(N553),"","
")&amp;N553&amp;IFERROR(IF(INDEX('1.2 Speakers'!$J$10:$J1620,MATCH(N553,'1.2 Speakers'!$B$10:$B1620,0),)="",""," - "&amp;INDEX('1.2 Speakers'!$J$10:$J1620,MATCH(N553,'1.2 Speakers'!$B$10:$B1620,0),)),"")</f>
        <v/>
      </c>
      <c r="P553" s="58"/>
      <c r="Q553" s="60"/>
      <c r="R553" s="61"/>
      <c r="S553" s="60"/>
      <c r="T553" s="536"/>
    </row>
    <row r="554" spans="2:20" ht="13">
      <c r="B554" s="535"/>
      <c r="C554" s="425"/>
      <c r="D554" s="57"/>
      <c r="E554" s="58"/>
      <c r="F554" s="58"/>
      <c r="G554" s="427"/>
      <c r="H554" s="427"/>
      <c r="I554" s="59"/>
      <c r="J554" s="59"/>
      <c r="K554" s="59"/>
      <c r="L554" s="59"/>
      <c r="M554" s="59"/>
      <c r="N554" s="59"/>
      <c r="O554" s="57" t="str" cm="1">
        <f t="array" ref="O554">I554&amp;IFERROR(IF(INDEX('1.2 Speakers'!$J$10:$J1621,MATCH(I554,'1.2 Speakers'!$B$10:$B1621,0),)="",""," - "&amp;INDEX('1.2 Speakers'!$J$10:$J1621,MATCH(I554,'1.2 Speakers'!$B$10:$B1621,0),)),"")&amp;IF(ISBLANK(J554),"",CHAR(10))&amp;J554&amp;IFERROR(IF(INDEX('1.2 Speakers'!$J$10:$J1621,MATCH(J554,'1.2 Speakers'!$B$10:$B1621,0),)="",""," - "&amp;INDEX('1.2 Speakers'!$J$10:$J1621,MATCH(J554,'1.2 Speakers'!$B$10:$B1621,0),)),"")&amp;IF(ISBLANK(K554),"","
")&amp;K554&amp;IFERROR(IF(INDEX('1.2 Speakers'!$J$10:$J1621,MATCH(K554,'1.2 Speakers'!$B$10:$B1621,0),)="",""," - "&amp;INDEX('1.2 Speakers'!$J$10:$J1621,MATCH(K554,'1.2 Speakers'!$B$10:$B1621,0),)),"")&amp;IF(ISBLANK(L554),"","
")&amp;L554&amp;IFERROR(IF(INDEX('1.2 Speakers'!$J$10:$J1621,MATCH(L554,'1.2 Speakers'!$B$10:$B1621,0),)="",""," - "&amp;INDEX('1.2 Speakers'!$J$10:$J1621,MATCH(L554,'1.2 Speakers'!$B$10:$B1621,0),)),"")&amp;IF(ISBLANK(M554),"","
")&amp;M554&amp;IFERROR(IF(INDEX('1.2 Speakers'!$J$10:$J1621,MATCH(M554,'1.2 Speakers'!$B$10:$B1621,0),)="",""," - "&amp;INDEX('1.2 Speakers'!$J$10:$J1621,MATCH(M554,'1.2 Speakers'!$B$10:$B1621,0),)),"")&amp;IF(ISBLANK(N554),"","
")&amp;N554&amp;IFERROR(IF(INDEX('1.2 Speakers'!$J$10:$J1621,MATCH(N554,'1.2 Speakers'!$B$10:$B1621,0),)="",""," - "&amp;INDEX('1.2 Speakers'!$J$10:$J1621,MATCH(N554,'1.2 Speakers'!$B$10:$B1621,0),)),"")</f>
        <v/>
      </c>
      <c r="P554" s="58"/>
      <c r="Q554" s="60"/>
      <c r="R554" s="61"/>
      <c r="S554" s="60"/>
      <c r="T554" s="536"/>
    </row>
    <row r="555" spans="2:20" ht="13">
      <c r="B555" s="535"/>
      <c r="C555" s="425"/>
      <c r="D555" s="57"/>
      <c r="E555" s="58"/>
      <c r="F555" s="58"/>
      <c r="G555" s="427"/>
      <c r="H555" s="427"/>
      <c r="I555" s="59"/>
      <c r="J555" s="59"/>
      <c r="K555" s="59"/>
      <c r="L555" s="59"/>
      <c r="M555" s="59"/>
      <c r="N555" s="59"/>
      <c r="O555" s="57" t="str" cm="1">
        <f t="array" ref="O555">I555&amp;IFERROR(IF(INDEX('1.2 Speakers'!$J$10:$J1622,MATCH(I555,'1.2 Speakers'!$B$10:$B1622,0),)="",""," - "&amp;INDEX('1.2 Speakers'!$J$10:$J1622,MATCH(I555,'1.2 Speakers'!$B$10:$B1622,0),)),"")&amp;IF(ISBLANK(J555),"",CHAR(10))&amp;J555&amp;IFERROR(IF(INDEX('1.2 Speakers'!$J$10:$J1622,MATCH(J555,'1.2 Speakers'!$B$10:$B1622,0),)="",""," - "&amp;INDEX('1.2 Speakers'!$J$10:$J1622,MATCH(J555,'1.2 Speakers'!$B$10:$B1622,0),)),"")&amp;IF(ISBLANK(K555),"","
")&amp;K555&amp;IFERROR(IF(INDEX('1.2 Speakers'!$J$10:$J1622,MATCH(K555,'1.2 Speakers'!$B$10:$B1622,0),)="",""," - "&amp;INDEX('1.2 Speakers'!$J$10:$J1622,MATCH(K555,'1.2 Speakers'!$B$10:$B1622,0),)),"")&amp;IF(ISBLANK(L555),"","
")&amp;L555&amp;IFERROR(IF(INDEX('1.2 Speakers'!$J$10:$J1622,MATCH(L555,'1.2 Speakers'!$B$10:$B1622,0),)="",""," - "&amp;INDEX('1.2 Speakers'!$J$10:$J1622,MATCH(L555,'1.2 Speakers'!$B$10:$B1622,0),)),"")&amp;IF(ISBLANK(M555),"","
")&amp;M555&amp;IFERROR(IF(INDEX('1.2 Speakers'!$J$10:$J1622,MATCH(M555,'1.2 Speakers'!$B$10:$B1622,0),)="",""," - "&amp;INDEX('1.2 Speakers'!$J$10:$J1622,MATCH(M555,'1.2 Speakers'!$B$10:$B1622,0),)),"")&amp;IF(ISBLANK(N555),"","
")&amp;N555&amp;IFERROR(IF(INDEX('1.2 Speakers'!$J$10:$J1622,MATCH(N555,'1.2 Speakers'!$B$10:$B1622,0),)="",""," - "&amp;INDEX('1.2 Speakers'!$J$10:$J1622,MATCH(N555,'1.2 Speakers'!$B$10:$B1622,0),)),"")</f>
        <v/>
      </c>
      <c r="P555" s="58"/>
      <c r="Q555" s="60"/>
      <c r="R555" s="61"/>
      <c r="S555" s="60"/>
      <c r="T555" s="536"/>
    </row>
    <row r="556" spans="2:20" ht="13">
      <c r="B556" s="535"/>
      <c r="C556" s="425"/>
      <c r="D556" s="57"/>
      <c r="E556" s="58"/>
      <c r="F556" s="58"/>
      <c r="G556" s="427"/>
      <c r="H556" s="427"/>
      <c r="I556" s="59"/>
      <c r="J556" s="59"/>
      <c r="K556" s="59"/>
      <c r="L556" s="59"/>
      <c r="M556" s="59"/>
      <c r="N556" s="59"/>
      <c r="O556" s="57" t="str" cm="1">
        <f t="array" ref="O556">I556&amp;IFERROR(IF(INDEX('1.2 Speakers'!$J$10:$J1623,MATCH(I556,'1.2 Speakers'!$B$10:$B1623,0),)="",""," - "&amp;INDEX('1.2 Speakers'!$J$10:$J1623,MATCH(I556,'1.2 Speakers'!$B$10:$B1623,0),)),"")&amp;IF(ISBLANK(J556),"",CHAR(10))&amp;J556&amp;IFERROR(IF(INDEX('1.2 Speakers'!$J$10:$J1623,MATCH(J556,'1.2 Speakers'!$B$10:$B1623,0),)="",""," - "&amp;INDEX('1.2 Speakers'!$J$10:$J1623,MATCH(J556,'1.2 Speakers'!$B$10:$B1623,0),)),"")&amp;IF(ISBLANK(K556),"","
")&amp;K556&amp;IFERROR(IF(INDEX('1.2 Speakers'!$J$10:$J1623,MATCH(K556,'1.2 Speakers'!$B$10:$B1623,0),)="",""," - "&amp;INDEX('1.2 Speakers'!$J$10:$J1623,MATCH(K556,'1.2 Speakers'!$B$10:$B1623,0),)),"")&amp;IF(ISBLANK(L556),"","
")&amp;L556&amp;IFERROR(IF(INDEX('1.2 Speakers'!$J$10:$J1623,MATCH(L556,'1.2 Speakers'!$B$10:$B1623,0),)="",""," - "&amp;INDEX('1.2 Speakers'!$J$10:$J1623,MATCH(L556,'1.2 Speakers'!$B$10:$B1623,0),)),"")&amp;IF(ISBLANK(M556),"","
")&amp;M556&amp;IFERROR(IF(INDEX('1.2 Speakers'!$J$10:$J1623,MATCH(M556,'1.2 Speakers'!$B$10:$B1623,0),)="",""," - "&amp;INDEX('1.2 Speakers'!$J$10:$J1623,MATCH(M556,'1.2 Speakers'!$B$10:$B1623,0),)),"")&amp;IF(ISBLANK(N556),"","
")&amp;N556&amp;IFERROR(IF(INDEX('1.2 Speakers'!$J$10:$J1623,MATCH(N556,'1.2 Speakers'!$B$10:$B1623,0),)="",""," - "&amp;INDEX('1.2 Speakers'!$J$10:$J1623,MATCH(N556,'1.2 Speakers'!$B$10:$B1623,0),)),"")</f>
        <v/>
      </c>
      <c r="P556" s="58"/>
      <c r="Q556" s="60"/>
      <c r="R556" s="61"/>
      <c r="S556" s="60"/>
      <c r="T556" s="536"/>
    </row>
    <row r="557" spans="2:20" ht="13">
      <c r="B557" s="535"/>
      <c r="C557" s="425"/>
      <c r="D557" s="57"/>
      <c r="E557" s="58"/>
      <c r="F557" s="58"/>
      <c r="G557" s="427"/>
      <c r="H557" s="427"/>
      <c r="I557" s="59"/>
      <c r="J557" s="59"/>
      <c r="K557" s="59"/>
      <c r="L557" s="59"/>
      <c r="M557" s="59"/>
      <c r="N557" s="59"/>
      <c r="O557" s="57" t="str" cm="1">
        <f t="array" ref="O557">I557&amp;IFERROR(IF(INDEX('1.2 Speakers'!$J$10:$J1624,MATCH(I557,'1.2 Speakers'!$B$10:$B1624,0),)="",""," - "&amp;INDEX('1.2 Speakers'!$J$10:$J1624,MATCH(I557,'1.2 Speakers'!$B$10:$B1624,0),)),"")&amp;IF(ISBLANK(J557),"",CHAR(10))&amp;J557&amp;IFERROR(IF(INDEX('1.2 Speakers'!$J$10:$J1624,MATCH(J557,'1.2 Speakers'!$B$10:$B1624,0),)="",""," - "&amp;INDEX('1.2 Speakers'!$J$10:$J1624,MATCH(J557,'1.2 Speakers'!$B$10:$B1624,0),)),"")&amp;IF(ISBLANK(K557),"","
")&amp;K557&amp;IFERROR(IF(INDEX('1.2 Speakers'!$J$10:$J1624,MATCH(K557,'1.2 Speakers'!$B$10:$B1624,0),)="",""," - "&amp;INDEX('1.2 Speakers'!$J$10:$J1624,MATCH(K557,'1.2 Speakers'!$B$10:$B1624,0),)),"")&amp;IF(ISBLANK(L557),"","
")&amp;L557&amp;IFERROR(IF(INDEX('1.2 Speakers'!$J$10:$J1624,MATCH(L557,'1.2 Speakers'!$B$10:$B1624,0),)="",""," - "&amp;INDEX('1.2 Speakers'!$J$10:$J1624,MATCH(L557,'1.2 Speakers'!$B$10:$B1624,0),)),"")&amp;IF(ISBLANK(M557),"","
")&amp;M557&amp;IFERROR(IF(INDEX('1.2 Speakers'!$J$10:$J1624,MATCH(M557,'1.2 Speakers'!$B$10:$B1624,0),)="",""," - "&amp;INDEX('1.2 Speakers'!$J$10:$J1624,MATCH(M557,'1.2 Speakers'!$B$10:$B1624,0),)),"")&amp;IF(ISBLANK(N557),"","
")&amp;N557&amp;IFERROR(IF(INDEX('1.2 Speakers'!$J$10:$J1624,MATCH(N557,'1.2 Speakers'!$B$10:$B1624,0),)="",""," - "&amp;INDEX('1.2 Speakers'!$J$10:$J1624,MATCH(N557,'1.2 Speakers'!$B$10:$B1624,0),)),"")</f>
        <v/>
      </c>
      <c r="P557" s="58"/>
      <c r="Q557" s="60"/>
      <c r="R557" s="61"/>
      <c r="S557" s="60"/>
      <c r="T557" s="536"/>
    </row>
    <row r="558" spans="2:20" ht="13">
      <c r="B558" s="535"/>
      <c r="C558" s="425"/>
      <c r="D558" s="57"/>
      <c r="E558" s="58"/>
      <c r="F558" s="58"/>
      <c r="G558" s="427"/>
      <c r="H558" s="427"/>
      <c r="I558" s="59"/>
      <c r="J558" s="59"/>
      <c r="K558" s="59"/>
      <c r="L558" s="59"/>
      <c r="M558" s="59"/>
      <c r="N558" s="59"/>
      <c r="O558" s="57" t="str" cm="1">
        <f t="array" ref="O558">I558&amp;IFERROR(IF(INDEX('1.2 Speakers'!$J$10:$J1625,MATCH(I558,'1.2 Speakers'!$B$10:$B1625,0),)="",""," - "&amp;INDEX('1.2 Speakers'!$J$10:$J1625,MATCH(I558,'1.2 Speakers'!$B$10:$B1625,0),)),"")&amp;IF(ISBLANK(J558),"",CHAR(10))&amp;J558&amp;IFERROR(IF(INDEX('1.2 Speakers'!$J$10:$J1625,MATCH(J558,'1.2 Speakers'!$B$10:$B1625,0),)="",""," - "&amp;INDEX('1.2 Speakers'!$J$10:$J1625,MATCH(J558,'1.2 Speakers'!$B$10:$B1625,0),)),"")&amp;IF(ISBLANK(K558),"","
")&amp;K558&amp;IFERROR(IF(INDEX('1.2 Speakers'!$J$10:$J1625,MATCH(K558,'1.2 Speakers'!$B$10:$B1625,0),)="",""," - "&amp;INDEX('1.2 Speakers'!$J$10:$J1625,MATCH(K558,'1.2 Speakers'!$B$10:$B1625,0),)),"")&amp;IF(ISBLANK(L558),"","
")&amp;L558&amp;IFERROR(IF(INDEX('1.2 Speakers'!$J$10:$J1625,MATCH(L558,'1.2 Speakers'!$B$10:$B1625,0),)="",""," - "&amp;INDEX('1.2 Speakers'!$J$10:$J1625,MATCH(L558,'1.2 Speakers'!$B$10:$B1625,0),)),"")&amp;IF(ISBLANK(M558),"","
")&amp;M558&amp;IFERROR(IF(INDEX('1.2 Speakers'!$J$10:$J1625,MATCH(M558,'1.2 Speakers'!$B$10:$B1625,0),)="",""," - "&amp;INDEX('1.2 Speakers'!$J$10:$J1625,MATCH(M558,'1.2 Speakers'!$B$10:$B1625,0),)),"")&amp;IF(ISBLANK(N558),"","
")&amp;N558&amp;IFERROR(IF(INDEX('1.2 Speakers'!$J$10:$J1625,MATCH(N558,'1.2 Speakers'!$B$10:$B1625,0),)="",""," - "&amp;INDEX('1.2 Speakers'!$J$10:$J1625,MATCH(N558,'1.2 Speakers'!$B$10:$B1625,0),)),"")</f>
        <v/>
      </c>
      <c r="P558" s="58"/>
      <c r="Q558" s="60"/>
      <c r="R558" s="61"/>
      <c r="S558" s="60"/>
      <c r="T558" s="536"/>
    </row>
    <row r="559" spans="2:20" ht="13">
      <c r="B559" s="535"/>
      <c r="C559" s="425"/>
      <c r="D559" s="57"/>
      <c r="E559" s="58"/>
      <c r="F559" s="58"/>
      <c r="G559" s="427"/>
      <c r="H559" s="427"/>
      <c r="I559" s="59"/>
      <c r="J559" s="59"/>
      <c r="K559" s="59"/>
      <c r="L559" s="59"/>
      <c r="M559" s="59"/>
      <c r="N559" s="59"/>
      <c r="O559" s="57" t="str" cm="1">
        <f t="array" ref="O559">I559&amp;IFERROR(IF(INDEX('1.2 Speakers'!$J$10:$J1626,MATCH(I559,'1.2 Speakers'!$B$10:$B1626,0),)="",""," - "&amp;INDEX('1.2 Speakers'!$J$10:$J1626,MATCH(I559,'1.2 Speakers'!$B$10:$B1626,0),)),"")&amp;IF(ISBLANK(J559),"",CHAR(10))&amp;J559&amp;IFERROR(IF(INDEX('1.2 Speakers'!$J$10:$J1626,MATCH(J559,'1.2 Speakers'!$B$10:$B1626,0),)="",""," - "&amp;INDEX('1.2 Speakers'!$J$10:$J1626,MATCH(J559,'1.2 Speakers'!$B$10:$B1626,0),)),"")&amp;IF(ISBLANK(K559),"","
")&amp;K559&amp;IFERROR(IF(INDEX('1.2 Speakers'!$J$10:$J1626,MATCH(K559,'1.2 Speakers'!$B$10:$B1626,0),)="",""," - "&amp;INDEX('1.2 Speakers'!$J$10:$J1626,MATCH(K559,'1.2 Speakers'!$B$10:$B1626,0),)),"")&amp;IF(ISBLANK(L559),"","
")&amp;L559&amp;IFERROR(IF(INDEX('1.2 Speakers'!$J$10:$J1626,MATCH(L559,'1.2 Speakers'!$B$10:$B1626,0),)="",""," - "&amp;INDEX('1.2 Speakers'!$J$10:$J1626,MATCH(L559,'1.2 Speakers'!$B$10:$B1626,0),)),"")&amp;IF(ISBLANK(M559),"","
")&amp;M559&amp;IFERROR(IF(INDEX('1.2 Speakers'!$J$10:$J1626,MATCH(M559,'1.2 Speakers'!$B$10:$B1626,0),)="",""," - "&amp;INDEX('1.2 Speakers'!$J$10:$J1626,MATCH(M559,'1.2 Speakers'!$B$10:$B1626,0),)),"")&amp;IF(ISBLANK(N559),"","
")&amp;N559&amp;IFERROR(IF(INDEX('1.2 Speakers'!$J$10:$J1626,MATCH(N559,'1.2 Speakers'!$B$10:$B1626,0),)="",""," - "&amp;INDEX('1.2 Speakers'!$J$10:$J1626,MATCH(N559,'1.2 Speakers'!$B$10:$B1626,0),)),"")</f>
        <v/>
      </c>
      <c r="P559" s="58"/>
      <c r="Q559" s="60"/>
      <c r="R559" s="61"/>
      <c r="S559" s="60"/>
      <c r="T559" s="536"/>
    </row>
    <row r="560" spans="2:20" ht="13">
      <c r="B560" s="535"/>
      <c r="C560" s="425"/>
      <c r="D560" s="57"/>
      <c r="E560" s="58"/>
      <c r="F560" s="58"/>
      <c r="G560" s="427"/>
      <c r="H560" s="427"/>
      <c r="I560" s="59"/>
      <c r="J560" s="59"/>
      <c r="K560" s="59"/>
      <c r="L560" s="59"/>
      <c r="M560" s="59"/>
      <c r="N560" s="59"/>
      <c r="O560" s="57" t="str" cm="1">
        <f t="array" ref="O560">I560&amp;IFERROR(IF(INDEX('1.2 Speakers'!$J$10:$J1627,MATCH(I560,'1.2 Speakers'!$B$10:$B1627,0),)="",""," - "&amp;INDEX('1.2 Speakers'!$J$10:$J1627,MATCH(I560,'1.2 Speakers'!$B$10:$B1627,0),)),"")&amp;IF(ISBLANK(J560),"",CHAR(10))&amp;J560&amp;IFERROR(IF(INDEX('1.2 Speakers'!$J$10:$J1627,MATCH(J560,'1.2 Speakers'!$B$10:$B1627,0),)="",""," - "&amp;INDEX('1.2 Speakers'!$J$10:$J1627,MATCH(J560,'1.2 Speakers'!$B$10:$B1627,0),)),"")&amp;IF(ISBLANK(K560),"","
")&amp;K560&amp;IFERROR(IF(INDEX('1.2 Speakers'!$J$10:$J1627,MATCH(K560,'1.2 Speakers'!$B$10:$B1627,0),)="",""," - "&amp;INDEX('1.2 Speakers'!$J$10:$J1627,MATCH(K560,'1.2 Speakers'!$B$10:$B1627,0),)),"")&amp;IF(ISBLANK(L560),"","
")&amp;L560&amp;IFERROR(IF(INDEX('1.2 Speakers'!$J$10:$J1627,MATCH(L560,'1.2 Speakers'!$B$10:$B1627,0),)="",""," - "&amp;INDEX('1.2 Speakers'!$J$10:$J1627,MATCH(L560,'1.2 Speakers'!$B$10:$B1627,0),)),"")&amp;IF(ISBLANK(M560),"","
")&amp;M560&amp;IFERROR(IF(INDEX('1.2 Speakers'!$J$10:$J1627,MATCH(M560,'1.2 Speakers'!$B$10:$B1627,0),)="",""," - "&amp;INDEX('1.2 Speakers'!$J$10:$J1627,MATCH(M560,'1.2 Speakers'!$B$10:$B1627,0),)),"")&amp;IF(ISBLANK(N560),"","
")&amp;N560&amp;IFERROR(IF(INDEX('1.2 Speakers'!$J$10:$J1627,MATCH(N560,'1.2 Speakers'!$B$10:$B1627,0),)="",""," - "&amp;INDEX('1.2 Speakers'!$J$10:$J1627,MATCH(N560,'1.2 Speakers'!$B$10:$B1627,0),)),"")</f>
        <v/>
      </c>
      <c r="P560" s="58"/>
      <c r="Q560" s="60"/>
      <c r="R560" s="61"/>
      <c r="S560" s="60"/>
      <c r="T560" s="536"/>
    </row>
    <row r="561" spans="2:20" ht="13">
      <c r="B561" s="535"/>
      <c r="C561" s="425"/>
      <c r="D561" s="57"/>
      <c r="E561" s="58"/>
      <c r="F561" s="58"/>
      <c r="G561" s="427"/>
      <c r="H561" s="427"/>
      <c r="I561" s="59"/>
      <c r="J561" s="59"/>
      <c r="K561" s="59"/>
      <c r="L561" s="59"/>
      <c r="M561" s="59"/>
      <c r="N561" s="59"/>
      <c r="O561" s="57" t="str" cm="1">
        <f t="array" ref="O561">I561&amp;IFERROR(IF(INDEX('1.2 Speakers'!$J$10:$J1628,MATCH(I561,'1.2 Speakers'!$B$10:$B1628,0),)="",""," - "&amp;INDEX('1.2 Speakers'!$J$10:$J1628,MATCH(I561,'1.2 Speakers'!$B$10:$B1628,0),)),"")&amp;IF(ISBLANK(J561),"",CHAR(10))&amp;J561&amp;IFERROR(IF(INDEX('1.2 Speakers'!$J$10:$J1628,MATCH(J561,'1.2 Speakers'!$B$10:$B1628,0),)="",""," - "&amp;INDEX('1.2 Speakers'!$J$10:$J1628,MATCH(J561,'1.2 Speakers'!$B$10:$B1628,0),)),"")&amp;IF(ISBLANK(K561),"","
")&amp;K561&amp;IFERROR(IF(INDEX('1.2 Speakers'!$J$10:$J1628,MATCH(K561,'1.2 Speakers'!$B$10:$B1628,0),)="",""," - "&amp;INDEX('1.2 Speakers'!$J$10:$J1628,MATCH(K561,'1.2 Speakers'!$B$10:$B1628,0),)),"")&amp;IF(ISBLANK(L561),"","
")&amp;L561&amp;IFERROR(IF(INDEX('1.2 Speakers'!$J$10:$J1628,MATCH(L561,'1.2 Speakers'!$B$10:$B1628,0),)="",""," - "&amp;INDEX('1.2 Speakers'!$J$10:$J1628,MATCH(L561,'1.2 Speakers'!$B$10:$B1628,0),)),"")&amp;IF(ISBLANK(M561),"","
")&amp;M561&amp;IFERROR(IF(INDEX('1.2 Speakers'!$J$10:$J1628,MATCH(M561,'1.2 Speakers'!$B$10:$B1628,0),)="",""," - "&amp;INDEX('1.2 Speakers'!$J$10:$J1628,MATCH(M561,'1.2 Speakers'!$B$10:$B1628,0),)),"")&amp;IF(ISBLANK(N561),"","
")&amp;N561&amp;IFERROR(IF(INDEX('1.2 Speakers'!$J$10:$J1628,MATCH(N561,'1.2 Speakers'!$B$10:$B1628,0),)="",""," - "&amp;INDEX('1.2 Speakers'!$J$10:$J1628,MATCH(N561,'1.2 Speakers'!$B$10:$B1628,0),)),"")</f>
        <v/>
      </c>
      <c r="P561" s="58"/>
      <c r="Q561" s="60"/>
      <c r="R561" s="61"/>
      <c r="S561" s="60"/>
      <c r="T561" s="536"/>
    </row>
    <row r="562" spans="2:20" ht="13">
      <c r="B562" s="535"/>
      <c r="C562" s="425"/>
      <c r="D562" s="57"/>
      <c r="E562" s="58"/>
      <c r="F562" s="58"/>
      <c r="G562" s="427"/>
      <c r="H562" s="427"/>
      <c r="I562" s="59"/>
      <c r="J562" s="59"/>
      <c r="K562" s="59"/>
      <c r="L562" s="59"/>
      <c r="M562" s="59"/>
      <c r="N562" s="59"/>
      <c r="O562" s="57" t="str" cm="1">
        <f t="array" ref="O562">I562&amp;IFERROR(IF(INDEX('1.2 Speakers'!$J$10:$J1629,MATCH(I562,'1.2 Speakers'!$B$10:$B1629,0),)="",""," - "&amp;INDEX('1.2 Speakers'!$J$10:$J1629,MATCH(I562,'1.2 Speakers'!$B$10:$B1629,0),)),"")&amp;IF(ISBLANK(J562),"",CHAR(10))&amp;J562&amp;IFERROR(IF(INDEX('1.2 Speakers'!$J$10:$J1629,MATCH(J562,'1.2 Speakers'!$B$10:$B1629,0),)="",""," - "&amp;INDEX('1.2 Speakers'!$J$10:$J1629,MATCH(J562,'1.2 Speakers'!$B$10:$B1629,0),)),"")&amp;IF(ISBLANK(K562),"","
")&amp;K562&amp;IFERROR(IF(INDEX('1.2 Speakers'!$J$10:$J1629,MATCH(K562,'1.2 Speakers'!$B$10:$B1629,0),)="",""," - "&amp;INDEX('1.2 Speakers'!$J$10:$J1629,MATCH(K562,'1.2 Speakers'!$B$10:$B1629,0),)),"")&amp;IF(ISBLANK(L562),"","
")&amp;L562&amp;IFERROR(IF(INDEX('1.2 Speakers'!$J$10:$J1629,MATCH(L562,'1.2 Speakers'!$B$10:$B1629,0),)="",""," - "&amp;INDEX('1.2 Speakers'!$J$10:$J1629,MATCH(L562,'1.2 Speakers'!$B$10:$B1629,0),)),"")&amp;IF(ISBLANK(M562),"","
")&amp;M562&amp;IFERROR(IF(INDEX('1.2 Speakers'!$J$10:$J1629,MATCH(M562,'1.2 Speakers'!$B$10:$B1629,0),)="",""," - "&amp;INDEX('1.2 Speakers'!$J$10:$J1629,MATCH(M562,'1.2 Speakers'!$B$10:$B1629,0),)),"")&amp;IF(ISBLANK(N562),"","
")&amp;N562&amp;IFERROR(IF(INDEX('1.2 Speakers'!$J$10:$J1629,MATCH(N562,'1.2 Speakers'!$B$10:$B1629,0),)="",""," - "&amp;INDEX('1.2 Speakers'!$J$10:$J1629,MATCH(N562,'1.2 Speakers'!$B$10:$B1629,0),)),"")</f>
        <v/>
      </c>
      <c r="P562" s="58"/>
      <c r="Q562" s="60"/>
      <c r="R562" s="61"/>
      <c r="S562" s="60"/>
      <c r="T562" s="536"/>
    </row>
    <row r="563" spans="2:20" ht="13">
      <c r="B563" s="535"/>
      <c r="C563" s="425"/>
      <c r="D563" s="57"/>
      <c r="E563" s="58"/>
      <c r="F563" s="58"/>
      <c r="G563" s="427"/>
      <c r="H563" s="427"/>
      <c r="I563" s="59"/>
      <c r="J563" s="59"/>
      <c r="K563" s="59"/>
      <c r="L563" s="59"/>
      <c r="M563" s="59"/>
      <c r="N563" s="59"/>
      <c r="O563" s="57" t="str" cm="1">
        <f t="array" ref="O563">I563&amp;IFERROR(IF(INDEX('1.2 Speakers'!$J$10:$J1630,MATCH(I563,'1.2 Speakers'!$B$10:$B1630,0),)="",""," - "&amp;INDEX('1.2 Speakers'!$J$10:$J1630,MATCH(I563,'1.2 Speakers'!$B$10:$B1630,0),)),"")&amp;IF(ISBLANK(J563),"",CHAR(10))&amp;J563&amp;IFERROR(IF(INDEX('1.2 Speakers'!$J$10:$J1630,MATCH(J563,'1.2 Speakers'!$B$10:$B1630,0),)="",""," - "&amp;INDEX('1.2 Speakers'!$J$10:$J1630,MATCH(J563,'1.2 Speakers'!$B$10:$B1630,0),)),"")&amp;IF(ISBLANK(K563),"","
")&amp;K563&amp;IFERROR(IF(INDEX('1.2 Speakers'!$J$10:$J1630,MATCH(K563,'1.2 Speakers'!$B$10:$B1630,0),)="",""," - "&amp;INDEX('1.2 Speakers'!$J$10:$J1630,MATCH(K563,'1.2 Speakers'!$B$10:$B1630,0),)),"")&amp;IF(ISBLANK(L563),"","
")&amp;L563&amp;IFERROR(IF(INDEX('1.2 Speakers'!$J$10:$J1630,MATCH(L563,'1.2 Speakers'!$B$10:$B1630,0),)="",""," - "&amp;INDEX('1.2 Speakers'!$J$10:$J1630,MATCH(L563,'1.2 Speakers'!$B$10:$B1630,0),)),"")&amp;IF(ISBLANK(M563),"","
")&amp;M563&amp;IFERROR(IF(INDEX('1.2 Speakers'!$J$10:$J1630,MATCH(M563,'1.2 Speakers'!$B$10:$B1630,0),)="",""," - "&amp;INDEX('1.2 Speakers'!$J$10:$J1630,MATCH(M563,'1.2 Speakers'!$B$10:$B1630,0),)),"")&amp;IF(ISBLANK(N563),"","
")&amp;N563&amp;IFERROR(IF(INDEX('1.2 Speakers'!$J$10:$J1630,MATCH(N563,'1.2 Speakers'!$B$10:$B1630,0),)="",""," - "&amp;INDEX('1.2 Speakers'!$J$10:$J1630,MATCH(N563,'1.2 Speakers'!$B$10:$B1630,0),)),"")</f>
        <v/>
      </c>
      <c r="P563" s="58"/>
      <c r="Q563" s="60"/>
      <c r="R563" s="61"/>
      <c r="S563" s="60"/>
      <c r="T563" s="536"/>
    </row>
    <row r="564" spans="2:20" ht="13">
      <c r="B564" s="535"/>
      <c r="C564" s="425"/>
      <c r="D564" s="57"/>
      <c r="E564" s="58"/>
      <c r="F564" s="58"/>
      <c r="G564" s="427"/>
      <c r="H564" s="427"/>
      <c r="I564" s="59"/>
      <c r="J564" s="59"/>
      <c r="K564" s="59"/>
      <c r="L564" s="59"/>
      <c r="M564" s="59"/>
      <c r="N564" s="59"/>
      <c r="O564" s="57" t="str" cm="1">
        <f t="array" ref="O564">I564&amp;IFERROR(IF(INDEX('1.2 Speakers'!$J$10:$J1631,MATCH(I564,'1.2 Speakers'!$B$10:$B1631,0),)="",""," - "&amp;INDEX('1.2 Speakers'!$J$10:$J1631,MATCH(I564,'1.2 Speakers'!$B$10:$B1631,0),)),"")&amp;IF(ISBLANK(J564),"",CHAR(10))&amp;J564&amp;IFERROR(IF(INDEX('1.2 Speakers'!$J$10:$J1631,MATCH(J564,'1.2 Speakers'!$B$10:$B1631,0),)="",""," - "&amp;INDEX('1.2 Speakers'!$J$10:$J1631,MATCH(J564,'1.2 Speakers'!$B$10:$B1631,0),)),"")&amp;IF(ISBLANK(K564),"","
")&amp;K564&amp;IFERROR(IF(INDEX('1.2 Speakers'!$J$10:$J1631,MATCH(K564,'1.2 Speakers'!$B$10:$B1631,0),)="",""," - "&amp;INDEX('1.2 Speakers'!$J$10:$J1631,MATCH(K564,'1.2 Speakers'!$B$10:$B1631,0),)),"")&amp;IF(ISBLANK(L564),"","
")&amp;L564&amp;IFERROR(IF(INDEX('1.2 Speakers'!$J$10:$J1631,MATCH(L564,'1.2 Speakers'!$B$10:$B1631,0),)="",""," - "&amp;INDEX('1.2 Speakers'!$J$10:$J1631,MATCH(L564,'1.2 Speakers'!$B$10:$B1631,0),)),"")&amp;IF(ISBLANK(M564),"","
")&amp;M564&amp;IFERROR(IF(INDEX('1.2 Speakers'!$J$10:$J1631,MATCH(M564,'1.2 Speakers'!$B$10:$B1631,0),)="",""," - "&amp;INDEX('1.2 Speakers'!$J$10:$J1631,MATCH(M564,'1.2 Speakers'!$B$10:$B1631,0),)),"")&amp;IF(ISBLANK(N564),"","
")&amp;N564&amp;IFERROR(IF(INDEX('1.2 Speakers'!$J$10:$J1631,MATCH(N564,'1.2 Speakers'!$B$10:$B1631,0),)="",""," - "&amp;INDEX('1.2 Speakers'!$J$10:$J1631,MATCH(N564,'1.2 Speakers'!$B$10:$B1631,0),)),"")</f>
        <v/>
      </c>
      <c r="P564" s="58"/>
      <c r="Q564" s="60"/>
      <c r="R564" s="61"/>
      <c r="S564" s="60"/>
      <c r="T564" s="536"/>
    </row>
    <row r="565" spans="2:20" ht="13">
      <c r="B565" s="535"/>
      <c r="C565" s="425"/>
      <c r="D565" s="57"/>
      <c r="E565" s="58"/>
      <c r="F565" s="58"/>
      <c r="G565" s="427"/>
      <c r="H565" s="427"/>
      <c r="I565" s="59"/>
      <c r="J565" s="59"/>
      <c r="K565" s="59"/>
      <c r="L565" s="59"/>
      <c r="M565" s="59"/>
      <c r="N565" s="59"/>
      <c r="O565" s="57" t="str" cm="1">
        <f t="array" ref="O565">I565&amp;IFERROR(IF(INDEX('1.2 Speakers'!$J$10:$J1632,MATCH(I565,'1.2 Speakers'!$B$10:$B1632,0),)="",""," - "&amp;INDEX('1.2 Speakers'!$J$10:$J1632,MATCH(I565,'1.2 Speakers'!$B$10:$B1632,0),)),"")&amp;IF(ISBLANK(J565),"",CHAR(10))&amp;J565&amp;IFERROR(IF(INDEX('1.2 Speakers'!$J$10:$J1632,MATCH(J565,'1.2 Speakers'!$B$10:$B1632,0),)="",""," - "&amp;INDEX('1.2 Speakers'!$J$10:$J1632,MATCH(J565,'1.2 Speakers'!$B$10:$B1632,0),)),"")&amp;IF(ISBLANK(K565),"","
")&amp;K565&amp;IFERROR(IF(INDEX('1.2 Speakers'!$J$10:$J1632,MATCH(K565,'1.2 Speakers'!$B$10:$B1632,0),)="",""," - "&amp;INDEX('1.2 Speakers'!$J$10:$J1632,MATCH(K565,'1.2 Speakers'!$B$10:$B1632,0),)),"")&amp;IF(ISBLANK(L565),"","
")&amp;L565&amp;IFERROR(IF(INDEX('1.2 Speakers'!$J$10:$J1632,MATCH(L565,'1.2 Speakers'!$B$10:$B1632,0),)="",""," - "&amp;INDEX('1.2 Speakers'!$J$10:$J1632,MATCH(L565,'1.2 Speakers'!$B$10:$B1632,0),)),"")&amp;IF(ISBLANK(M565),"","
")&amp;M565&amp;IFERROR(IF(INDEX('1.2 Speakers'!$J$10:$J1632,MATCH(M565,'1.2 Speakers'!$B$10:$B1632,0),)="",""," - "&amp;INDEX('1.2 Speakers'!$J$10:$J1632,MATCH(M565,'1.2 Speakers'!$B$10:$B1632,0),)),"")&amp;IF(ISBLANK(N565),"","
")&amp;N565&amp;IFERROR(IF(INDEX('1.2 Speakers'!$J$10:$J1632,MATCH(N565,'1.2 Speakers'!$B$10:$B1632,0),)="",""," - "&amp;INDEX('1.2 Speakers'!$J$10:$J1632,MATCH(N565,'1.2 Speakers'!$B$10:$B1632,0),)),"")</f>
        <v/>
      </c>
      <c r="P565" s="58"/>
      <c r="Q565" s="60"/>
      <c r="R565" s="61"/>
      <c r="S565" s="60"/>
      <c r="T565" s="536"/>
    </row>
    <row r="566" spans="2:20" ht="13">
      <c r="B566" s="535"/>
      <c r="C566" s="425"/>
      <c r="D566" s="57"/>
      <c r="E566" s="58"/>
      <c r="F566" s="58"/>
      <c r="G566" s="427"/>
      <c r="H566" s="427"/>
      <c r="I566" s="59"/>
      <c r="J566" s="59"/>
      <c r="K566" s="59"/>
      <c r="L566" s="59"/>
      <c r="M566" s="59"/>
      <c r="N566" s="59"/>
      <c r="O566" s="57" t="str" cm="1">
        <f t="array" ref="O566">I566&amp;IFERROR(IF(INDEX('1.2 Speakers'!$J$10:$J1633,MATCH(I566,'1.2 Speakers'!$B$10:$B1633,0),)="",""," - "&amp;INDEX('1.2 Speakers'!$J$10:$J1633,MATCH(I566,'1.2 Speakers'!$B$10:$B1633,0),)),"")&amp;IF(ISBLANK(J566),"",CHAR(10))&amp;J566&amp;IFERROR(IF(INDEX('1.2 Speakers'!$J$10:$J1633,MATCH(J566,'1.2 Speakers'!$B$10:$B1633,0),)="",""," - "&amp;INDEX('1.2 Speakers'!$J$10:$J1633,MATCH(J566,'1.2 Speakers'!$B$10:$B1633,0),)),"")&amp;IF(ISBLANK(K566),"","
")&amp;K566&amp;IFERROR(IF(INDEX('1.2 Speakers'!$J$10:$J1633,MATCH(K566,'1.2 Speakers'!$B$10:$B1633,0),)="",""," - "&amp;INDEX('1.2 Speakers'!$J$10:$J1633,MATCH(K566,'1.2 Speakers'!$B$10:$B1633,0),)),"")&amp;IF(ISBLANK(L566),"","
")&amp;L566&amp;IFERROR(IF(INDEX('1.2 Speakers'!$J$10:$J1633,MATCH(L566,'1.2 Speakers'!$B$10:$B1633,0),)="",""," - "&amp;INDEX('1.2 Speakers'!$J$10:$J1633,MATCH(L566,'1.2 Speakers'!$B$10:$B1633,0),)),"")&amp;IF(ISBLANK(M566),"","
")&amp;M566&amp;IFERROR(IF(INDEX('1.2 Speakers'!$J$10:$J1633,MATCH(M566,'1.2 Speakers'!$B$10:$B1633,0),)="",""," - "&amp;INDEX('1.2 Speakers'!$J$10:$J1633,MATCH(M566,'1.2 Speakers'!$B$10:$B1633,0),)),"")&amp;IF(ISBLANK(N566),"","
")&amp;N566&amp;IFERROR(IF(INDEX('1.2 Speakers'!$J$10:$J1633,MATCH(N566,'1.2 Speakers'!$B$10:$B1633,0),)="",""," - "&amp;INDEX('1.2 Speakers'!$J$10:$J1633,MATCH(N566,'1.2 Speakers'!$B$10:$B1633,0),)),"")</f>
        <v/>
      </c>
      <c r="P566" s="58"/>
      <c r="Q566" s="60"/>
      <c r="R566" s="61"/>
      <c r="S566" s="60"/>
      <c r="T566" s="536"/>
    </row>
    <row r="567" spans="2:20" ht="13">
      <c r="B567" s="535"/>
      <c r="C567" s="425"/>
      <c r="D567" s="57"/>
      <c r="E567" s="58"/>
      <c r="F567" s="58"/>
      <c r="G567" s="427"/>
      <c r="H567" s="427"/>
      <c r="I567" s="59"/>
      <c r="J567" s="59"/>
      <c r="K567" s="59"/>
      <c r="L567" s="59"/>
      <c r="M567" s="59"/>
      <c r="N567" s="59"/>
      <c r="O567" s="57" t="str" cm="1">
        <f t="array" ref="O567">I567&amp;IFERROR(IF(INDEX('1.2 Speakers'!$J$10:$J1634,MATCH(I567,'1.2 Speakers'!$B$10:$B1634,0),)="",""," - "&amp;INDEX('1.2 Speakers'!$J$10:$J1634,MATCH(I567,'1.2 Speakers'!$B$10:$B1634,0),)),"")&amp;IF(ISBLANK(J567),"",CHAR(10))&amp;J567&amp;IFERROR(IF(INDEX('1.2 Speakers'!$J$10:$J1634,MATCH(J567,'1.2 Speakers'!$B$10:$B1634,0),)="",""," - "&amp;INDEX('1.2 Speakers'!$J$10:$J1634,MATCH(J567,'1.2 Speakers'!$B$10:$B1634,0),)),"")&amp;IF(ISBLANK(K567),"","
")&amp;K567&amp;IFERROR(IF(INDEX('1.2 Speakers'!$J$10:$J1634,MATCH(K567,'1.2 Speakers'!$B$10:$B1634,0),)="",""," - "&amp;INDEX('1.2 Speakers'!$J$10:$J1634,MATCH(K567,'1.2 Speakers'!$B$10:$B1634,0),)),"")&amp;IF(ISBLANK(L567),"","
")&amp;L567&amp;IFERROR(IF(INDEX('1.2 Speakers'!$J$10:$J1634,MATCH(L567,'1.2 Speakers'!$B$10:$B1634,0),)="",""," - "&amp;INDEX('1.2 Speakers'!$J$10:$J1634,MATCH(L567,'1.2 Speakers'!$B$10:$B1634,0),)),"")&amp;IF(ISBLANK(M567),"","
")&amp;M567&amp;IFERROR(IF(INDEX('1.2 Speakers'!$J$10:$J1634,MATCH(M567,'1.2 Speakers'!$B$10:$B1634,0),)="",""," - "&amp;INDEX('1.2 Speakers'!$J$10:$J1634,MATCH(M567,'1.2 Speakers'!$B$10:$B1634,0),)),"")&amp;IF(ISBLANK(N567),"","
")&amp;N567&amp;IFERROR(IF(INDEX('1.2 Speakers'!$J$10:$J1634,MATCH(N567,'1.2 Speakers'!$B$10:$B1634,0),)="",""," - "&amp;INDEX('1.2 Speakers'!$J$10:$J1634,MATCH(N567,'1.2 Speakers'!$B$10:$B1634,0),)),"")</f>
        <v/>
      </c>
      <c r="P567" s="58"/>
      <c r="Q567" s="60"/>
      <c r="R567" s="61"/>
      <c r="S567" s="60"/>
      <c r="T567" s="536"/>
    </row>
    <row r="568" spans="2:20" ht="13">
      <c r="B568" s="535"/>
      <c r="C568" s="425"/>
      <c r="D568" s="57"/>
      <c r="E568" s="58"/>
      <c r="F568" s="58"/>
      <c r="G568" s="427"/>
      <c r="H568" s="427"/>
      <c r="I568" s="59"/>
      <c r="J568" s="59"/>
      <c r="K568" s="59"/>
      <c r="L568" s="59"/>
      <c r="M568" s="59"/>
      <c r="N568" s="59"/>
      <c r="O568" s="57" t="str" cm="1">
        <f t="array" ref="O568">I568&amp;IFERROR(IF(INDEX('1.2 Speakers'!$J$10:$J1635,MATCH(I568,'1.2 Speakers'!$B$10:$B1635,0),)="",""," - "&amp;INDEX('1.2 Speakers'!$J$10:$J1635,MATCH(I568,'1.2 Speakers'!$B$10:$B1635,0),)),"")&amp;IF(ISBLANK(J568),"",CHAR(10))&amp;J568&amp;IFERROR(IF(INDEX('1.2 Speakers'!$J$10:$J1635,MATCH(J568,'1.2 Speakers'!$B$10:$B1635,0),)="",""," - "&amp;INDEX('1.2 Speakers'!$J$10:$J1635,MATCH(J568,'1.2 Speakers'!$B$10:$B1635,0),)),"")&amp;IF(ISBLANK(K568),"","
")&amp;K568&amp;IFERROR(IF(INDEX('1.2 Speakers'!$J$10:$J1635,MATCH(K568,'1.2 Speakers'!$B$10:$B1635,0),)="",""," - "&amp;INDEX('1.2 Speakers'!$J$10:$J1635,MATCH(K568,'1.2 Speakers'!$B$10:$B1635,0),)),"")&amp;IF(ISBLANK(L568),"","
")&amp;L568&amp;IFERROR(IF(INDEX('1.2 Speakers'!$J$10:$J1635,MATCH(L568,'1.2 Speakers'!$B$10:$B1635,0),)="",""," - "&amp;INDEX('1.2 Speakers'!$J$10:$J1635,MATCH(L568,'1.2 Speakers'!$B$10:$B1635,0),)),"")&amp;IF(ISBLANK(M568),"","
")&amp;M568&amp;IFERROR(IF(INDEX('1.2 Speakers'!$J$10:$J1635,MATCH(M568,'1.2 Speakers'!$B$10:$B1635,0),)="",""," - "&amp;INDEX('1.2 Speakers'!$J$10:$J1635,MATCH(M568,'1.2 Speakers'!$B$10:$B1635,0),)),"")&amp;IF(ISBLANK(N568),"","
")&amp;N568&amp;IFERROR(IF(INDEX('1.2 Speakers'!$J$10:$J1635,MATCH(N568,'1.2 Speakers'!$B$10:$B1635,0),)="",""," - "&amp;INDEX('1.2 Speakers'!$J$10:$J1635,MATCH(N568,'1.2 Speakers'!$B$10:$B1635,0),)),"")</f>
        <v/>
      </c>
      <c r="P568" s="58"/>
      <c r="Q568" s="60"/>
      <c r="R568" s="61"/>
      <c r="S568" s="60"/>
      <c r="T568" s="536"/>
    </row>
    <row r="569" spans="2:20" ht="13">
      <c r="B569" s="535"/>
      <c r="C569" s="425"/>
      <c r="D569" s="57"/>
      <c r="E569" s="58"/>
      <c r="F569" s="58"/>
      <c r="G569" s="427"/>
      <c r="H569" s="427"/>
      <c r="I569" s="59"/>
      <c r="J569" s="59"/>
      <c r="K569" s="59"/>
      <c r="L569" s="59"/>
      <c r="M569" s="59"/>
      <c r="N569" s="59"/>
      <c r="O569" s="57" t="str" cm="1">
        <f t="array" ref="O569">I569&amp;IFERROR(IF(INDEX('1.2 Speakers'!$J$10:$J1636,MATCH(I569,'1.2 Speakers'!$B$10:$B1636,0),)="",""," - "&amp;INDEX('1.2 Speakers'!$J$10:$J1636,MATCH(I569,'1.2 Speakers'!$B$10:$B1636,0),)),"")&amp;IF(ISBLANK(J569),"",CHAR(10))&amp;J569&amp;IFERROR(IF(INDEX('1.2 Speakers'!$J$10:$J1636,MATCH(J569,'1.2 Speakers'!$B$10:$B1636,0),)="",""," - "&amp;INDEX('1.2 Speakers'!$J$10:$J1636,MATCH(J569,'1.2 Speakers'!$B$10:$B1636,0),)),"")&amp;IF(ISBLANK(K569),"","
")&amp;K569&amp;IFERROR(IF(INDEX('1.2 Speakers'!$J$10:$J1636,MATCH(K569,'1.2 Speakers'!$B$10:$B1636,0),)="",""," - "&amp;INDEX('1.2 Speakers'!$J$10:$J1636,MATCH(K569,'1.2 Speakers'!$B$10:$B1636,0),)),"")&amp;IF(ISBLANK(L569),"","
")&amp;L569&amp;IFERROR(IF(INDEX('1.2 Speakers'!$J$10:$J1636,MATCH(L569,'1.2 Speakers'!$B$10:$B1636,0),)="",""," - "&amp;INDEX('1.2 Speakers'!$J$10:$J1636,MATCH(L569,'1.2 Speakers'!$B$10:$B1636,0),)),"")&amp;IF(ISBLANK(M569),"","
")&amp;M569&amp;IFERROR(IF(INDEX('1.2 Speakers'!$J$10:$J1636,MATCH(M569,'1.2 Speakers'!$B$10:$B1636,0),)="",""," - "&amp;INDEX('1.2 Speakers'!$J$10:$J1636,MATCH(M569,'1.2 Speakers'!$B$10:$B1636,0),)),"")&amp;IF(ISBLANK(N569),"","
")&amp;N569&amp;IFERROR(IF(INDEX('1.2 Speakers'!$J$10:$J1636,MATCH(N569,'1.2 Speakers'!$B$10:$B1636,0),)="",""," - "&amp;INDEX('1.2 Speakers'!$J$10:$J1636,MATCH(N569,'1.2 Speakers'!$B$10:$B1636,0),)),"")</f>
        <v/>
      </c>
      <c r="P569" s="58"/>
      <c r="Q569" s="60"/>
      <c r="R569" s="61"/>
      <c r="S569" s="60"/>
      <c r="T569" s="536"/>
    </row>
    <row r="570" spans="2:20" ht="13">
      <c r="B570" s="535"/>
      <c r="C570" s="425"/>
      <c r="D570" s="57"/>
      <c r="E570" s="58"/>
      <c r="F570" s="58"/>
      <c r="G570" s="427"/>
      <c r="H570" s="427"/>
      <c r="I570" s="59"/>
      <c r="J570" s="59"/>
      <c r="K570" s="59"/>
      <c r="L570" s="59"/>
      <c r="M570" s="59"/>
      <c r="N570" s="59"/>
      <c r="O570" s="57" t="str" cm="1">
        <f t="array" ref="O570">I570&amp;IFERROR(IF(INDEX('1.2 Speakers'!$J$10:$J1637,MATCH(I570,'1.2 Speakers'!$B$10:$B1637,0),)="",""," - "&amp;INDEX('1.2 Speakers'!$J$10:$J1637,MATCH(I570,'1.2 Speakers'!$B$10:$B1637,0),)),"")&amp;IF(ISBLANK(J570),"",CHAR(10))&amp;J570&amp;IFERROR(IF(INDEX('1.2 Speakers'!$J$10:$J1637,MATCH(J570,'1.2 Speakers'!$B$10:$B1637,0),)="",""," - "&amp;INDEX('1.2 Speakers'!$J$10:$J1637,MATCH(J570,'1.2 Speakers'!$B$10:$B1637,0),)),"")&amp;IF(ISBLANK(K570),"","
")&amp;K570&amp;IFERROR(IF(INDEX('1.2 Speakers'!$J$10:$J1637,MATCH(K570,'1.2 Speakers'!$B$10:$B1637,0),)="",""," - "&amp;INDEX('1.2 Speakers'!$J$10:$J1637,MATCH(K570,'1.2 Speakers'!$B$10:$B1637,0),)),"")&amp;IF(ISBLANK(L570),"","
")&amp;L570&amp;IFERROR(IF(INDEX('1.2 Speakers'!$J$10:$J1637,MATCH(L570,'1.2 Speakers'!$B$10:$B1637,0),)="",""," - "&amp;INDEX('1.2 Speakers'!$J$10:$J1637,MATCH(L570,'1.2 Speakers'!$B$10:$B1637,0),)),"")&amp;IF(ISBLANK(M570),"","
")&amp;M570&amp;IFERROR(IF(INDEX('1.2 Speakers'!$J$10:$J1637,MATCH(M570,'1.2 Speakers'!$B$10:$B1637,0),)="",""," - "&amp;INDEX('1.2 Speakers'!$J$10:$J1637,MATCH(M570,'1.2 Speakers'!$B$10:$B1637,0),)),"")&amp;IF(ISBLANK(N570),"","
")&amp;N570&amp;IFERROR(IF(INDEX('1.2 Speakers'!$J$10:$J1637,MATCH(N570,'1.2 Speakers'!$B$10:$B1637,0),)="",""," - "&amp;INDEX('1.2 Speakers'!$J$10:$J1637,MATCH(N570,'1.2 Speakers'!$B$10:$B1637,0),)),"")</f>
        <v/>
      </c>
      <c r="P570" s="58"/>
      <c r="Q570" s="60"/>
      <c r="R570" s="61"/>
      <c r="S570" s="60"/>
      <c r="T570" s="536"/>
    </row>
    <row r="571" spans="2:20" ht="13">
      <c r="B571" s="535"/>
      <c r="C571" s="425"/>
      <c r="D571" s="57"/>
      <c r="E571" s="58"/>
      <c r="F571" s="58"/>
      <c r="G571" s="427"/>
      <c r="H571" s="427"/>
      <c r="I571" s="59"/>
      <c r="J571" s="59"/>
      <c r="K571" s="59"/>
      <c r="L571" s="59"/>
      <c r="M571" s="59"/>
      <c r="N571" s="59"/>
      <c r="O571" s="57" t="str" cm="1">
        <f t="array" ref="O571">I571&amp;IFERROR(IF(INDEX('1.2 Speakers'!$J$10:$J1638,MATCH(I571,'1.2 Speakers'!$B$10:$B1638,0),)="",""," - "&amp;INDEX('1.2 Speakers'!$J$10:$J1638,MATCH(I571,'1.2 Speakers'!$B$10:$B1638,0),)),"")&amp;IF(ISBLANK(J571),"",CHAR(10))&amp;J571&amp;IFERROR(IF(INDEX('1.2 Speakers'!$J$10:$J1638,MATCH(J571,'1.2 Speakers'!$B$10:$B1638,0),)="",""," - "&amp;INDEX('1.2 Speakers'!$J$10:$J1638,MATCH(J571,'1.2 Speakers'!$B$10:$B1638,0),)),"")&amp;IF(ISBLANK(K571),"","
")&amp;K571&amp;IFERROR(IF(INDEX('1.2 Speakers'!$J$10:$J1638,MATCH(K571,'1.2 Speakers'!$B$10:$B1638,0),)="",""," - "&amp;INDEX('1.2 Speakers'!$J$10:$J1638,MATCH(K571,'1.2 Speakers'!$B$10:$B1638,0),)),"")&amp;IF(ISBLANK(L571),"","
")&amp;L571&amp;IFERROR(IF(INDEX('1.2 Speakers'!$J$10:$J1638,MATCH(L571,'1.2 Speakers'!$B$10:$B1638,0),)="",""," - "&amp;INDEX('1.2 Speakers'!$J$10:$J1638,MATCH(L571,'1.2 Speakers'!$B$10:$B1638,0),)),"")&amp;IF(ISBLANK(M571),"","
")&amp;M571&amp;IFERROR(IF(INDEX('1.2 Speakers'!$J$10:$J1638,MATCH(M571,'1.2 Speakers'!$B$10:$B1638,0),)="",""," - "&amp;INDEX('1.2 Speakers'!$J$10:$J1638,MATCH(M571,'1.2 Speakers'!$B$10:$B1638,0),)),"")&amp;IF(ISBLANK(N571),"","
")&amp;N571&amp;IFERROR(IF(INDEX('1.2 Speakers'!$J$10:$J1638,MATCH(N571,'1.2 Speakers'!$B$10:$B1638,0),)="",""," - "&amp;INDEX('1.2 Speakers'!$J$10:$J1638,MATCH(N571,'1.2 Speakers'!$B$10:$B1638,0),)),"")</f>
        <v/>
      </c>
      <c r="P571" s="58"/>
      <c r="Q571" s="60"/>
      <c r="R571" s="61"/>
      <c r="S571" s="60"/>
      <c r="T571" s="536"/>
    </row>
    <row r="572" spans="2:20" ht="13">
      <c r="B572" s="535"/>
      <c r="C572" s="425"/>
      <c r="D572" s="57"/>
      <c r="E572" s="58"/>
      <c r="F572" s="58"/>
      <c r="G572" s="427"/>
      <c r="H572" s="427"/>
      <c r="I572" s="59"/>
      <c r="J572" s="59"/>
      <c r="K572" s="59"/>
      <c r="L572" s="59"/>
      <c r="M572" s="59"/>
      <c r="N572" s="59"/>
      <c r="O572" s="57" t="str" cm="1">
        <f t="array" ref="O572">I572&amp;IFERROR(IF(INDEX('1.2 Speakers'!$J$10:$J1639,MATCH(I572,'1.2 Speakers'!$B$10:$B1639,0),)="",""," - "&amp;INDEX('1.2 Speakers'!$J$10:$J1639,MATCH(I572,'1.2 Speakers'!$B$10:$B1639,0),)),"")&amp;IF(ISBLANK(J572),"",CHAR(10))&amp;J572&amp;IFERROR(IF(INDEX('1.2 Speakers'!$J$10:$J1639,MATCH(J572,'1.2 Speakers'!$B$10:$B1639,0),)="",""," - "&amp;INDEX('1.2 Speakers'!$J$10:$J1639,MATCH(J572,'1.2 Speakers'!$B$10:$B1639,0),)),"")&amp;IF(ISBLANK(K572),"","
")&amp;K572&amp;IFERROR(IF(INDEX('1.2 Speakers'!$J$10:$J1639,MATCH(K572,'1.2 Speakers'!$B$10:$B1639,0),)="",""," - "&amp;INDEX('1.2 Speakers'!$J$10:$J1639,MATCH(K572,'1.2 Speakers'!$B$10:$B1639,0),)),"")&amp;IF(ISBLANK(L572),"","
")&amp;L572&amp;IFERROR(IF(INDEX('1.2 Speakers'!$J$10:$J1639,MATCH(L572,'1.2 Speakers'!$B$10:$B1639,0),)="",""," - "&amp;INDEX('1.2 Speakers'!$J$10:$J1639,MATCH(L572,'1.2 Speakers'!$B$10:$B1639,0),)),"")&amp;IF(ISBLANK(M572),"","
")&amp;M572&amp;IFERROR(IF(INDEX('1.2 Speakers'!$J$10:$J1639,MATCH(M572,'1.2 Speakers'!$B$10:$B1639,0),)="",""," - "&amp;INDEX('1.2 Speakers'!$J$10:$J1639,MATCH(M572,'1.2 Speakers'!$B$10:$B1639,0),)),"")&amp;IF(ISBLANK(N572),"","
")&amp;N572&amp;IFERROR(IF(INDEX('1.2 Speakers'!$J$10:$J1639,MATCH(N572,'1.2 Speakers'!$B$10:$B1639,0),)="",""," - "&amp;INDEX('1.2 Speakers'!$J$10:$J1639,MATCH(N572,'1.2 Speakers'!$B$10:$B1639,0),)),"")</f>
        <v/>
      </c>
      <c r="P572" s="58"/>
      <c r="Q572" s="60"/>
      <c r="R572" s="61"/>
      <c r="S572" s="60"/>
      <c r="T572" s="536"/>
    </row>
    <row r="573" spans="2:20" ht="13">
      <c r="B573" s="535"/>
      <c r="C573" s="425"/>
      <c r="D573" s="57"/>
      <c r="E573" s="58"/>
      <c r="F573" s="58"/>
      <c r="G573" s="427"/>
      <c r="H573" s="427"/>
      <c r="I573" s="59"/>
      <c r="J573" s="59"/>
      <c r="K573" s="59"/>
      <c r="L573" s="59"/>
      <c r="M573" s="59"/>
      <c r="N573" s="59"/>
      <c r="O573" s="57" t="str" cm="1">
        <f t="array" ref="O573">I573&amp;IFERROR(IF(INDEX('1.2 Speakers'!$J$10:$J1640,MATCH(I573,'1.2 Speakers'!$B$10:$B1640,0),)="",""," - "&amp;INDEX('1.2 Speakers'!$J$10:$J1640,MATCH(I573,'1.2 Speakers'!$B$10:$B1640,0),)),"")&amp;IF(ISBLANK(J573),"",CHAR(10))&amp;J573&amp;IFERROR(IF(INDEX('1.2 Speakers'!$J$10:$J1640,MATCH(J573,'1.2 Speakers'!$B$10:$B1640,0),)="",""," - "&amp;INDEX('1.2 Speakers'!$J$10:$J1640,MATCH(J573,'1.2 Speakers'!$B$10:$B1640,0),)),"")&amp;IF(ISBLANK(K573),"","
")&amp;K573&amp;IFERROR(IF(INDEX('1.2 Speakers'!$J$10:$J1640,MATCH(K573,'1.2 Speakers'!$B$10:$B1640,0),)="",""," - "&amp;INDEX('1.2 Speakers'!$J$10:$J1640,MATCH(K573,'1.2 Speakers'!$B$10:$B1640,0),)),"")&amp;IF(ISBLANK(L573),"","
")&amp;L573&amp;IFERROR(IF(INDEX('1.2 Speakers'!$J$10:$J1640,MATCH(L573,'1.2 Speakers'!$B$10:$B1640,0),)="",""," - "&amp;INDEX('1.2 Speakers'!$J$10:$J1640,MATCH(L573,'1.2 Speakers'!$B$10:$B1640,0),)),"")&amp;IF(ISBLANK(M573),"","
")&amp;M573&amp;IFERROR(IF(INDEX('1.2 Speakers'!$J$10:$J1640,MATCH(M573,'1.2 Speakers'!$B$10:$B1640,0),)="",""," - "&amp;INDEX('1.2 Speakers'!$J$10:$J1640,MATCH(M573,'1.2 Speakers'!$B$10:$B1640,0),)),"")&amp;IF(ISBLANK(N573),"","
")&amp;N573&amp;IFERROR(IF(INDEX('1.2 Speakers'!$J$10:$J1640,MATCH(N573,'1.2 Speakers'!$B$10:$B1640,0),)="",""," - "&amp;INDEX('1.2 Speakers'!$J$10:$J1640,MATCH(N573,'1.2 Speakers'!$B$10:$B1640,0),)),"")</f>
        <v/>
      </c>
      <c r="P573" s="58"/>
      <c r="Q573" s="60"/>
      <c r="R573" s="61"/>
      <c r="S573" s="60"/>
      <c r="T573" s="536"/>
    </row>
    <row r="574" spans="2:20" ht="13">
      <c r="B574" s="535"/>
      <c r="C574" s="425"/>
      <c r="D574" s="57"/>
      <c r="E574" s="58"/>
      <c r="F574" s="58"/>
      <c r="G574" s="427"/>
      <c r="H574" s="427"/>
      <c r="I574" s="59"/>
      <c r="J574" s="59"/>
      <c r="K574" s="59"/>
      <c r="L574" s="59"/>
      <c r="M574" s="59"/>
      <c r="N574" s="59"/>
      <c r="O574" s="57" t="str" cm="1">
        <f t="array" ref="O574">I574&amp;IFERROR(IF(INDEX('1.2 Speakers'!$J$10:$J1641,MATCH(I574,'1.2 Speakers'!$B$10:$B1641,0),)="",""," - "&amp;INDEX('1.2 Speakers'!$J$10:$J1641,MATCH(I574,'1.2 Speakers'!$B$10:$B1641,0),)),"")&amp;IF(ISBLANK(J574),"",CHAR(10))&amp;J574&amp;IFERROR(IF(INDEX('1.2 Speakers'!$J$10:$J1641,MATCH(J574,'1.2 Speakers'!$B$10:$B1641,0),)="",""," - "&amp;INDEX('1.2 Speakers'!$J$10:$J1641,MATCH(J574,'1.2 Speakers'!$B$10:$B1641,0),)),"")&amp;IF(ISBLANK(K574),"","
")&amp;K574&amp;IFERROR(IF(INDEX('1.2 Speakers'!$J$10:$J1641,MATCH(K574,'1.2 Speakers'!$B$10:$B1641,0),)="",""," - "&amp;INDEX('1.2 Speakers'!$J$10:$J1641,MATCH(K574,'1.2 Speakers'!$B$10:$B1641,0),)),"")&amp;IF(ISBLANK(L574),"","
")&amp;L574&amp;IFERROR(IF(INDEX('1.2 Speakers'!$J$10:$J1641,MATCH(L574,'1.2 Speakers'!$B$10:$B1641,0),)="",""," - "&amp;INDEX('1.2 Speakers'!$J$10:$J1641,MATCH(L574,'1.2 Speakers'!$B$10:$B1641,0),)),"")&amp;IF(ISBLANK(M574),"","
")&amp;M574&amp;IFERROR(IF(INDEX('1.2 Speakers'!$J$10:$J1641,MATCH(M574,'1.2 Speakers'!$B$10:$B1641,0),)="",""," - "&amp;INDEX('1.2 Speakers'!$J$10:$J1641,MATCH(M574,'1.2 Speakers'!$B$10:$B1641,0),)),"")&amp;IF(ISBLANK(N574),"","
")&amp;N574&amp;IFERROR(IF(INDEX('1.2 Speakers'!$J$10:$J1641,MATCH(N574,'1.2 Speakers'!$B$10:$B1641,0),)="",""," - "&amp;INDEX('1.2 Speakers'!$J$10:$J1641,MATCH(N574,'1.2 Speakers'!$B$10:$B1641,0),)),"")</f>
        <v/>
      </c>
      <c r="P574" s="58"/>
      <c r="Q574" s="60"/>
      <c r="R574" s="61"/>
      <c r="S574" s="60"/>
      <c r="T574" s="536"/>
    </row>
    <row r="575" spans="2:20" ht="13">
      <c r="B575" s="535"/>
      <c r="C575" s="425"/>
      <c r="D575" s="57"/>
      <c r="E575" s="58"/>
      <c r="F575" s="58"/>
      <c r="G575" s="427"/>
      <c r="H575" s="427"/>
      <c r="I575" s="59"/>
      <c r="J575" s="59"/>
      <c r="K575" s="59"/>
      <c r="L575" s="59"/>
      <c r="M575" s="59"/>
      <c r="N575" s="59"/>
      <c r="O575" s="57" t="str" cm="1">
        <f t="array" ref="O575">I575&amp;IFERROR(IF(INDEX('1.2 Speakers'!$J$10:$J1642,MATCH(I575,'1.2 Speakers'!$B$10:$B1642,0),)="",""," - "&amp;INDEX('1.2 Speakers'!$J$10:$J1642,MATCH(I575,'1.2 Speakers'!$B$10:$B1642,0),)),"")&amp;IF(ISBLANK(J575),"",CHAR(10))&amp;J575&amp;IFERROR(IF(INDEX('1.2 Speakers'!$J$10:$J1642,MATCH(J575,'1.2 Speakers'!$B$10:$B1642,0),)="",""," - "&amp;INDEX('1.2 Speakers'!$J$10:$J1642,MATCH(J575,'1.2 Speakers'!$B$10:$B1642,0),)),"")&amp;IF(ISBLANK(K575),"","
")&amp;K575&amp;IFERROR(IF(INDEX('1.2 Speakers'!$J$10:$J1642,MATCH(K575,'1.2 Speakers'!$B$10:$B1642,0),)="",""," - "&amp;INDEX('1.2 Speakers'!$J$10:$J1642,MATCH(K575,'1.2 Speakers'!$B$10:$B1642,0),)),"")&amp;IF(ISBLANK(L575),"","
")&amp;L575&amp;IFERROR(IF(INDEX('1.2 Speakers'!$J$10:$J1642,MATCH(L575,'1.2 Speakers'!$B$10:$B1642,0),)="",""," - "&amp;INDEX('1.2 Speakers'!$J$10:$J1642,MATCH(L575,'1.2 Speakers'!$B$10:$B1642,0),)),"")&amp;IF(ISBLANK(M575),"","
")&amp;M575&amp;IFERROR(IF(INDEX('1.2 Speakers'!$J$10:$J1642,MATCH(M575,'1.2 Speakers'!$B$10:$B1642,0),)="",""," - "&amp;INDEX('1.2 Speakers'!$J$10:$J1642,MATCH(M575,'1.2 Speakers'!$B$10:$B1642,0),)),"")&amp;IF(ISBLANK(N575),"","
")&amp;N575&amp;IFERROR(IF(INDEX('1.2 Speakers'!$J$10:$J1642,MATCH(N575,'1.2 Speakers'!$B$10:$B1642,0),)="",""," - "&amp;INDEX('1.2 Speakers'!$J$10:$J1642,MATCH(N575,'1.2 Speakers'!$B$10:$B1642,0),)),"")</f>
        <v/>
      </c>
      <c r="P575" s="58"/>
      <c r="Q575" s="60"/>
      <c r="R575" s="61"/>
      <c r="S575" s="60"/>
      <c r="T575" s="536"/>
    </row>
    <row r="576" spans="2:20" ht="13">
      <c r="B576" s="535"/>
      <c r="C576" s="425"/>
      <c r="D576" s="57"/>
      <c r="E576" s="58"/>
      <c r="F576" s="58"/>
      <c r="G576" s="427"/>
      <c r="H576" s="427"/>
      <c r="I576" s="59"/>
      <c r="J576" s="59"/>
      <c r="K576" s="59"/>
      <c r="L576" s="59"/>
      <c r="M576" s="59"/>
      <c r="N576" s="59"/>
      <c r="O576" s="57" t="str" cm="1">
        <f t="array" ref="O576">I576&amp;IFERROR(IF(INDEX('1.2 Speakers'!$J$10:$J1643,MATCH(I576,'1.2 Speakers'!$B$10:$B1643,0),)="",""," - "&amp;INDEX('1.2 Speakers'!$J$10:$J1643,MATCH(I576,'1.2 Speakers'!$B$10:$B1643,0),)),"")&amp;IF(ISBLANK(J576),"",CHAR(10))&amp;J576&amp;IFERROR(IF(INDEX('1.2 Speakers'!$J$10:$J1643,MATCH(J576,'1.2 Speakers'!$B$10:$B1643,0),)="",""," - "&amp;INDEX('1.2 Speakers'!$J$10:$J1643,MATCH(J576,'1.2 Speakers'!$B$10:$B1643,0),)),"")&amp;IF(ISBLANK(K576),"","
")&amp;K576&amp;IFERROR(IF(INDEX('1.2 Speakers'!$J$10:$J1643,MATCH(K576,'1.2 Speakers'!$B$10:$B1643,0),)="",""," - "&amp;INDEX('1.2 Speakers'!$J$10:$J1643,MATCH(K576,'1.2 Speakers'!$B$10:$B1643,0),)),"")&amp;IF(ISBLANK(L576),"","
")&amp;L576&amp;IFERROR(IF(INDEX('1.2 Speakers'!$J$10:$J1643,MATCH(L576,'1.2 Speakers'!$B$10:$B1643,0),)="",""," - "&amp;INDEX('1.2 Speakers'!$J$10:$J1643,MATCH(L576,'1.2 Speakers'!$B$10:$B1643,0),)),"")&amp;IF(ISBLANK(M576),"","
")&amp;M576&amp;IFERROR(IF(INDEX('1.2 Speakers'!$J$10:$J1643,MATCH(M576,'1.2 Speakers'!$B$10:$B1643,0),)="",""," - "&amp;INDEX('1.2 Speakers'!$J$10:$J1643,MATCH(M576,'1.2 Speakers'!$B$10:$B1643,0),)),"")&amp;IF(ISBLANK(N576),"","
")&amp;N576&amp;IFERROR(IF(INDEX('1.2 Speakers'!$J$10:$J1643,MATCH(N576,'1.2 Speakers'!$B$10:$B1643,0),)="",""," - "&amp;INDEX('1.2 Speakers'!$J$10:$J1643,MATCH(N576,'1.2 Speakers'!$B$10:$B1643,0),)),"")</f>
        <v/>
      </c>
      <c r="P576" s="58"/>
      <c r="Q576" s="60"/>
      <c r="R576" s="61"/>
      <c r="S576" s="60"/>
      <c r="T576" s="536"/>
    </row>
    <row r="577" spans="2:20" ht="13">
      <c r="B577" s="535"/>
      <c r="C577" s="425"/>
      <c r="D577" s="57"/>
      <c r="E577" s="58"/>
      <c r="F577" s="58"/>
      <c r="G577" s="427"/>
      <c r="H577" s="427"/>
      <c r="I577" s="59"/>
      <c r="J577" s="59"/>
      <c r="K577" s="59"/>
      <c r="L577" s="59"/>
      <c r="M577" s="59"/>
      <c r="N577" s="59"/>
      <c r="O577" s="57" t="str" cm="1">
        <f t="array" ref="O577">I577&amp;IFERROR(IF(INDEX('1.2 Speakers'!$J$10:$J1644,MATCH(I577,'1.2 Speakers'!$B$10:$B1644,0),)="",""," - "&amp;INDEX('1.2 Speakers'!$J$10:$J1644,MATCH(I577,'1.2 Speakers'!$B$10:$B1644,0),)),"")&amp;IF(ISBLANK(J577),"",CHAR(10))&amp;J577&amp;IFERROR(IF(INDEX('1.2 Speakers'!$J$10:$J1644,MATCH(J577,'1.2 Speakers'!$B$10:$B1644,0),)="",""," - "&amp;INDEX('1.2 Speakers'!$J$10:$J1644,MATCH(J577,'1.2 Speakers'!$B$10:$B1644,0),)),"")&amp;IF(ISBLANK(K577),"","
")&amp;K577&amp;IFERROR(IF(INDEX('1.2 Speakers'!$J$10:$J1644,MATCH(K577,'1.2 Speakers'!$B$10:$B1644,0),)="",""," - "&amp;INDEX('1.2 Speakers'!$J$10:$J1644,MATCH(K577,'1.2 Speakers'!$B$10:$B1644,0),)),"")&amp;IF(ISBLANK(L577),"","
")&amp;L577&amp;IFERROR(IF(INDEX('1.2 Speakers'!$J$10:$J1644,MATCH(L577,'1.2 Speakers'!$B$10:$B1644,0),)="",""," - "&amp;INDEX('1.2 Speakers'!$J$10:$J1644,MATCH(L577,'1.2 Speakers'!$B$10:$B1644,0),)),"")&amp;IF(ISBLANK(M577),"","
")&amp;M577&amp;IFERROR(IF(INDEX('1.2 Speakers'!$J$10:$J1644,MATCH(M577,'1.2 Speakers'!$B$10:$B1644,0),)="",""," - "&amp;INDEX('1.2 Speakers'!$J$10:$J1644,MATCH(M577,'1.2 Speakers'!$B$10:$B1644,0),)),"")&amp;IF(ISBLANK(N577),"","
")&amp;N577&amp;IFERROR(IF(INDEX('1.2 Speakers'!$J$10:$J1644,MATCH(N577,'1.2 Speakers'!$B$10:$B1644,0),)="",""," - "&amp;INDEX('1.2 Speakers'!$J$10:$J1644,MATCH(N577,'1.2 Speakers'!$B$10:$B1644,0),)),"")</f>
        <v/>
      </c>
      <c r="P577" s="58"/>
      <c r="Q577" s="60"/>
      <c r="R577" s="61"/>
      <c r="S577" s="60"/>
      <c r="T577" s="536"/>
    </row>
    <row r="578" spans="2:20" ht="13">
      <c r="B578" s="535"/>
      <c r="C578" s="425"/>
      <c r="D578" s="57"/>
      <c r="E578" s="58"/>
      <c r="F578" s="58"/>
      <c r="G578" s="427"/>
      <c r="H578" s="427"/>
      <c r="I578" s="59"/>
      <c r="J578" s="59"/>
      <c r="K578" s="59"/>
      <c r="L578" s="59"/>
      <c r="M578" s="59"/>
      <c r="N578" s="59"/>
      <c r="O578" s="57" t="str" cm="1">
        <f t="array" ref="O578">I578&amp;IFERROR(IF(INDEX('1.2 Speakers'!$J$10:$J1645,MATCH(I578,'1.2 Speakers'!$B$10:$B1645,0),)="",""," - "&amp;INDEX('1.2 Speakers'!$J$10:$J1645,MATCH(I578,'1.2 Speakers'!$B$10:$B1645,0),)),"")&amp;IF(ISBLANK(J578),"",CHAR(10))&amp;J578&amp;IFERROR(IF(INDEX('1.2 Speakers'!$J$10:$J1645,MATCH(J578,'1.2 Speakers'!$B$10:$B1645,0),)="",""," - "&amp;INDEX('1.2 Speakers'!$J$10:$J1645,MATCH(J578,'1.2 Speakers'!$B$10:$B1645,0),)),"")&amp;IF(ISBLANK(K578),"","
")&amp;K578&amp;IFERROR(IF(INDEX('1.2 Speakers'!$J$10:$J1645,MATCH(K578,'1.2 Speakers'!$B$10:$B1645,0),)="",""," - "&amp;INDEX('1.2 Speakers'!$J$10:$J1645,MATCH(K578,'1.2 Speakers'!$B$10:$B1645,0),)),"")&amp;IF(ISBLANK(L578),"","
")&amp;L578&amp;IFERROR(IF(INDEX('1.2 Speakers'!$J$10:$J1645,MATCH(L578,'1.2 Speakers'!$B$10:$B1645,0),)="",""," - "&amp;INDEX('1.2 Speakers'!$J$10:$J1645,MATCH(L578,'1.2 Speakers'!$B$10:$B1645,0),)),"")&amp;IF(ISBLANK(M578),"","
")&amp;M578&amp;IFERROR(IF(INDEX('1.2 Speakers'!$J$10:$J1645,MATCH(M578,'1.2 Speakers'!$B$10:$B1645,0),)="",""," - "&amp;INDEX('1.2 Speakers'!$J$10:$J1645,MATCH(M578,'1.2 Speakers'!$B$10:$B1645,0),)),"")&amp;IF(ISBLANK(N578),"","
")&amp;N578&amp;IFERROR(IF(INDEX('1.2 Speakers'!$J$10:$J1645,MATCH(N578,'1.2 Speakers'!$B$10:$B1645,0),)="",""," - "&amp;INDEX('1.2 Speakers'!$J$10:$J1645,MATCH(N578,'1.2 Speakers'!$B$10:$B1645,0),)),"")</f>
        <v/>
      </c>
      <c r="P578" s="58"/>
      <c r="Q578" s="60"/>
      <c r="R578" s="61"/>
      <c r="S578" s="60"/>
      <c r="T578" s="536"/>
    </row>
    <row r="579" spans="2:20" ht="13">
      <c r="B579" s="535"/>
      <c r="C579" s="425"/>
      <c r="D579" s="57"/>
      <c r="E579" s="58"/>
      <c r="F579" s="58"/>
      <c r="G579" s="427"/>
      <c r="H579" s="427"/>
      <c r="I579" s="59"/>
      <c r="J579" s="59"/>
      <c r="K579" s="59"/>
      <c r="L579" s="59"/>
      <c r="M579" s="59"/>
      <c r="N579" s="59"/>
      <c r="O579" s="57" t="str" cm="1">
        <f t="array" ref="O579">I579&amp;IFERROR(IF(INDEX('1.2 Speakers'!$J$10:$J1646,MATCH(I579,'1.2 Speakers'!$B$10:$B1646,0),)="",""," - "&amp;INDEX('1.2 Speakers'!$J$10:$J1646,MATCH(I579,'1.2 Speakers'!$B$10:$B1646,0),)),"")&amp;IF(ISBLANK(J579),"",CHAR(10))&amp;J579&amp;IFERROR(IF(INDEX('1.2 Speakers'!$J$10:$J1646,MATCH(J579,'1.2 Speakers'!$B$10:$B1646,0),)="",""," - "&amp;INDEX('1.2 Speakers'!$J$10:$J1646,MATCH(J579,'1.2 Speakers'!$B$10:$B1646,0),)),"")&amp;IF(ISBLANK(K579),"","
")&amp;K579&amp;IFERROR(IF(INDEX('1.2 Speakers'!$J$10:$J1646,MATCH(K579,'1.2 Speakers'!$B$10:$B1646,0),)="",""," - "&amp;INDEX('1.2 Speakers'!$J$10:$J1646,MATCH(K579,'1.2 Speakers'!$B$10:$B1646,0),)),"")&amp;IF(ISBLANK(L579),"","
")&amp;L579&amp;IFERROR(IF(INDEX('1.2 Speakers'!$J$10:$J1646,MATCH(L579,'1.2 Speakers'!$B$10:$B1646,0),)="",""," - "&amp;INDEX('1.2 Speakers'!$J$10:$J1646,MATCH(L579,'1.2 Speakers'!$B$10:$B1646,0),)),"")&amp;IF(ISBLANK(M579),"","
")&amp;M579&amp;IFERROR(IF(INDEX('1.2 Speakers'!$J$10:$J1646,MATCH(M579,'1.2 Speakers'!$B$10:$B1646,0),)="",""," - "&amp;INDEX('1.2 Speakers'!$J$10:$J1646,MATCH(M579,'1.2 Speakers'!$B$10:$B1646,0),)),"")&amp;IF(ISBLANK(N579),"","
")&amp;N579&amp;IFERROR(IF(INDEX('1.2 Speakers'!$J$10:$J1646,MATCH(N579,'1.2 Speakers'!$B$10:$B1646,0),)="",""," - "&amp;INDEX('1.2 Speakers'!$J$10:$J1646,MATCH(N579,'1.2 Speakers'!$B$10:$B1646,0),)),"")</f>
        <v/>
      </c>
      <c r="P579" s="58"/>
      <c r="Q579" s="60"/>
      <c r="R579" s="61"/>
      <c r="S579" s="60"/>
      <c r="T579" s="536"/>
    </row>
    <row r="580" spans="2:20" ht="13">
      <c r="B580" s="535"/>
      <c r="C580" s="425"/>
      <c r="D580" s="57"/>
      <c r="E580" s="58"/>
      <c r="F580" s="58"/>
      <c r="G580" s="427"/>
      <c r="H580" s="427"/>
      <c r="I580" s="59"/>
      <c r="J580" s="59"/>
      <c r="K580" s="59"/>
      <c r="L580" s="59"/>
      <c r="M580" s="59"/>
      <c r="N580" s="59"/>
      <c r="O580" s="57" t="str" cm="1">
        <f t="array" ref="O580">I580&amp;IFERROR(IF(INDEX('1.2 Speakers'!$J$10:$J1647,MATCH(I580,'1.2 Speakers'!$B$10:$B1647,0),)="",""," - "&amp;INDEX('1.2 Speakers'!$J$10:$J1647,MATCH(I580,'1.2 Speakers'!$B$10:$B1647,0),)),"")&amp;IF(ISBLANK(J580),"",CHAR(10))&amp;J580&amp;IFERROR(IF(INDEX('1.2 Speakers'!$J$10:$J1647,MATCH(J580,'1.2 Speakers'!$B$10:$B1647,0),)="",""," - "&amp;INDEX('1.2 Speakers'!$J$10:$J1647,MATCH(J580,'1.2 Speakers'!$B$10:$B1647,0),)),"")&amp;IF(ISBLANK(K580),"","
")&amp;K580&amp;IFERROR(IF(INDEX('1.2 Speakers'!$J$10:$J1647,MATCH(K580,'1.2 Speakers'!$B$10:$B1647,0),)="",""," - "&amp;INDEX('1.2 Speakers'!$J$10:$J1647,MATCH(K580,'1.2 Speakers'!$B$10:$B1647,0),)),"")&amp;IF(ISBLANK(L580),"","
")&amp;L580&amp;IFERROR(IF(INDEX('1.2 Speakers'!$J$10:$J1647,MATCH(L580,'1.2 Speakers'!$B$10:$B1647,0),)="",""," - "&amp;INDEX('1.2 Speakers'!$J$10:$J1647,MATCH(L580,'1.2 Speakers'!$B$10:$B1647,0),)),"")&amp;IF(ISBLANK(M580),"","
")&amp;M580&amp;IFERROR(IF(INDEX('1.2 Speakers'!$J$10:$J1647,MATCH(M580,'1.2 Speakers'!$B$10:$B1647,0),)="",""," - "&amp;INDEX('1.2 Speakers'!$J$10:$J1647,MATCH(M580,'1.2 Speakers'!$B$10:$B1647,0),)),"")&amp;IF(ISBLANK(N580),"","
")&amp;N580&amp;IFERROR(IF(INDEX('1.2 Speakers'!$J$10:$J1647,MATCH(N580,'1.2 Speakers'!$B$10:$B1647,0),)="",""," - "&amp;INDEX('1.2 Speakers'!$J$10:$J1647,MATCH(N580,'1.2 Speakers'!$B$10:$B1647,0),)),"")</f>
        <v/>
      </c>
      <c r="P580" s="58"/>
      <c r="Q580" s="60"/>
      <c r="R580" s="61"/>
      <c r="S580" s="60"/>
      <c r="T580" s="536"/>
    </row>
    <row r="581" spans="2:20" ht="13">
      <c r="B581" s="535"/>
      <c r="C581" s="425"/>
      <c r="D581" s="57"/>
      <c r="E581" s="58"/>
      <c r="F581" s="58"/>
      <c r="G581" s="427"/>
      <c r="H581" s="427"/>
      <c r="I581" s="59"/>
      <c r="J581" s="59"/>
      <c r="K581" s="59"/>
      <c r="L581" s="59"/>
      <c r="M581" s="59"/>
      <c r="N581" s="59"/>
      <c r="O581" s="57" t="str" cm="1">
        <f t="array" ref="O581">I581&amp;IFERROR(IF(INDEX('1.2 Speakers'!$J$10:$J1648,MATCH(I581,'1.2 Speakers'!$B$10:$B1648,0),)="",""," - "&amp;INDEX('1.2 Speakers'!$J$10:$J1648,MATCH(I581,'1.2 Speakers'!$B$10:$B1648,0),)),"")&amp;IF(ISBLANK(J581),"",CHAR(10))&amp;J581&amp;IFERROR(IF(INDEX('1.2 Speakers'!$J$10:$J1648,MATCH(J581,'1.2 Speakers'!$B$10:$B1648,0),)="",""," - "&amp;INDEX('1.2 Speakers'!$J$10:$J1648,MATCH(J581,'1.2 Speakers'!$B$10:$B1648,0),)),"")&amp;IF(ISBLANK(K581),"","
")&amp;K581&amp;IFERROR(IF(INDEX('1.2 Speakers'!$J$10:$J1648,MATCH(K581,'1.2 Speakers'!$B$10:$B1648,0),)="",""," - "&amp;INDEX('1.2 Speakers'!$J$10:$J1648,MATCH(K581,'1.2 Speakers'!$B$10:$B1648,0),)),"")&amp;IF(ISBLANK(L581),"","
")&amp;L581&amp;IFERROR(IF(INDEX('1.2 Speakers'!$J$10:$J1648,MATCH(L581,'1.2 Speakers'!$B$10:$B1648,0),)="",""," - "&amp;INDEX('1.2 Speakers'!$J$10:$J1648,MATCH(L581,'1.2 Speakers'!$B$10:$B1648,0),)),"")&amp;IF(ISBLANK(M581),"","
")&amp;M581&amp;IFERROR(IF(INDEX('1.2 Speakers'!$J$10:$J1648,MATCH(M581,'1.2 Speakers'!$B$10:$B1648,0),)="",""," - "&amp;INDEX('1.2 Speakers'!$J$10:$J1648,MATCH(M581,'1.2 Speakers'!$B$10:$B1648,0),)),"")&amp;IF(ISBLANK(N581),"","
")&amp;N581&amp;IFERROR(IF(INDEX('1.2 Speakers'!$J$10:$J1648,MATCH(N581,'1.2 Speakers'!$B$10:$B1648,0),)="",""," - "&amp;INDEX('1.2 Speakers'!$J$10:$J1648,MATCH(N581,'1.2 Speakers'!$B$10:$B1648,0),)),"")</f>
        <v/>
      </c>
      <c r="P581" s="58"/>
      <c r="Q581" s="60"/>
      <c r="R581" s="61"/>
      <c r="S581" s="60"/>
      <c r="T581" s="536"/>
    </row>
    <row r="582" spans="2:20" ht="13">
      <c r="B582" s="535"/>
      <c r="C582" s="425"/>
      <c r="D582" s="57"/>
      <c r="E582" s="58"/>
      <c r="F582" s="58"/>
      <c r="G582" s="427"/>
      <c r="H582" s="427"/>
      <c r="I582" s="59"/>
      <c r="J582" s="59"/>
      <c r="K582" s="59"/>
      <c r="L582" s="59"/>
      <c r="M582" s="59"/>
      <c r="N582" s="59"/>
      <c r="O582" s="57" t="str" cm="1">
        <f t="array" ref="O582">I582&amp;IFERROR(IF(INDEX('1.2 Speakers'!$J$10:$J1649,MATCH(I582,'1.2 Speakers'!$B$10:$B1649,0),)="",""," - "&amp;INDEX('1.2 Speakers'!$J$10:$J1649,MATCH(I582,'1.2 Speakers'!$B$10:$B1649,0),)),"")&amp;IF(ISBLANK(J582),"",CHAR(10))&amp;J582&amp;IFERROR(IF(INDEX('1.2 Speakers'!$J$10:$J1649,MATCH(J582,'1.2 Speakers'!$B$10:$B1649,0),)="",""," - "&amp;INDEX('1.2 Speakers'!$J$10:$J1649,MATCH(J582,'1.2 Speakers'!$B$10:$B1649,0),)),"")&amp;IF(ISBLANK(K582),"","
")&amp;K582&amp;IFERROR(IF(INDEX('1.2 Speakers'!$J$10:$J1649,MATCH(K582,'1.2 Speakers'!$B$10:$B1649,0),)="",""," - "&amp;INDEX('1.2 Speakers'!$J$10:$J1649,MATCH(K582,'1.2 Speakers'!$B$10:$B1649,0),)),"")&amp;IF(ISBLANK(L582),"","
")&amp;L582&amp;IFERROR(IF(INDEX('1.2 Speakers'!$J$10:$J1649,MATCH(L582,'1.2 Speakers'!$B$10:$B1649,0),)="",""," - "&amp;INDEX('1.2 Speakers'!$J$10:$J1649,MATCH(L582,'1.2 Speakers'!$B$10:$B1649,0),)),"")&amp;IF(ISBLANK(M582),"","
")&amp;M582&amp;IFERROR(IF(INDEX('1.2 Speakers'!$J$10:$J1649,MATCH(M582,'1.2 Speakers'!$B$10:$B1649,0),)="",""," - "&amp;INDEX('1.2 Speakers'!$J$10:$J1649,MATCH(M582,'1.2 Speakers'!$B$10:$B1649,0),)),"")&amp;IF(ISBLANK(N582),"","
")&amp;N582&amp;IFERROR(IF(INDEX('1.2 Speakers'!$J$10:$J1649,MATCH(N582,'1.2 Speakers'!$B$10:$B1649,0),)="",""," - "&amp;INDEX('1.2 Speakers'!$J$10:$J1649,MATCH(N582,'1.2 Speakers'!$B$10:$B1649,0),)),"")</f>
        <v/>
      </c>
      <c r="P582" s="58"/>
      <c r="Q582" s="60"/>
      <c r="R582" s="61"/>
      <c r="S582" s="60"/>
      <c r="T582" s="536"/>
    </row>
    <row r="583" spans="2:20" ht="13">
      <c r="B583" s="535"/>
      <c r="C583" s="425"/>
      <c r="D583" s="57"/>
      <c r="E583" s="58"/>
      <c r="F583" s="58"/>
      <c r="G583" s="427"/>
      <c r="H583" s="427"/>
      <c r="I583" s="59"/>
      <c r="J583" s="59"/>
      <c r="K583" s="59"/>
      <c r="L583" s="59"/>
      <c r="M583" s="59"/>
      <c r="N583" s="59"/>
      <c r="O583" s="57" t="str" cm="1">
        <f t="array" ref="O583">I583&amp;IFERROR(IF(INDEX('1.2 Speakers'!$J$10:$J1650,MATCH(I583,'1.2 Speakers'!$B$10:$B1650,0),)="",""," - "&amp;INDEX('1.2 Speakers'!$J$10:$J1650,MATCH(I583,'1.2 Speakers'!$B$10:$B1650,0),)),"")&amp;IF(ISBLANK(J583),"",CHAR(10))&amp;J583&amp;IFERROR(IF(INDEX('1.2 Speakers'!$J$10:$J1650,MATCH(J583,'1.2 Speakers'!$B$10:$B1650,0),)="",""," - "&amp;INDEX('1.2 Speakers'!$J$10:$J1650,MATCH(J583,'1.2 Speakers'!$B$10:$B1650,0),)),"")&amp;IF(ISBLANK(K583),"","
")&amp;K583&amp;IFERROR(IF(INDEX('1.2 Speakers'!$J$10:$J1650,MATCH(K583,'1.2 Speakers'!$B$10:$B1650,0),)="",""," - "&amp;INDEX('1.2 Speakers'!$J$10:$J1650,MATCH(K583,'1.2 Speakers'!$B$10:$B1650,0),)),"")&amp;IF(ISBLANK(L583),"","
")&amp;L583&amp;IFERROR(IF(INDEX('1.2 Speakers'!$J$10:$J1650,MATCH(L583,'1.2 Speakers'!$B$10:$B1650,0),)="",""," - "&amp;INDEX('1.2 Speakers'!$J$10:$J1650,MATCH(L583,'1.2 Speakers'!$B$10:$B1650,0),)),"")&amp;IF(ISBLANK(M583),"","
")&amp;M583&amp;IFERROR(IF(INDEX('1.2 Speakers'!$J$10:$J1650,MATCH(M583,'1.2 Speakers'!$B$10:$B1650,0),)="",""," - "&amp;INDEX('1.2 Speakers'!$J$10:$J1650,MATCH(M583,'1.2 Speakers'!$B$10:$B1650,0),)),"")&amp;IF(ISBLANK(N583),"","
")&amp;N583&amp;IFERROR(IF(INDEX('1.2 Speakers'!$J$10:$J1650,MATCH(N583,'1.2 Speakers'!$B$10:$B1650,0),)="",""," - "&amp;INDEX('1.2 Speakers'!$J$10:$J1650,MATCH(N583,'1.2 Speakers'!$B$10:$B1650,0),)),"")</f>
        <v/>
      </c>
      <c r="P583" s="58"/>
      <c r="Q583" s="60"/>
      <c r="R583" s="61"/>
      <c r="S583" s="60"/>
      <c r="T583" s="536"/>
    </row>
    <row r="584" spans="2:20" ht="13">
      <c r="B584" s="535"/>
      <c r="C584" s="425"/>
      <c r="D584" s="57"/>
      <c r="E584" s="58"/>
      <c r="F584" s="58"/>
      <c r="G584" s="427"/>
      <c r="H584" s="427"/>
      <c r="I584" s="59"/>
      <c r="J584" s="59"/>
      <c r="K584" s="59"/>
      <c r="L584" s="59"/>
      <c r="M584" s="59"/>
      <c r="N584" s="59"/>
      <c r="O584" s="57" t="str" cm="1">
        <f t="array" ref="O584">I584&amp;IFERROR(IF(INDEX('1.2 Speakers'!$J$10:$J1651,MATCH(I584,'1.2 Speakers'!$B$10:$B1651,0),)="",""," - "&amp;INDEX('1.2 Speakers'!$J$10:$J1651,MATCH(I584,'1.2 Speakers'!$B$10:$B1651,0),)),"")&amp;IF(ISBLANK(J584),"",CHAR(10))&amp;J584&amp;IFERROR(IF(INDEX('1.2 Speakers'!$J$10:$J1651,MATCH(J584,'1.2 Speakers'!$B$10:$B1651,0),)="",""," - "&amp;INDEX('1.2 Speakers'!$J$10:$J1651,MATCH(J584,'1.2 Speakers'!$B$10:$B1651,0),)),"")&amp;IF(ISBLANK(K584),"","
")&amp;K584&amp;IFERROR(IF(INDEX('1.2 Speakers'!$J$10:$J1651,MATCH(K584,'1.2 Speakers'!$B$10:$B1651,0),)="",""," - "&amp;INDEX('1.2 Speakers'!$J$10:$J1651,MATCH(K584,'1.2 Speakers'!$B$10:$B1651,0),)),"")&amp;IF(ISBLANK(L584),"","
")&amp;L584&amp;IFERROR(IF(INDEX('1.2 Speakers'!$J$10:$J1651,MATCH(L584,'1.2 Speakers'!$B$10:$B1651,0),)="",""," - "&amp;INDEX('1.2 Speakers'!$J$10:$J1651,MATCH(L584,'1.2 Speakers'!$B$10:$B1651,0),)),"")&amp;IF(ISBLANK(M584),"","
")&amp;M584&amp;IFERROR(IF(INDEX('1.2 Speakers'!$J$10:$J1651,MATCH(M584,'1.2 Speakers'!$B$10:$B1651,0),)="",""," - "&amp;INDEX('1.2 Speakers'!$J$10:$J1651,MATCH(M584,'1.2 Speakers'!$B$10:$B1651,0),)),"")&amp;IF(ISBLANK(N584),"","
")&amp;N584&amp;IFERROR(IF(INDEX('1.2 Speakers'!$J$10:$J1651,MATCH(N584,'1.2 Speakers'!$B$10:$B1651,0),)="",""," - "&amp;INDEX('1.2 Speakers'!$J$10:$J1651,MATCH(N584,'1.2 Speakers'!$B$10:$B1651,0),)),"")</f>
        <v/>
      </c>
      <c r="P584" s="58"/>
      <c r="Q584" s="60"/>
      <c r="R584" s="61"/>
      <c r="S584" s="60"/>
      <c r="T584" s="536"/>
    </row>
    <row r="585" spans="2:20" ht="13">
      <c r="B585" s="535"/>
      <c r="C585" s="425"/>
      <c r="D585" s="57"/>
      <c r="E585" s="58"/>
      <c r="F585" s="58"/>
      <c r="G585" s="427"/>
      <c r="H585" s="427"/>
      <c r="I585" s="59"/>
      <c r="J585" s="59"/>
      <c r="K585" s="59"/>
      <c r="L585" s="59"/>
      <c r="M585" s="59"/>
      <c r="N585" s="59"/>
      <c r="O585" s="57" t="str" cm="1">
        <f t="array" ref="O585">I585&amp;IFERROR(IF(INDEX('1.2 Speakers'!$J$10:$J1652,MATCH(I585,'1.2 Speakers'!$B$10:$B1652,0),)="",""," - "&amp;INDEX('1.2 Speakers'!$J$10:$J1652,MATCH(I585,'1.2 Speakers'!$B$10:$B1652,0),)),"")&amp;IF(ISBLANK(J585),"",CHAR(10))&amp;J585&amp;IFERROR(IF(INDEX('1.2 Speakers'!$J$10:$J1652,MATCH(J585,'1.2 Speakers'!$B$10:$B1652,0),)="",""," - "&amp;INDEX('1.2 Speakers'!$J$10:$J1652,MATCH(J585,'1.2 Speakers'!$B$10:$B1652,0),)),"")&amp;IF(ISBLANK(K585),"","
")&amp;K585&amp;IFERROR(IF(INDEX('1.2 Speakers'!$J$10:$J1652,MATCH(K585,'1.2 Speakers'!$B$10:$B1652,0),)="",""," - "&amp;INDEX('1.2 Speakers'!$J$10:$J1652,MATCH(K585,'1.2 Speakers'!$B$10:$B1652,0),)),"")&amp;IF(ISBLANK(L585),"","
")&amp;L585&amp;IFERROR(IF(INDEX('1.2 Speakers'!$J$10:$J1652,MATCH(L585,'1.2 Speakers'!$B$10:$B1652,0),)="",""," - "&amp;INDEX('1.2 Speakers'!$J$10:$J1652,MATCH(L585,'1.2 Speakers'!$B$10:$B1652,0),)),"")&amp;IF(ISBLANK(M585),"","
")&amp;M585&amp;IFERROR(IF(INDEX('1.2 Speakers'!$J$10:$J1652,MATCH(M585,'1.2 Speakers'!$B$10:$B1652,0),)="",""," - "&amp;INDEX('1.2 Speakers'!$J$10:$J1652,MATCH(M585,'1.2 Speakers'!$B$10:$B1652,0),)),"")&amp;IF(ISBLANK(N585),"","
")&amp;N585&amp;IFERROR(IF(INDEX('1.2 Speakers'!$J$10:$J1652,MATCH(N585,'1.2 Speakers'!$B$10:$B1652,0),)="",""," - "&amp;INDEX('1.2 Speakers'!$J$10:$J1652,MATCH(N585,'1.2 Speakers'!$B$10:$B1652,0),)),"")</f>
        <v/>
      </c>
      <c r="P585" s="58"/>
      <c r="Q585" s="60"/>
      <c r="R585" s="61"/>
      <c r="S585" s="60"/>
      <c r="T585" s="536"/>
    </row>
    <row r="586" spans="2:20" ht="13">
      <c r="B586" s="535"/>
      <c r="C586" s="425"/>
      <c r="D586" s="57"/>
      <c r="E586" s="58"/>
      <c r="F586" s="58"/>
      <c r="G586" s="427"/>
      <c r="H586" s="427"/>
      <c r="I586" s="59"/>
      <c r="J586" s="59"/>
      <c r="K586" s="59"/>
      <c r="L586" s="59"/>
      <c r="M586" s="59"/>
      <c r="N586" s="59"/>
      <c r="O586" s="57" t="str" cm="1">
        <f t="array" ref="O586">I586&amp;IFERROR(IF(INDEX('1.2 Speakers'!$J$10:$J1653,MATCH(I586,'1.2 Speakers'!$B$10:$B1653,0),)="",""," - "&amp;INDEX('1.2 Speakers'!$J$10:$J1653,MATCH(I586,'1.2 Speakers'!$B$10:$B1653,0),)),"")&amp;IF(ISBLANK(J586),"",CHAR(10))&amp;J586&amp;IFERROR(IF(INDEX('1.2 Speakers'!$J$10:$J1653,MATCH(J586,'1.2 Speakers'!$B$10:$B1653,0),)="",""," - "&amp;INDEX('1.2 Speakers'!$J$10:$J1653,MATCH(J586,'1.2 Speakers'!$B$10:$B1653,0),)),"")&amp;IF(ISBLANK(K586),"","
")&amp;K586&amp;IFERROR(IF(INDEX('1.2 Speakers'!$J$10:$J1653,MATCH(K586,'1.2 Speakers'!$B$10:$B1653,0),)="",""," - "&amp;INDEX('1.2 Speakers'!$J$10:$J1653,MATCH(K586,'1.2 Speakers'!$B$10:$B1653,0),)),"")&amp;IF(ISBLANK(L586),"","
")&amp;L586&amp;IFERROR(IF(INDEX('1.2 Speakers'!$J$10:$J1653,MATCH(L586,'1.2 Speakers'!$B$10:$B1653,0),)="",""," - "&amp;INDEX('1.2 Speakers'!$J$10:$J1653,MATCH(L586,'1.2 Speakers'!$B$10:$B1653,0),)),"")&amp;IF(ISBLANK(M586),"","
")&amp;M586&amp;IFERROR(IF(INDEX('1.2 Speakers'!$J$10:$J1653,MATCH(M586,'1.2 Speakers'!$B$10:$B1653,0),)="",""," - "&amp;INDEX('1.2 Speakers'!$J$10:$J1653,MATCH(M586,'1.2 Speakers'!$B$10:$B1653,0),)),"")&amp;IF(ISBLANK(N586),"","
")&amp;N586&amp;IFERROR(IF(INDEX('1.2 Speakers'!$J$10:$J1653,MATCH(N586,'1.2 Speakers'!$B$10:$B1653,0),)="",""," - "&amp;INDEX('1.2 Speakers'!$J$10:$J1653,MATCH(N586,'1.2 Speakers'!$B$10:$B1653,0),)),"")</f>
        <v/>
      </c>
      <c r="P586" s="58"/>
      <c r="Q586" s="60"/>
      <c r="R586" s="61"/>
      <c r="S586" s="60"/>
      <c r="T586" s="536"/>
    </row>
    <row r="587" spans="2:20" ht="13">
      <c r="B587" s="537"/>
      <c r="C587" s="538"/>
      <c r="D587" s="539"/>
      <c r="E587" s="540"/>
      <c r="F587" s="540"/>
      <c r="G587" s="541"/>
      <c r="H587" s="541"/>
      <c r="I587" s="542"/>
      <c r="J587" s="542"/>
      <c r="K587" s="542"/>
      <c r="L587" s="542"/>
      <c r="M587" s="542"/>
      <c r="N587" s="542"/>
      <c r="O587" s="539" t="str" cm="1">
        <f t="array" ref="O587">I587&amp;IFERROR(IF(INDEX('1.2 Speakers'!$J$10:$J1654,MATCH(I587,'1.2 Speakers'!$B$10:$B1654,0),)="",""," - "&amp;INDEX('1.2 Speakers'!$J$10:$J1654,MATCH(I587,'1.2 Speakers'!$B$10:$B1654,0),)),"")&amp;IF(ISBLANK(J587),"",CHAR(10))&amp;J587&amp;IFERROR(IF(INDEX('1.2 Speakers'!$J$10:$J1654,MATCH(J587,'1.2 Speakers'!$B$10:$B1654,0),)="",""," - "&amp;INDEX('1.2 Speakers'!$J$10:$J1654,MATCH(J587,'1.2 Speakers'!$B$10:$B1654,0),)),"")&amp;IF(ISBLANK(K587),"","
")&amp;K587&amp;IFERROR(IF(INDEX('1.2 Speakers'!$J$10:$J1654,MATCH(K587,'1.2 Speakers'!$B$10:$B1654,0),)="",""," - "&amp;INDEX('1.2 Speakers'!$J$10:$J1654,MATCH(K587,'1.2 Speakers'!$B$10:$B1654,0),)),"")&amp;IF(ISBLANK(L587),"","
")&amp;L587&amp;IFERROR(IF(INDEX('1.2 Speakers'!$J$10:$J1654,MATCH(L587,'1.2 Speakers'!$B$10:$B1654,0),)="",""," - "&amp;INDEX('1.2 Speakers'!$J$10:$J1654,MATCH(L587,'1.2 Speakers'!$B$10:$B1654,0),)),"")&amp;IF(ISBLANK(M587),"","
")&amp;M587&amp;IFERROR(IF(INDEX('1.2 Speakers'!$J$10:$J1654,MATCH(M587,'1.2 Speakers'!$B$10:$B1654,0),)="",""," - "&amp;INDEX('1.2 Speakers'!$J$10:$J1654,MATCH(M587,'1.2 Speakers'!$B$10:$B1654,0),)),"")&amp;IF(ISBLANK(N587),"","
")&amp;N587&amp;IFERROR(IF(INDEX('1.2 Speakers'!$J$10:$J1654,MATCH(N587,'1.2 Speakers'!$B$10:$B1654,0),)="",""," - "&amp;INDEX('1.2 Speakers'!$J$10:$J1654,MATCH(N587,'1.2 Speakers'!$B$10:$B1654,0),)),"")</f>
        <v/>
      </c>
      <c r="P587" s="540"/>
      <c r="Q587" s="543"/>
      <c r="R587" s="544"/>
      <c r="S587" s="543"/>
      <c r="T587" s="545"/>
    </row>
    <row r="588" spans="2:20" ht="13">
      <c r="B588" s="523"/>
      <c r="C588" s="524"/>
      <c r="D588" s="525"/>
      <c r="E588" s="73"/>
      <c r="F588" s="73"/>
      <c r="G588" s="526"/>
      <c r="H588" s="526"/>
      <c r="I588" s="527"/>
      <c r="J588" s="527"/>
      <c r="K588" s="527"/>
      <c r="L588" s="527"/>
      <c r="M588" s="527"/>
      <c r="N588" s="527"/>
      <c r="O588" s="525" t="str" cm="1">
        <f t="array" ref="O588">I588&amp;IFERROR(IF(INDEX('1.2 Speakers'!$J$10:$J1655,MATCH(I588,'1.2 Speakers'!$B$10:$B1655,0),)="",""," - "&amp;INDEX('1.2 Speakers'!$J$10:$J1655,MATCH(I588,'1.2 Speakers'!$B$10:$B1655,0),)),"")&amp;IF(ISBLANK(J588),"",CHAR(10))&amp;J588&amp;IFERROR(IF(INDEX('1.2 Speakers'!$J$10:$J1655,MATCH(J588,'1.2 Speakers'!$B$10:$B1655,0),)="",""," - "&amp;INDEX('1.2 Speakers'!$J$10:$J1655,MATCH(J588,'1.2 Speakers'!$B$10:$B1655,0),)),"")&amp;IF(ISBLANK(K588),"","
")&amp;K588&amp;IFERROR(IF(INDEX('1.2 Speakers'!$J$10:$J1655,MATCH(K588,'1.2 Speakers'!$B$10:$B1655,0),)="",""," - "&amp;INDEX('1.2 Speakers'!$J$10:$J1655,MATCH(K588,'1.2 Speakers'!$B$10:$B1655,0),)),"")&amp;IF(ISBLANK(L588),"","
")&amp;L588&amp;IFERROR(IF(INDEX('1.2 Speakers'!$J$10:$J1655,MATCH(L588,'1.2 Speakers'!$B$10:$B1655,0),)="",""," - "&amp;INDEX('1.2 Speakers'!$J$10:$J1655,MATCH(L588,'1.2 Speakers'!$B$10:$B1655,0),)),"")&amp;IF(ISBLANK(M588),"","
")&amp;M588&amp;IFERROR(IF(INDEX('1.2 Speakers'!$J$10:$J1655,MATCH(M588,'1.2 Speakers'!$B$10:$B1655,0),)="",""," - "&amp;INDEX('1.2 Speakers'!$J$10:$J1655,MATCH(M588,'1.2 Speakers'!$B$10:$B1655,0),)),"")&amp;IF(ISBLANK(N588),"","
")&amp;N588&amp;IFERROR(IF(INDEX('1.2 Speakers'!$J$10:$J1655,MATCH(N588,'1.2 Speakers'!$B$10:$B1655,0),)="",""," - "&amp;INDEX('1.2 Speakers'!$J$10:$J1655,MATCH(N588,'1.2 Speakers'!$B$10:$B1655,0),)),"")</f>
        <v/>
      </c>
      <c r="P588" s="73"/>
      <c r="Q588" s="528"/>
      <c r="R588" s="529"/>
      <c r="S588" s="528"/>
      <c r="T588" s="530"/>
    </row>
    <row r="589" spans="2:20" ht="13">
      <c r="B589" s="56"/>
      <c r="C589" s="425"/>
      <c r="D589" s="57"/>
      <c r="E589" s="58"/>
      <c r="F589" s="58"/>
      <c r="G589" s="427"/>
      <c r="H589" s="427"/>
      <c r="I589" s="59"/>
      <c r="J589" s="59"/>
      <c r="K589" s="59"/>
      <c r="L589" s="59"/>
      <c r="M589" s="59"/>
      <c r="N589" s="59"/>
      <c r="O589" s="57" t="str" cm="1">
        <f t="array" ref="O589">I589&amp;IFERROR(IF(INDEX('1.2 Speakers'!$J$10:$J1656,MATCH(I589,'1.2 Speakers'!$B$10:$B1656,0),)="",""," - "&amp;INDEX('1.2 Speakers'!$J$10:$J1656,MATCH(I589,'1.2 Speakers'!$B$10:$B1656,0),)),"")&amp;IF(ISBLANK(J589),"",CHAR(10))&amp;J589&amp;IFERROR(IF(INDEX('1.2 Speakers'!$J$10:$J1656,MATCH(J589,'1.2 Speakers'!$B$10:$B1656,0),)="",""," - "&amp;INDEX('1.2 Speakers'!$J$10:$J1656,MATCH(J589,'1.2 Speakers'!$B$10:$B1656,0),)),"")&amp;IF(ISBLANK(K589),"","
")&amp;K589&amp;IFERROR(IF(INDEX('1.2 Speakers'!$J$10:$J1656,MATCH(K589,'1.2 Speakers'!$B$10:$B1656,0),)="",""," - "&amp;INDEX('1.2 Speakers'!$J$10:$J1656,MATCH(K589,'1.2 Speakers'!$B$10:$B1656,0),)),"")&amp;IF(ISBLANK(L589),"","
")&amp;L589&amp;IFERROR(IF(INDEX('1.2 Speakers'!$J$10:$J1656,MATCH(L589,'1.2 Speakers'!$B$10:$B1656,0),)="",""," - "&amp;INDEX('1.2 Speakers'!$J$10:$J1656,MATCH(L589,'1.2 Speakers'!$B$10:$B1656,0),)),"")&amp;IF(ISBLANK(M589),"","
")&amp;M589&amp;IFERROR(IF(INDEX('1.2 Speakers'!$J$10:$J1656,MATCH(M589,'1.2 Speakers'!$B$10:$B1656,0),)="",""," - "&amp;INDEX('1.2 Speakers'!$J$10:$J1656,MATCH(M589,'1.2 Speakers'!$B$10:$B1656,0),)),"")&amp;IF(ISBLANK(N589),"","
")&amp;N589&amp;IFERROR(IF(INDEX('1.2 Speakers'!$J$10:$J1656,MATCH(N589,'1.2 Speakers'!$B$10:$B1656,0),)="",""," - "&amp;INDEX('1.2 Speakers'!$J$10:$J1656,MATCH(N589,'1.2 Speakers'!$B$10:$B1656,0),)),"")</f>
        <v/>
      </c>
      <c r="P589" s="58"/>
      <c r="Q589" s="60"/>
      <c r="R589" s="61"/>
      <c r="S589" s="60"/>
      <c r="T589" s="62"/>
    </row>
    <row r="590" spans="2:20" ht="13">
      <c r="B590" s="56"/>
      <c r="C590" s="425"/>
      <c r="D590" s="57"/>
      <c r="E590" s="58"/>
      <c r="F590" s="58"/>
      <c r="G590" s="427"/>
      <c r="H590" s="427"/>
      <c r="I590" s="59"/>
      <c r="J590" s="59"/>
      <c r="K590" s="59"/>
      <c r="L590" s="59"/>
      <c r="M590" s="59"/>
      <c r="N590" s="59"/>
      <c r="O590" s="57" t="str" cm="1">
        <f t="array" ref="O590">I590&amp;IFERROR(IF(INDEX('1.2 Speakers'!$J$10:$J1657,MATCH(I590,'1.2 Speakers'!$B$10:$B1657,0),)="",""," - "&amp;INDEX('1.2 Speakers'!$J$10:$J1657,MATCH(I590,'1.2 Speakers'!$B$10:$B1657,0),)),"")&amp;IF(ISBLANK(J590),"",CHAR(10))&amp;J590&amp;IFERROR(IF(INDEX('1.2 Speakers'!$J$10:$J1657,MATCH(J590,'1.2 Speakers'!$B$10:$B1657,0),)="",""," - "&amp;INDEX('1.2 Speakers'!$J$10:$J1657,MATCH(J590,'1.2 Speakers'!$B$10:$B1657,0),)),"")&amp;IF(ISBLANK(K590),"","
")&amp;K590&amp;IFERROR(IF(INDEX('1.2 Speakers'!$J$10:$J1657,MATCH(K590,'1.2 Speakers'!$B$10:$B1657,0),)="",""," - "&amp;INDEX('1.2 Speakers'!$J$10:$J1657,MATCH(K590,'1.2 Speakers'!$B$10:$B1657,0),)),"")&amp;IF(ISBLANK(L590),"","
")&amp;L590&amp;IFERROR(IF(INDEX('1.2 Speakers'!$J$10:$J1657,MATCH(L590,'1.2 Speakers'!$B$10:$B1657,0),)="",""," - "&amp;INDEX('1.2 Speakers'!$J$10:$J1657,MATCH(L590,'1.2 Speakers'!$B$10:$B1657,0),)),"")&amp;IF(ISBLANK(M590),"","
")&amp;M590&amp;IFERROR(IF(INDEX('1.2 Speakers'!$J$10:$J1657,MATCH(M590,'1.2 Speakers'!$B$10:$B1657,0),)="",""," - "&amp;INDEX('1.2 Speakers'!$J$10:$J1657,MATCH(M590,'1.2 Speakers'!$B$10:$B1657,0),)),"")&amp;IF(ISBLANK(N590),"","
")&amp;N590&amp;IFERROR(IF(INDEX('1.2 Speakers'!$J$10:$J1657,MATCH(N590,'1.2 Speakers'!$B$10:$B1657,0),)="",""," - "&amp;INDEX('1.2 Speakers'!$J$10:$J1657,MATCH(N590,'1.2 Speakers'!$B$10:$B1657,0),)),"")</f>
        <v/>
      </c>
      <c r="P590" s="58"/>
      <c r="Q590" s="60"/>
      <c r="R590" s="61"/>
      <c r="S590" s="60"/>
      <c r="T590" s="62"/>
    </row>
    <row r="591" spans="2:20" ht="13">
      <c r="B591" s="56"/>
      <c r="C591" s="425"/>
      <c r="D591" s="57"/>
      <c r="E591" s="58"/>
      <c r="F591" s="58"/>
      <c r="G591" s="427"/>
      <c r="H591" s="427"/>
      <c r="I591" s="59"/>
      <c r="J591" s="59"/>
      <c r="K591" s="59"/>
      <c r="L591" s="59"/>
      <c r="M591" s="59"/>
      <c r="N591" s="59"/>
      <c r="O591" s="57" t="str" cm="1">
        <f t="array" ref="O591">I591&amp;IFERROR(IF(INDEX('1.2 Speakers'!$J$10:$J1658,MATCH(I591,'1.2 Speakers'!$B$10:$B1658,0),)="",""," - "&amp;INDEX('1.2 Speakers'!$J$10:$J1658,MATCH(I591,'1.2 Speakers'!$B$10:$B1658,0),)),"")&amp;IF(ISBLANK(J591),"",CHAR(10))&amp;J591&amp;IFERROR(IF(INDEX('1.2 Speakers'!$J$10:$J1658,MATCH(J591,'1.2 Speakers'!$B$10:$B1658,0),)="",""," - "&amp;INDEX('1.2 Speakers'!$J$10:$J1658,MATCH(J591,'1.2 Speakers'!$B$10:$B1658,0),)),"")&amp;IF(ISBLANK(K591),"","
")&amp;K591&amp;IFERROR(IF(INDEX('1.2 Speakers'!$J$10:$J1658,MATCH(K591,'1.2 Speakers'!$B$10:$B1658,0),)="",""," - "&amp;INDEX('1.2 Speakers'!$J$10:$J1658,MATCH(K591,'1.2 Speakers'!$B$10:$B1658,0),)),"")&amp;IF(ISBLANK(L591),"","
")&amp;L591&amp;IFERROR(IF(INDEX('1.2 Speakers'!$J$10:$J1658,MATCH(L591,'1.2 Speakers'!$B$10:$B1658,0),)="",""," - "&amp;INDEX('1.2 Speakers'!$J$10:$J1658,MATCH(L591,'1.2 Speakers'!$B$10:$B1658,0),)),"")&amp;IF(ISBLANK(M591),"","
")&amp;M591&amp;IFERROR(IF(INDEX('1.2 Speakers'!$J$10:$J1658,MATCH(M591,'1.2 Speakers'!$B$10:$B1658,0),)="",""," - "&amp;INDEX('1.2 Speakers'!$J$10:$J1658,MATCH(M591,'1.2 Speakers'!$B$10:$B1658,0),)),"")&amp;IF(ISBLANK(N591),"","
")&amp;N591&amp;IFERROR(IF(INDEX('1.2 Speakers'!$J$10:$J1658,MATCH(N591,'1.2 Speakers'!$B$10:$B1658,0),)="",""," - "&amp;INDEX('1.2 Speakers'!$J$10:$J1658,MATCH(N591,'1.2 Speakers'!$B$10:$B1658,0),)),"")</f>
        <v/>
      </c>
      <c r="P591" s="58"/>
      <c r="Q591" s="60"/>
      <c r="R591" s="61"/>
      <c r="S591" s="60"/>
      <c r="T591" s="62"/>
    </row>
    <row r="592" spans="2:20" ht="13">
      <c r="B592" s="56"/>
      <c r="C592" s="425"/>
      <c r="D592" s="57"/>
      <c r="E592" s="58"/>
      <c r="F592" s="58"/>
      <c r="G592" s="427"/>
      <c r="H592" s="427"/>
      <c r="I592" s="59"/>
      <c r="J592" s="59"/>
      <c r="K592" s="59"/>
      <c r="L592" s="59"/>
      <c r="M592" s="59"/>
      <c r="N592" s="59"/>
      <c r="O592" s="57" t="str" cm="1">
        <f t="array" ref="O592">I592&amp;IFERROR(IF(INDEX('1.2 Speakers'!$J$10:$J1659,MATCH(I592,'1.2 Speakers'!$B$10:$B1659,0),)="",""," - "&amp;INDEX('1.2 Speakers'!$J$10:$J1659,MATCH(I592,'1.2 Speakers'!$B$10:$B1659,0),)),"")&amp;IF(ISBLANK(J592),"",CHAR(10))&amp;J592&amp;IFERROR(IF(INDEX('1.2 Speakers'!$J$10:$J1659,MATCH(J592,'1.2 Speakers'!$B$10:$B1659,0),)="",""," - "&amp;INDEX('1.2 Speakers'!$J$10:$J1659,MATCH(J592,'1.2 Speakers'!$B$10:$B1659,0),)),"")&amp;IF(ISBLANK(K592),"","
")&amp;K592&amp;IFERROR(IF(INDEX('1.2 Speakers'!$J$10:$J1659,MATCH(K592,'1.2 Speakers'!$B$10:$B1659,0),)="",""," - "&amp;INDEX('1.2 Speakers'!$J$10:$J1659,MATCH(K592,'1.2 Speakers'!$B$10:$B1659,0),)),"")&amp;IF(ISBLANK(L592),"","
")&amp;L592&amp;IFERROR(IF(INDEX('1.2 Speakers'!$J$10:$J1659,MATCH(L592,'1.2 Speakers'!$B$10:$B1659,0),)="",""," - "&amp;INDEX('1.2 Speakers'!$J$10:$J1659,MATCH(L592,'1.2 Speakers'!$B$10:$B1659,0),)),"")&amp;IF(ISBLANK(M592),"","
")&amp;M592&amp;IFERROR(IF(INDEX('1.2 Speakers'!$J$10:$J1659,MATCH(M592,'1.2 Speakers'!$B$10:$B1659,0),)="",""," - "&amp;INDEX('1.2 Speakers'!$J$10:$J1659,MATCH(M592,'1.2 Speakers'!$B$10:$B1659,0),)),"")&amp;IF(ISBLANK(N592),"","
")&amp;N592&amp;IFERROR(IF(INDEX('1.2 Speakers'!$J$10:$J1659,MATCH(N592,'1.2 Speakers'!$B$10:$B1659,0),)="",""," - "&amp;INDEX('1.2 Speakers'!$J$10:$J1659,MATCH(N592,'1.2 Speakers'!$B$10:$B1659,0),)),"")</f>
        <v/>
      </c>
      <c r="P592" s="58"/>
      <c r="Q592" s="60"/>
      <c r="R592" s="61"/>
      <c r="S592" s="60"/>
      <c r="T592" s="62"/>
    </row>
    <row r="593" spans="2:20" ht="13">
      <c r="B593" s="56"/>
      <c r="C593" s="425"/>
      <c r="D593" s="57"/>
      <c r="E593" s="58"/>
      <c r="F593" s="58"/>
      <c r="G593" s="427"/>
      <c r="H593" s="427"/>
      <c r="I593" s="59"/>
      <c r="J593" s="59"/>
      <c r="K593" s="59"/>
      <c r="L593" s="59"/>
      <c r="M593" s="59"/>
      <c r="N593" s="59"/>
      <c r="O593" s="57" t="str" cm="1">
        <f t="array" ref="O593">I593&amp;IFERROR(IF(INDEX('1.2 Speakers'!$J$10:$J1660,MATCH(I593,'1.2 Speakers'!$B$10:$B1660,0),)="",""," - "&amp;INDEX('1.2 Speakers'!$J$10:$J1660,MATCH(I593,'1.2 Speakers'!$B$10:$B1660,0),)),"")&amp;IF(ISBLANK(J593),"",CHAR(10))&amp;J593&amp;IFERROR(IF(INDEX('1.2 Speakers'!$J$10:$J1660,MATCH(J593,'1.2 Speakers'!$B$10:$B1660,0),)="",""," - "&amp;INDEX('1.2 Speakers'!$J$10:$J1660,MATCH(J593,'1.2 Speakers'!$B$10:$B1660,0),)),"")&amp;IF(ISBLANK(K593),"","
")&amp;K593&amp;IFERROR(IF(INDEX('1.2 Speakers'!$J$10:$J1660,MATCH(K593,'1.2 Speakers'!$B$10:$B1660,0),)="",""," - "&amp;INDEX('1.2 Speakers'!$J$10:$J1660,MATCH(K593,'1.2 Speakers'!$B$10:$B1660,0),)),"")&amp;IF(ISBLANK(L593),"","
")&amp;L593&amp;IFERROR(IF(INDEX('1.2 Speakers'!$J$10:$J1660,MATCH(L593,'1.2 Speakers'!$B$10:$B1660,0),)="",""," - "&amp;INDEX('1.2 Speakers'!$J$10:$J1660,MATCH(L593,'1.2 Speakers'!$B$10:$B1660,0),)),"")&amp;IF(ISBLANK(M593),"","
")&amp;M593&amp;IFERROR(IF(INDEX('1.2 Speakers'!$J$10:$J1660,MATCH(M593,'1.2 Speakers'!$B$10:$B1660,0),)="",""," - "&amp;INDEX('1.2 Speakers'!$J$10:$J1660,MATCH(M593,'1.2 Speakers'!$B$10:$B1660,0),)),"")&amp;IF(ISBLANK(N593),"","
")&amp;N593&amp;IFERROR(IF(INDEX('1.2 Speakers'!$J$10:$J1660,MATCH(N593,'1.2 Speakers'!$B$10:$B1660,0),)="",""," - "&amp;INDEX('1.2 Speakers'!$J$10:$J1660,MATCH(N593,'1.2 Speakers'!$B$10:$B1660,0),)),"")</f>
        <v/>
      </c>
      <c r="P593" s="58"/>
      <c r="Q593" s="60"/>
      <c r="R593" s="61"/>
      <c r="S593" s="60"/>
      <c r="T593" s="62"/>
    </row>
    <row r="594" spans="2:20" ht="13">
      <c r="B594" s="56"/>
      <c r="C594" s="425"/>
      <c r="D594" s="57"/>
      <c r="E594" s="58"/>
      <c r="F594" s="58"/>
      <c r="G594" s="427"/>
      <c r="H594" s="427"/>
      <c r="I594" s="59"/>
      <c r="J594" s="59"/>
      <c r="K594" s="59"/>
      <c r="L594" s="59"/>
      <c r="M594" s="59"/>
      <c r="N594" s="59"/>
      <c r="O594" s="57" t="str" cm="1">
        <f t="array" ref="O594">I594&amp;IFERROR(IF(INDEX('1.2 Speakers'!$J$10:$J1661,MATCH(I594,'1.2 Speakers'!$B$10:$B1661,0),)="",""," - "&amp;INDEX('1.2 Speakers'!$J$10:$J1661,MATCH(I594,'1.2 Speakers'!$B$10:$B1661,0),)),"")&amp;IF(ISBLANK(J594),"",CHAR(10))&amp;J594&amp;IFERROR(IF(INDEX('1.2 Speakers'!$J$10:$J1661,MATCH(J594,'1.2 Speakers'!$B$10:$B1661,0),)="",""," - "&amp;INDEX('1.2 Speakers'!$J$10:$J1661,MATCH(J594,'1.2 Speakers'!$B$10:$B1661,0),)),"")&amp;IF(ISBLANK(K594),"","
")&amp;K594&amp;IFERROR(IF(INDEX('1.2 Speakers'!$J$10:$J1661,MATCH(K594,'1.2 Speakers'!$B$10:$B1661,0),)="",""," - "&amp;INDEX('1.2 Speakers'!$J$10:$J1661,MATCH(K594,'1.2 Speakers'!$B$10:$B1661,0),)),"")&amp;IF(ISBLANK(L594),"","
")&amp;L594&amp;IFERROR(IF(INDEX('1.2 Speakers'!$J$10:$J1661,MATCH(L594,'1.2 Speakers'!$B$10:$B1661,0),)="",""," - "&amp;INDEX('1.2 Speakers'!$J$10:$J1661,MATCH(L594,'1.2 Speakers'!$B$10:$B1661,0),)),"")&amp;IF(ISBLANK(M594),"","
")&amp;M594&amp;IFERROR(IF(INDEX('1.2 Speakers'!$J$10:$J1661,MATCH(M594,'1.2 Speakers'!$B$10:$B1661,0),)="",""," - "&amp;INDEX('1.2 Speakers'!$J$10:$J1661,MATCH(M594,'1.2 Speakers'!$B$10:$B1661,0),)),"")&amp;IF(ISBLANK(N594),"","
")&amp;N594&amp;IFERROR(IF(INDEX('1.2 Speakers'!$J$10:$J1661,MATCH(N594,'1.2 Speakers'!$B$10:$B1661,0),)="",""," - "&amp;INDEX('1.2 Speakers'!$J$10:$J1661,MATCH(N594,'1.2 Speakers'!$B$10:$B1661,0),)),"")</f>
        <v/>
      </c>
      <c r="P594" s="58"/>
      <c r="Q594" s="60"/>
      <c r="R594" s="61"/>
      <c r="S594" s="60"/>
      <c r="T594" s="62"/>
    </row>
    <row r="595" spans="2:20" ht="13">
      <c r="B595" s="56"/>
      <c r="C595" s="425"/>
      <c r="D595" s="57"/>
      <c r="E595" s="58"/>
      <c r="F595" s="58"/>
      <c r="G595" s="427"/>
      <c r="H595" s="427"/>
      <c r="I595" s="59"/>
      <c r="J595" s="59"/>
      <c r="K595" s="59"/>
      <c r="L595" s="59"/>
      <c r="M595" s="59"/>
      <c r="N595" s="59"/>
      <c r="O595" s="57" t="str" cm="1">
        <f t="array" ref="O595">I595&amp;IFERROR(IF(INDEX('1.2 Speakers'!$J$10:$J1662,MATCH(I595,'1.2 Speakers'!$B$10:$B1662,0),)="",""," - "&amp;INDEX('1.2 Speakers'!$J$10:$J1662,MATCH(I595,'1.2 Speakers'!$B$10:$B1662,0),)),"")&amp;IF(ISBLANK(J595),"",CHAR(10))&amp;J595&amp;IFERROR(IF(INDEX('1.2 Speakers'!$J$10:$J1662,MATCH(J595,'1.2 Speakers'!$B$10:$B1662,0),)="",""," - "&amp;INDEX('1.2 Speakers'!$J$10:$J1662,MATCH(J595,'1.2 Speakers'!$B$10:$B1662,0),)),"")&amp;IF(ISBLANK(K595),"","
")&amp;K595&amp;IFERROR(IF(INDEX('1.2 Speakers'!$J$10:$J1662,MATCH(K595,'1.2 Speakers'!$B$10:$B1662,0),)="",""," - "&amp;INDEX('1.2 Speakers'!$J$10:$J1662,MATCH(K595,'1.2 Speakers'!$B$10:$B1662,0),)),"")&amp;IF(ISBLANK(L595),"","
")&amp;L595&amp;IFERROR(IF(INDEX('1.2 Speakers'!$J$10:$J1662,MATCH(L595,'1.2 Speakers'!$B$10:$B1662,0),)="",""," - "&amp;INDEX('1.2 Speakers'!$J$10:$J1662,MATCH(L595,'1.2 Speakers'!$B$10:$B1662,0),)),"")&amp;IF(ISBLANK(M595),"","
")&amp;M595&amp;IFERROR(IF(INDEX('1.2 Speakers'!$J$10:$J1662,MATCH(M595,'1.2 Speakers'!$B$10:$B1662,0),)="",""," - "&amp;INDEX('1.2 Speakers'!$J$10:$J1662,MATCH(M595,'1.2 Speakers'!$B$10:$B1662,0),)),"")&amp;IF(ISBLANK(N595),"","
")&amp;N595&amp;IFERROR(IF(INDEX('1.2 Speakers'!$J$10:$J1662,MATCH(N595,'1.2 Speakers'!$B$10:$B1662,0),)="",""," - "&amp;INDEX('1.2 Speakers'!$J$10:$J1662,MATCH(N595,'1.2 Speakers'!$B$10:$B1662,0),)),"")</f>
        <v/>
      </c>
      <c r="P595" s="58"/>
      <c r="Q595" s="60"/>
      <c r="R595" s="61"/>
      <c r="S595" s="60"/>
      <c r="T595" s="62"/>
    </row>
    <row r="596" spans="2:20" ht="13">
      <c r="B596" s="56"/>
      <c r="C596" s="425"/>
      <c r="D596" s="57"/>
      <c r="E596" s="58"/>
      <c r="F596" s="58"/>
      <c r="G596" s="427"/>
      <c r="H596" s="427"/>
      <c r="I596" s="59"/>
      <c r="J596" s="59"/>
      <c r="K596" s="59"/>
      <c r="L596" s="59"/>
      <c r="M596" s="59"/>
      <c r="N596" s="59"/>
      <c r="O596" s="57" t="str" cm="1">
        <f t="array" ref="O596">I596&amp;IFERROR(IF(INDEX('1.2 Speakers'!$J$10:$J1663,MATCH(I596,'1.2 Speakers'!$B$10:$B1663,0),)="",""," - "&amp;INDEX('1.2 Speakers'!$J$10:$J1663,MATCH(I596,'1.2 Speakers'!$B$10:$B1663,0),)),"")&amp;IF(ISBLANK(J596),"",CHAR(10))&amp;J596&amp;IFERROR(IF(INDEX('1.2 Speakers'!$J$10:$J1663,MATCH(J596,'1.2 Speakers'!$B$10:$B1663,0),)="",""," - "&amp;INDEX('1.2 Speakers'!$J$10:$J1663,MATCH(J596,'1.2 Speakers'!$B$10:$B1663,0),)),"")&amp;IF(ISBLANK(K596),"","
")&amp;K596&amp;IFERROR(IF(INDEX('1.2 Speakers'!$J$10:$J1663,MATCH(K596,'1.2 Speakers'!$B$10:$B1663,0),)="",""," - "&amp;INDEX('1.2 Speakers'!$J$10:$J1663,MATCH(K596,'1.2 Speakers'!$B$10:$B1663,0),)),"")&amp;IF(ISBLANK(L596),"","
")&amp;L596&amp;IFERROR(IF(INDEX('1.2 Speakers'!$J$10:$J1663,MATCH(L596,'1.2 Speakers'!$B$10:$B1663,0),)="",""," - "&amp;INDEX('1.2 Speakers'!$J$10:$J1663,MATCH(L596,'1.2 Speakers'!$B$10:$B1663,0),)),"")&amp;IF(ISBLANK(M596),"","
")&amp;M596&amp;IFERROR(IF(INDEX('1.2 Speakers'!$J$10:$J1663,MATCH(M596,'1.2 Speakers'!$B$10:$B1663,0),)="",""," - "&amp;INDEX('1.2 Speakers'!$J$10:$J1663,MATCH(M596,'1.2 Speakers'!$B$10:$B1663,0),)),"")&amp;IF(ISBLANK(N596),"","
")&amp;N596&amp;IFERROR(IF(INDEX('1.2 Speakers'!$J$10:$J1663,MATCH(N596,'1.2 Speakers'!$B$10:$B1663,0),)="",""," - "&amp;INDEX('1.2 Speakers'!$J$10:$J1663,MATCH(N596,'1.2 Speakers'!$B$10:$B1663,0),)),"")</f>
        <v/>
      </c>
      <c r="P596" s="58"/>
      <c r="Q596" s="60"/>
      <c r="R596" s="61"/>
      <c r="S596" s="60"/>
      <c r="T596" s="62"/>
    </row>
    <row r="597" spans="2:20" ht="13">
      <c r="B597" s="56"/>
      <c r="C597" s="425"/>
      <c r="D597" s="57"/>
      <c r="E597" s="58"/>
      <c r="F597" s="58"/>
      <c r="G597" s="427"/>
      <c r="H597" s="427"/>
      <c r="I597" s="59"/>
      <c r="J597" s="59"/>
      <c r="K597" s="59"/>
      <c r="L597" s="59"/>
      <c r="M597" s="59"/>
      <c r="N597" s="59"/>
      <c r="O597" s="57" t="str" cm="1">
        <f t="array" ref="O597">I597&amp;IFERROR(IF(INDEX('1.2 Speakers'!$J$10:$J1664,MATCH(I597,'1.2 Speakers'!$B$10:$B1664,0),)="",""," - "&amp;INDEX('1.2 Speakers'!$J$10:$J1664,MATCH(I597,'1.2 Speakers'!$B$10:$B1664,0),)),"")&amp;IF(ISBLANK(J597),"",CHAR(10))&amp;J597&amp;IFERROR(IF(INDEX('1.2 Speakers'!$J$10:$J1664,MATCH(J597,'1.2 Speakers'!$B$10:$B1664,0),)="",""," - "&amp;INDEX('1.2 Speakers'!$J$10:$J1664,MATCH(J597,'1.2 Speakers'!$B$10:$B1664,0),)),"")&amp;IF(ISBLANK(K597),"","
")&amp;K597&amp;IFERROR(IF(INDEX('1.2 Speakers'!$J$10:$J1664,MATCH(K597,'1.2 Speakers'!$B$10:$B1664,0),)="",""," - "&amp;INDEX('1.2 Speakers'!$J$10:$J1664,MATCH(K597,'1.2 Speakers'!$B$10:$B1664,0),)),"")&amp;IF(ISBLANK(L597),"","
")&amp;L597&amp;IFERROR(IF(INDEX('1.2 Speakers'!$J$10:$J1664,MATCH(L597,'1.2 Speakers'!$B$10:$B1664,0),)="",""," - "&amp;INDEX('1.2 Speakers'!$J$10:$J1664,MATCH(L597,'1.2 Speakers'!$B$10:$B1664,0),)),"")&amp;IF(ISBLANK(M597),"","
")&amp;M597&amp;IFERROR(IF(INDEX('1.2 Speakers'!$J$10:$J1664,MATCH(M597,'1.2 Speakers'!$B$10:$B1664,0),)="",""," - "&amp;INDEX('1.2 Speakers'!$J$10:$J1664,MATCH(M597,'1.2 Speakers'!$B$10:$B1664,0),)),"")&amp;IF(ISBLANK(N597),"","
")&amp;N597&amp;IFERROR(IF(INDEX('1.2 Speakers'!$J$10:$J1664,MATCH(N597,'1.2 Speakers'!$B$10:$B1664,0),)="",""," - "&amp;INDEX('1.2 Speakers'!$J$10:$J1664,MATCH(N597,'1.2 Speakers'!$B$10:$B1664,0),)),"")</f>
        <v/>
      </c>
      <c r="P597" s="58"/>
      <c r="Q597" s="60"/>
      <c r="R597" s="61"/>
      <c r="S597" s="60"/>
      <c r="T597" s="62"/>
    </row>
    <row r="598" spans="2:20" ht="13">
      <c r="B598" s="56"/>
      <c r="C598" s="425"/>
      <c r="D598" s="57"/>
      <c r="E598" s="58"/>
      <c r="F598" s="58"/>
      <c r="G598" s="427"/>
      <c r="H598" s="427"/>
      <c r="I598" s="59"/>
      <c r="J598" s="59"/>
      <c r="K598" s="59"/>
      <c r="L598" s="59"/>
      <c r="M598" s="59"/>
      <c r="N598" s="59"/>
      <c r="O598" s="57" t="str" cm="1">
        <f t="array" ref="O598">I598&amp;IFERROR(IF(INDEX('1.2 Speakers'!$J$10:$J1665,MATCH(I598,'1.2 Speakers'!$B$10:$B1665,0),)="",""," - "&amp;INDEX('1.2 Speakers'!$J$10:$J1665,MATCH(I598,'1.2 Speakers'!$B$10:$B1665,0),)),"")&amp;IF(ISBLANK(J598),"",CHAR(10))&amp;J598&amp;IFERROR(IF(INDEX('1.2 Speakers'!$J$10:$J1665,MATCH(J598,'1.2 Speakers'!$B$10:$B1665,0),)="",""," - "&amp;INDEX('1.2 Speakers'!$J$10:$J1665,MATCH(J598,'1.2 Speakers'!$B$10:$B1665,0),)),"")&amp;IF(ISBLANK(K598),"","
")&amp;K598&amp;IFERROR(IF(INDEX('1.2 Speakers'!$J$10:$J1665,MATCH(K598,'1.2 Speakers'!$B$10:$B1665,0),)="",""," - "&amp;INDEX('1.2 Speakers'!$J$10:$J1665,MATCH(K598,'1.2 Speakers'!$B$10:$B1665,0),)),"")&amp;IF(ISBLANK(L598),"","
")&amp;L598&amp;IFERROR(IF(INDEX('1.2 Speakers'!$J$10:$J1665,MATCH(L598,'1.2 Speakers'!$B$10:$B1665,0),)="",""," - "&amp;INDEX('1.2 Speakers'!$J$10:$J1665,MATCH(L598,'1.2 Speakers'!$B$10:$B1665,0),)),"")&amp;IF(ISBLANK(M598),"","
")&amp;M598&amp;IFERROR(IF(INDEX('1.2 Speakers'!$J$10:$J1665,MATCH(M598,'1.2 Speakers'!$B$10:$B1665,0),)="",""," - "&amp;INDEX('1.2 Speakers'!$J$10:$J1665,MATCH(M598,'1.2 Speakers'!$B$10:$B1665,0),)),"")&amp;IF(ISBLANK(N598),"","
")&amp;N598&amp;IFERROR(IF(INDEX('1.2 Speakers'!$J$10:$J1665,MATCH(N598,'1.2 Speakers'!$B$10:$B1665,0),)="",""," - "&amp;INDEX('1.2 Speakers'!$J$10:$J1665,MATCH(N598,'1.2 Speakers'!$B$10:$B1665,0),)),"")</f>
        <v/>
      </c>
      <c r="P598" s="58"/>
      <c r="Q598" s="60"/>
      <c r="R598" s="61"/>
      <c r="S598" s="60"/>
      <c r="T598" s="62"/>
    </row>
    <row r="599" spans="2:20" ht="13">
      <c r="B599" s="56"/>
      <c r="C599" s="425"/>
      <c r="D599" s="57"/>
      <c r="E599" s="58"/>
      <c r="F599" s="58"/>
      <c r="G599" s="427"/>
      <c r="H599" s="427"/>
      <c r="I599" s="59"/>
      <c r="J599" s="59"/>
      <c r="K599" s="59"/>
      <c r="L599" s="59"/>
      <c r="M599" s="59"/>
      <c r="N599" s="59"/>
      <c r="O599" s="57" t="str" cm="1">
        <f t="array" ref="O599">I599&amp;IFERROR(IF(INDEX('1.2 Speakers'!$J$10:$J1666,MATCH(I599,'1.2 Speakers'!$B$10:$B1666,0),)="",""," - "&amp;INDEX('1.2 Speakers'!$J$10:$J1666,MATCH(I599,'1.2 Speakers'!$B$10:$B1666,0),)),"")&amp;IF(ISBLANK(J599),"",CHAR(10))&amp;J599&amp;IFERROR(IF(INDEX('1.2 Speakers'!$J$10:$J1666,MATCH(J599,'1.2 Speakers'!$B$10:$B1666,0),)="",""," - "&amp;INDEX('1.2 Speakers'!$J$10:$J1666,MATCH(J599,'1.2 Speakers'!$B$10:$B1666,0),)),"")&amp;IF(ISBLANK(K599),"","
")&amp;K599&amp;IFERROR(IF(INDEX('1.2 Speakers'!$J$10:$J1666,MATCH(K599,'1.2 Speakers'!$B$10:$B1666,0),)="",""," - "&amp;INDEX('1.2 Speakers'!$J$10:$J1666,MATCH(K599,'1.2 Speakers'!$B$10:$B1666,0),)),"")&amp;IF(ISBLANK(L599),"","
")&amp;L599&amp;IFERROR(IF(INDEX('1.2 Speakers'!$J$10:$J1666,MATCH(L599,'1.2 Speakers'!$B$10:$B1666,0),)="",""," - "&amp;INDEX('1.2 Speakers'!$J$10:$J1666,MATCH(L599,'1.2 Speakers'!$B$10:$B1666,0),)),"")&amp;IF(ISBLANK(M599),"","
")&amp;M599&amp;IFERROR(IF(INDEX('1.2 Speakers'!$J$10:$J1666,MATCH(M599,'1.2 Speakers'!$B$10:$B1666,0),)="",""," - "&amp;INDEX('1.2 Speakers'!$J$10:$J1666,MATCH(M599,'1.2 Speakers'!$B$10:$B1666,0),)),"")&amp;IF(ISBLANK(N599),"","
")&amp;N599&amp;IFERROR(IF(INDEX('1.2 Speakers'!$J$10:$J1666,MATCH(N599,'1.2 Speakers'!$B$10:$B1666,0),)="",""," - "&amp;INDEX('1.2 Speakers'!$J$10:$J1666,MATCH(N599,'1.2 Speakers'!$B$10:$B1666,0),)),"")</f>
        <v/>
      </c>
      <c r="P599" s="58"/>
      <c r="Q599" s="60"/>
      <c r="R599" s="61"/>
      <c r="S599" s="60"/>
      <c r="T599" s="62"/>
    </row>
    <row r="600" spans="2:20" ht="13">
      <c r="B600" s="56"/>
      <c r="C600" s="425"/>
      <c r="D600" s="57"/>
      <c r="E600" s="58"/>
      <c r="F600" s="58"/>
      <c r="G600" s="427"/>
      <c r="H600" s="427"/>
      <c r="I600" s="59"/>
      <c r="J600" s="59"/>
      <c r="K600" s="59"/>
      <c r="L600" s="59"/>
      <c r="M600" s="59"/>
      <c r="N600" s="59"/>
      <c r="O600" s="57" t="str" cm="1">
        <f t="array" ref="O600">I600&amp;IFERROR(IF(INDEX('1.2 Speakers'!$J$10:$J1667,MATCH(I600,'1.2 Speakers'!$B$10:$B1667,0),)="",""," - "&amp;INDEX('1.2 Speakers'!$J$10:$J1667,MATCH(I600,'1.2 Speakers'!$B$10:$B1667,0),)),"")&amp;IF(ISBLANK(J600),"",CHAR(10))&amp;J600&amp;IFERROR(IF(INDEX('1.2 Speakers'!$J$10:$J1667,MATCH(J600,'1.2 Speakers'!$B$10:$B1667,0),)="",""," - "&amp;INDEX('1.2 Speakers'!$J$10:$J1667,MATCH(J600,'1.2 Speakers'!$B$10:$B1667,0),)),"")&amp;IF(ISBLANK(K600),"","
")&amp;K600&amp;IFERROR(IF(INDEX('1.2 Speakers'!$J$10:$J1667,MATCH(K600,'1.2 Speakers'!$B$10:$B1667,0),)="",""," - "&amp;INDEX('1.2 Speakers'!$J$10:$J1667,MATCH(K600,'1.2 Speakers'!$B$10:$B1667,0),)),"")&amp;IF(ISBLANK(L600),"","
")&amp;L600&amp;IFERROR(IF(INDEX('1.2 Speakers'!$J$10:$J1667,MATCH(L600,'1.2 Speakers'!$B$10:$B1667,0),)="",""," - "&amp;INDEX('1.2 Speakers'!$J$10:$J1667,MATCH(L600,'1.2 Speakers'!$B$10:$B1667,0),)),"")&amp;IF(ISBLANK(M600),"","
")&amp;M600&amp;IFERROR(IF(INDEX('1.2 Speakers'!$J$10:$J1667,MATCH(M600,'1.2 Speakers'!$B$10:$B1667,0),)="",""," - "&amp;INDEX('1.2 Speakers'!$J$10:$J1667,MATCH(M600,'1.2 Speakers'!$B$10:$B1667,0),)),"")&amp;IF(ISBLANK(N600),"","
")&amp;N600&amp;IFERROR(IF(INDEX('1.2 Speakers'!$J$10:$J1667,MATCH(N600,'1.2 Speakers'!$B$10:$B1667,0),)="",""," - "&amp;INDEX('1.2 Speakers'!$J$10:$J1667,MATCH(N600,'1.2 Speakers'!$B$10:$B1667,0),)),"")</f>
        <v/>
      </c>
      <c r="P600" s="58"/>
      <c r="Q600" s="60"/>
      <c r="R600" s="61"/>
      <c r="S600" s="60"/>
      <c r="T600" s="62"/>
    </row>
    <row r="601" spans="2:20" ht="13">
      <c r="B601" s="56"/>
      <c r="C601" s="425"/>
      <c r="D601" s="57"/>
      <c r="E601" s="58"/>
      <c r="F601" s="58"/>
      <c r="G601" s="427"/>
      <c r="H601" s="427"/>
      <c r="I601" s="59"/>
      <c r="J601" s="59"/>
      <c r="K601" s="59"/>
      <c r="L601" s="59"/>
      <c r="M601" s="59"/>
      <c r="N601" s="59"/>
      <c r="O601" s="57" t="str" cm="1">
        <f t="array" ref="O601">I601&amp;IFERROR(IF(INDEX('1.2 Speakers'!$J$10:$J1668,MATCH(I601,'1.2 Speakers'!$B$10:$B1668,0),)="",""," - "&amp;INDEX('1.2 Speakers'!$J$10:$J1668,MATCH(I601,'1.2 Speakers'!$B$10:$B1668,0),)),"")&amp;IF(ISBLANK(J601),"",CHAR(10))&amp;J601&amp;IFERROR(IF(INDEX('1.2 Speakers'!$J$10:$J1668,MATCH(J601,'1.2 Speakers'!$B$10:$B1668,0),)="",""," - "&amp;INDEX('1.2 Speakers'!$J$10:$J1668,MATCH(J601,'1.2 Speakers'!$B$10:$B1668,0),)),"")&amp;IF(ISBLANK(K601),"","
")&amp;K601&amp;IFERROR(IF(INDEX('1.2 Speakers'!$J$10:$J1668,MATCH(K601,'1.2 Speakers'!$B$10:$B1668,0),)="",""," - "&amp;INDEX('1.2 Speakers'!$J$10:$J1668,MATCH(K601,'1.2 Speakers'!$B$10:$B1668,0),)),"")&amp;IF(ISBLANK(L601),"","
")&amp;L601&amp;IFERROR(IF(INDEX('1.2 Speakers'!$J$10:$J1668,MATCH(L601,'1.2 Speakers'!$B$10:$B1668,0),)="",""," - "&amp;INDEX('1.2 Speakers'!$J$10:$J1668,MATCH(L601,'1.2 Speakers'!$B$10:$B1668,0),)),"")&amp;IF(ISBLANK(M601),"","
")&amp;M601&amp;IFERROR(IF(INDEX('1.2 Speakers'!$J$10:$J1668,MATCH(M601,'1.2 Speakers'!$B$10:$B1668,0),)="",""," - "&amp;INDEX('1.2 Speakers'!$J$10:$J1668,MATCH(M601,'1.2 Speakers'!$B$10:$B1668,0),)),"")&amp;IF(ISBLANK(N601),"","
")&amp;N601&amp;IFERROR(IF(INDEX('1.2 Speakers'!$J$10:$J1668,MATCH(N601,'1.2 Speakers'!$B$10:$B1668,0),)="",""," - "&amp;INDEX('1.2 Speakers'!$J$10:$J1668,MATCH(N601,'1.2 Speakers'!$B$10:$B1668,0),)),"")</f>
        <v/>
      </c>
      <c r="P601" s="58"/>
      <c r="Q601" s="60"/>
      <c r="R601" s="61"/>
      <c r="S601" s="60"/>
      <c r="T601" s="62"/>
    </row>
    <row r="602" spans="2:20" ht="13">
      <c r="B602" s="56"/>
      <c r="C602" s="425"/>
      <c r="D602" s="57"/>
      <c r="E602" s="58"/>
      <c r="F602" s="58"/>
      <c r="G602" s="427"/>
      <c r="H602" s="427"/>
      <c r="I602" s="59"/>
      <c r="J602" s="59"/>
      <c r="K602" s="59"/>
      <c r="L602" s="59"/>
      <c r="M602" s="59"/>
      <c r="N602" s="59"/>
      <c r="O602" s="57" t="str" cm="1">
        <f t="array" ref="O602">I602&amp;IFERROR(IF(INDEX('1.2 Speakers'!$J$10:$J1669,MATCH(I602,'1.2 Speakers'!$B$10:$B1669,0),)="",""," - "&amp;INDEX('1.2 Speakers'!$J$10:$J1669,MATCH(I602,'1.2 Speakers'!$B$10:$B1669,0),)),"")&amp;IF(ISBLANK(J602),"",CHAR(10))&amp;J602&amp;IFERROR(IF(INDEX('1.2 Speakers'!$J$10:$J1669,MATCH(J602,'1.2 Speakers'!$B$10:$B1669,0),)="",""," - "&amp;INDEX('1.2 Speakers'!$J$10:$J1669,MATCH(J602,'1.2 Speakers'!$B$10:$B1669,0),)),"")&amp;IF(ISBLANK(K602),"","
")&amp;K602&amp;IFERROR(IF(INDEX('1.2 Speakers'!$J$10:$J1669,MATCH(K602,'1.2 Speakers'!$B$10:$B1669,0),)="",""," - "&amp;INDEX('1.2 Speakers'!$J$10:$J1669,MATCH(K602,'1.2 Speakers'!$B$10:$B1669,0),)),"")&amp;IF(ISBLANK(L602),"","
")&amp;L602&amp;IFERROR(IF(INDEX('1.2 Speakers'!$J$10:$J1669,MATCH(L602,'1.2 Speakers'!$B$10:$B1669,0),)="",""," - "&amp;INDEX('1.2 Speakers'!$J$10:$J1669,MATCH(L602,'1.2 Speakers'!$B$10:$B1669,0),)),"")&amp;IF(ISBLANK(M602),"","
")&amp;M602&amp;IFERROR(IF(INDEX('1.2 Speakers'!$J$10:$J1669,MATCH(M602,'1.2 Speakers'!$B$10:$B1669,0),)="",""," - "&amp;INDEX('1.2 Speakers'!$J$10:$J1669,MATCH(M602,'1.2 Speakers'!$B$10:$B1669,0),)),"")&amp;IF(ISBLANK(N602),"","
")&amp;N602&amp;IFERROR(IF(INDEX('1.2 Speakers'!$J$10:$J1669,MATCH(N602,'1.2 Speakers'!$B$10:$B1669,0),)="",""," - "&amp;INDEX('1.2 Speakers'!$J$10:$J1669,MATCH(N602,'1.2 Speakers'!$B$10:$B1669,0),)),"")</f>
        <v/>
      </c>
      <c r="P602" s="58"/>
      <c r="Q602" s="60"/>
      <c r="R602" s="61"/>
      <c r="S602" s="60"/>
      <c r="T602" s="62"/>
    </row>
    <row r="603" spans="2:20" ht="13">
      <c r="B603" s="56"/>
      <c r="C603" s="425"/>
      <c r="D603" s="57"/>
      <c r="E603" s="58"/>
      <c r="F603" s="58"/>
      <c r="G603" s="427"/>
      <c r="H603" s="427"/>
      <c r="I603" s="59"/>
      <c r="J603" s="59"/>
      <c r="K603" s="59"/>
      <c r="L603" s="59"/>
      <c r="M603" s="59"/>
      <c r="N603" s="59"/>
      <c r="O603" s="57" t="str" cm="1">
        <f t="array" ref="O603">I603&amp;IFERROR(IF(INDEX('1.2 Speakers'!$J$10:$J1670,MATCH(I603,'1.2 Speakers'!$B$10:$B1670,0),)="",""," - "&amp;INDEX('1.2 Speakers'!$J$10:$J1670,MATCH(I603,'1.2 Speakers'!$B$10:$B1670,0),)),"")&amp;IF(ISBLANK(J603),"",CHAR(10))&amp;J603&amp;IFERROR(IF(INDEX('1.2 Speakers'!$J$10:$J1670,MATCH(J603,'1.2 Speakers'!$B$10:$B1670,0),)="",""," - "&amp;INDEX('1.2 Speakers'!$J$10:$J1670,MATCH(J603,'1.2 Speakers'!$B$10:$B1670,0),)),"")&amp;IF(ISBLANK(K603),"","
")&amp;K603&amp;IFERROR(IF(INDEX('1.2 Speakers'!$J$10:$J1670,MATCH(K603,'1.2 Speakers'!$B$10:$B1670,0),)="",""," - "&amp;INDEX('1.2 Speakers'!$J$10:$J1670,MATCH(K603,'1.2 Speakers'!$B$10:$B1670,0),)),"")&amp;IF(ISBLANK(L603),"","
")&amp;L603&amp;IFERROR(IF(INDEX('1.2 Speakers'!$J$10:$J1670,MATCH(L603,'1.2 Speakers'!$B$10:$B1670,0),)="",""," - "&amp;INDEX('1.2 Speakers'!$J$10:$J1670,MATCH(L603,'1.2 Speakers'!$B$10:$B1670,0),)),"")&amp;IF(ISBLANK(M603),"","
")&amp;M603&amp;IFERROR(IF(INDEX('1.2 Speakers'!$J$10:$J1670,MATCH(M603,'1.2 Speakers'!$B$10:$B1670,0),)="",""," - "&amp;INDEX('1.2 Speakers'!$J$10:$J1670,MATCH(M603,'1.2 Speakers'!$B$10:$B1670,0),)),"")&amp;IF(ISBLANK(N603),"","
")&amp;N603&amp;IFERROR(IF(INDEX('1.2 Speakers'!$J$10:$J1670,MATCH(N603,'1.2 Speakers'!$B$10:$B1670,0),)="",""," - "&amp;INDEX('1.2 Speakers'!$J$10:$J1670,MATCH(N603,'1.2 Speakers'!$B$10:$B1670,0),)),"")</f>
        <v/>
      </c>
      <c r="P603" s="58"/>
      <c r="Q603" s="60"/>
      <c r="R603" s="61"/>
      <c r="S603" s="60"/>
      <c r="T603" s="62"/>
    </row>
    <row r="604" spans="2:20" ht="13">
      <c r="B604" s="56"/>
      <c r="C604" s="425"/>
      <c r="D604" s="57"/>
      <c r="E604" s="58"/>
      <c r="F604" s="58"/>
      <c r="G604" s="427"/>
      <c r="H604" s="427"/>
      <c r="I604" s="59"/>
      <c r="J604" s="59"/>
      <c r="K604" s="59"/>
      <c r="L604" s="59"/>
      <c r="M604" s="59"/>
      <c r="N604" s="59"/>
      <c r="O604" s="57" t="str" cm="1">
        <f t="array" ref="O604">I604&amp;IFERROR(IF(INDEX('1.2 Speakers'!$J$10:$J1671,MATCH(I604,'1.2 Speakers'!$B$10:$B1671,0),)="",""," - "&amp;INDEX('1.2 Speakers'!$J$10:$J1671,MATCH(I604,'1.2 Speakers'!$B$10:$B1671,0),)),"")&amp;IF(ISBLANK(J604),"",CHAR(10))&amp;J604&amp;IFERROR(IF(INDEX('1.2 Speakers'!$J$10:$J1671,MATCH(J604,'1.2 Speakers'!$B$10:$B1671,0),)="",""," - "&amp;INDEX('1.2 Speakers'!$J$10:$J1671,MATCH(J604,'1.2 Speakers'!$B$10:$B1671,0),)),"")&amp;IF(ISBLANK(K604),"","
")&amp;K604&amp;IFERROR(IF(INDEX('1.2 Speakers'!$J$10:$J1671,MATCH(K604,'1.2 Speakers'!$B$10:$B1671,0),)="",""," - "&amp;INDEX('1.2 Speakers'!$J$10:$J1671,MATCH(K604,'1.2 Speakers'!$B$10:$B1671,0),)),"")&amp;IF(ISBLANK(L604),"","
")&amp;L604&amp;IFERROR(IF(INDEX('1.2 Speakers'!$J$10:$J1671,MATCH(L604,'1.2 Speakers'!$B$10:$B1671,0),)="",""," - "&amp;INDEX('1.2 Speakers'!$J$10:$J1671,MATCH(L604,'1.2 Speakers'!$B$10:$B1671,0),)),"")&amp;IF(ISBLANK(M604),"","
")&amp;M604&amp;IFERROR(IF(INDEX('1.2 Speakers'!$J$10:$J1671,MATCH(M604,'1.2 Speakers'!$B$10:$B1671,0),)="",""," - "&amp;INDEX('1.2 Speakers'!$J$10:$J1671,MATCH(M604,'1.2 Speakers'!$B$10:$B1671,0),)),"")&amp;IF(ISBLANK(N604),"","
")&amp;N604&amp;IFERROR(IF(INDEX('1.2 Speakers'!$J$10:$J1671,MATCH(N604,'1.2 Speakers'!$B$10:$B1671,0),)="",""," - "&amp;INDEX('1.2 Speakers'!$J$10:$J1671,MATCH(N604,'1.2 Speakers'!$B$10:$B1671,0),)),"")</f>
        <v/>
      </c>
      <c r="P604" s="58"/>
      <c r="Q604" s="60"/>
      <c r="R604" s="61"/>
      <c r="S604" s="60"/>
      <c r="T604" s="62"/>
    </row>
    <row r="605" spans="2:20" ht="13">
      <c r="B605" s="56"/>
      <c r="C605" s="425"/>
      <c r="D605" s="57"/>
      <c r="E605" s="58"/>
      <c r="F605" s="58"/>
      <c r="G605" s="427"/>
      <c r="H605" s="427"/>
      <c r="I605" s="59"/>
      <c r="J605" s="59"/>
      <c r="K605" s="59"/>
      <c r="L605" s="59"/>
      <c r="M605" s="59"/>
      <c r="N605" s="59"/>
      <c r="O605" s="57" t="str" cm="1">
        <f t="array" ref="O605">I605&amp;IFERROR(IF(INDEX('1.2 Speakers'!$J$10:$J1672,MATCH(I605,'1.2 Speakers'!$B$10:$B1672,0),)="",""," - "&amp;INDEX('1.2 Speakers'!$J$10:$J1672,MATCH(I605,'1.2 Speakers'!$B$10:$B1672,0),)),"")&amp;IF(ISBLANK(J605),"",CHAR(10))&amp;J605&amp;IFERROR(IF(INDEX('1.2 Speakers'!$J$10:$J1672,MATCH(J605,'1.2 Speakers'!$B$10:$B1672,0),)="",""," - "&amp;INDEX('1.2 Speakers'!$J$10:$J1672,MATCH(J605,'1.2 Speakers'!$B$10:$B1672,0),)),"")&amp;IF(ISBLANK(K605),"","
")&amp;K605&amp;IFERROR(IF(INDEX('1.2 Speakers'!$J$10:$J1672,MATCH(K605,'1.2 Speakers'!$B$10:$B1672,0),)="",""," - "&amp;INDEX('1.2 Speakers'!$J$10:$J1672,MATCH(K605,'1.2 Speakers'!$B$10:$B1672,0),)),"")&amp;IF(ISBLANK(L605),"","
")&amp;L605&amp;IFERROR(IF(INDEX('1.2 Speakers'!$J$10:$J1672,MATCH(L605,'1.2 Speakers'!$B$10:$B1672,0),)="",""," - "&amp;INDEX('1.2 Speakers'!$J$10:$J1672,MATCH(L605,'1.2 Speakers'!$B$10:$B1672,0),)),"")&amp;IF(ISBLANK(M605),"","
")&amp;M605&amp;IFERROR(IF(INDEX('1.2 Speakers'!$J$10:$J1672,MATCH(M605,'1.2 Speakers'!$B$10:$B1672,0),)="",""," - "&amp;INDEX('1.2 Speakers'!$J$10:$J1672,MATCH(M605,'1.2 Speakers'!$B$10:$B1672,0),)),"")&amp;IF(ISBLANK(N605),"","
")&amp;N605&amp;IFERROR(IF(INDEX('1.2 Speakers'!$J$10:$J1672,MATCH(N605,'1.2 Speakers'!$B$10:$B1672,0),)="",""," - "&amp;INDEX('1.2 Speakers'!$J$10:$J1672,MATCH(N605,'1.2 Speakers'!$B$10:$B1672,0),)),"")</f>
        <v/>
      </c>
      <c r="P605" s="58"/>
      <c r="Q605" s="60"/>
      <c r="R605" s="61"/>
      <c r="S605" s="60"/>
      <c r="T605" s="62"/>
    </row>
    <row r="606" spans="2:20" ht="13">
      <c r="B606" s="56"/>
      <c r="C606" s="425"/>
      <c r="D606" s="57"/>
      <c r="E606" s="58"/>
      <c r="F606" s="58"/>
      <c r="G606" s="427"/>
      <c r="H606" s="427"/>
      <c r="I606" s="59"/>
      <c r="J606" s="59"/>
      <c r="K606" s="59"/>
      <c r="L606" s="59"/>
      <c r="M606" s="59"/>
      <c r="N606" s="59"/>
      <c r="O606" s="57" t="str" cm="1">
        <f t="array" ref="O606">I606&amp;IFERROR(IF(INDEX('1.2 Speakers'!$J$10:$J1673,MATCH(I606,'1.2 Speakers'!$B$10:$B1673,0),)="",""," - "&amp;INDEX('1.2 Speakers'!$J$10:$J1673,MATCH(I606,'1.2 Speakers'!$B$10:$B1673,0),)),"")&amp;IF(ISBLANK(J606),"",CHAR(10))&amp;J606&amp;IFERROR(IF(INDEX('1.2 Speakers'!$J$10:$J1673,MATCH(J606,'1.2 Speakers'!$B$10:$B1673,0),)="",""," - "&amp;INDEX('1.2 Speakers'!$J$10:$J1673,MATCH(J606,'1.2 Speakers'!$B$10:$B1673,0),)),"")&amp;IF(ISBLANK(K606),"","
")&amp;K606&amp;IFERROR(IF(INDEX('1.2 Speakers'!$J$10:$J1673,MATCH(K606,'1.2 Speakers'!$B$10:$B1673,0),)="",""," - "&amp;INDEX('1.2 Speakers'!$J$10:$J1673,MATCH(K606,'1.2 Speakers'!$B$10:$B1673,0),)),"")&amp;IF(ISBLANK(L606),"","
")&amp;L606&amp;IFERROR(IF(INDEX('1.2 Speakers'!$J$10:$J1673,MATCH(L606,'1.2 Speakers'!$B$10:$B1673,0),)="",""," - "&amp;INDEX('1.2 Speakers'!$J$10:$J1673,MATCH(L606,'1.2 Speakers'!$B$10:$B1673,0),)),"")&amp;IF(ISBLANK(M606),"","
")&amp;M606&amp;IFERROR(IF(INDEX('1.2 Speakers'!$J$10:$J1673,MATCH(M606,'1.2 Speakers'!$B$10:$B1673,0),)="",""," - "&amp;INDEX('1.2 Speakers'!$J$10:$J1673,MATCH(M606,'1.2 Speakers'!$B$10:$B1673,0),)),"")&amp;IF(ISBLANK(N606),"","
")&amp;N606&amp;IFERROR(IF(INDEX('1.2 Speakers'!$J$10:$J1673,MATCH(N606,'1.2 Speakers'!$B$10:$B1673,0),)="",""," - "&amp;INDEX('1.2 Speakers'!$J$10:$J1673,MATCH(N606,'1.2 Speakers'!$B$10:$B1673,0),)),"")</f>
        <v/>
      </c>
      <c r="P606" s="58"/>
      <c r="Q606" s="60"/>
      <c r="R606" s="61"/>
      <c r="S606" s="60"/>
      <c r="T606" s="62"/>
    </row>
    <row r="607" spans="2:20" ht="13">
      <c r="B607" s="56"/>
      <c r="C607" s="425"/>
      <c r="D607" s="57"/>
      <c r="E607" s="58"/>
      <c r="F607" s="58"/>
      <c r="G607" s="427"/>
      <c r="H607" s="427"/>
      <c r="I607" s="59"/>
      <c r="J607" s="59"/>
      <c r="K607" s="59"/>
      <c r="L607" s="59"/>
      <c r="M607" s="59"/>
      <c r="N607" s="59"/>
      <c r="O607" s="57" t="str" cm="1">
        <f t="array" ref="O607">I607&amp;IFERROR(IF(INDEX('1.2 Speakers'!$J$10:$J1674,MATCH(I607,'1.2 Speakers'!$B$10:$B1674,0),)="",""," - "&amp;INDEX('1.2 Speakers'!$J$10:$J1674,MATCH(I607,'1.2 Speakers'!$B$10:$B1674,0),)),"")&amp;IF(ISBLANK(J607),"",CHAR(10))&amp;J607&amp;IFERROR(IF(INDEX('1.2 Speakers'!$J$10:$J1674,MATCH(J607,'1.2 Speakers'!$B$10:$B1674,0),)="",""," - "&amp;INDEX('1.2 Speakers'!$J$10:$J1674,MATCH(J607,'1.2 Speakers'!$B$10:$B1674,0),)),"")&amp;IF(ISBLANK(K607),"","
")&amp;K607&amp;IFERROR(IF(INDEX('1.2 Speakers'!$J$10:$J1674,MATCH(K607,'1.2 Speakers'!$B$10:$B1674,0),)="",""," - "&amp;INDEX('1.2 Speakers'!$J$10:$J1674,MATCH(K607,'1.2 Speakers'!$B$10:$B1674,0),)),"")&amp;IF(ISBLANK(L607),"","
")&amp;L607&amp;IFERROR(IF(INDEX('1.2 Speakers'!$J$10:$J1674,MATCH(L607,'1.2 Speakers'!$B$10:$B1674,0),)="",""," - "&amp;INDEX('1.2 Speakers'!$J$10:$J1674,MATCH(L607,'1.2 Speakers'!$B$10:$B1674,0),)),"")&amp;IF(ISBLANK(M607),"","
")&amp;M607&amp;IFERROR(IF(INDEX('1.2 Speakers'!$J$10:$J1674,MATCH(M607,'1.2 Speakers'!$B$10:$B1674,0),)="",""," - "&amp;INDEX('1.2 Speakers'!$J$10:$J1674,MATCH(M607,'1.2 Speakers'!$B$10:$B1674,0),)),"")&amp;IF(ISBLANK(N607),"","
")&amp;N607&amp;IFERROR(IF(INDEX('1.2 Speakers'!$J$10:$J1674,MATCH(N607,'1.2 Speakers'!$B$10:$B1674,0),)="",""," - "&amp;INDEX('1.2 Speakers'!$J$10:$J1674,MATCH(N607,'1.2 Speakers'!$B$10:$B1674,0),)),"")</f>
        <v/>
      </c>
      <c r="P607" s="58"/>
      <c r="Q607" s="60"/>
      <c r="R607" s="61"/>
      <c r="S607" s="60"/>
      <c r="T607" s="62"/>
    </row>
    <row r="608" spans="2:20" ht="13">
      <c r="B608" s="56"/>
      <c r="C608" s="425"/>
      <c r="D608" s="57"/>
      <c r="E608" s="58"/>
      <c r="F608" s="58"/>
      <c r="G608" s="427"/>
      <c r="H608" s="427"/>
      <c r="I608" s="59"/>
      <c r="J608" s="59"/>
      <c r="K608" s="59"/>
      <c r="L608" s="59"/>
      <c r="M608" s="59"/>
      <c r="N608" s="59"/>
      <c r="O608" s="57" t="str" cm="1">
        <f t="array" ref="O608">I608&amp;IFERROR(IF(INDEX('1.2 Speakers'!$J$10:$J1675,MATCH(I608,'1.2 Speakers'!$B$10:$B1675,0),)="",""," - "&amp;INDEX('1.2 Speakers'!$J$10:$J1675,MATCH(I608,'1.2 Speakers'!$B$10:$B1675,0),)),"")&amp;IF(ISBLANK(J608),"",CHAR(10))&amp;J608&amp;IFERROR(IF(INDEX('1.2 Speakers'!$J$10:$J1675,MATCH(J608,'1.2 Speakers'!$B$10:$B1675,0),)="",""," - "&amp;INDEX('1.2 Speakers'!$J$10:$J1675,MATCH(J608,'1.2 Speakers'!$B$10:$B1675,0),)),"")&amp;IF(ISBLANK(K608),"","
")&amp;K608&amp;IFERROR(IF(INDEX('1.2 Speakers'!$J$10:$J1675,MATCH(K608,'1.2 Speakers'!$B$10:$B1675,0),)="",""," - "&amp;INDEX('1.2 Speakers'!$J$10:$J1675,MATCH(K608,'1.2 Speakers'!$B$10:$B1675,0),)),"")&amp;IF(ISBLANK(L608),"","
")&amp;L608&amp;IFERROR(IF(INDEX('1.2 Speakers'!$J$10:$J1675,MATCH(L608,'1.2 Speakers'!$B$10:$B1675,0),)="",""," - "&amp;INDEX('1.2 Speakers'!$J$10:$J1675,MATCH(L608,'1.2 Speakers'!$B$10:$B1675,0),)),"")&amp;IF(ISBLANK(M608),"","
")&amp;M608&amp;IFERROR(IF(INDEX('1.2 Speakers'!$J$10:$J1675,MATCH(M608,'1.2 Speakers'!$B$10:$B1675,0),)="",""," - "&amp;INDEX('1.2 Speakers'!$J$10:$J1675,MATCH(M608,'1.2 Speakers'!$B$10:$B1675,0),)),"")&amp;IF(ISBLANK(N608),"","
")&amp;N608&amp;IFERROR(IF(INDEX('1.2 Speakers'!$J$10:$J1675,MATCH(N608,'1.2 Speakers'!$B$10:$B1675,0),)="",""," - "&amp;INDEX('1.2 Speakers'!$J$10:$J1675,MATCH(N608,'1.2 Speakers'!$B$10:$B1675,0),)),"")</f>
        <v/>
      </c>
      <c r="P608" s="58"/>
      <c r="Q608" s="60"/>
      <c r="R608" s="61"/>
      <c r="S608" s="60"/>
      <c r="T608" s="62"/>
    </row>
    <row r="609" spans="2:20" ht="13">
      <c r="B609" s="56"/>
      <c r="C609" s="425"/>
      <c r="D609" s="57"/>
      <c r="E609" s="58"/>
      <c r="F609" s="58"/>
      <c r="G609" s="427"/>
      <c r="H609" s="427"/>
      <c r="I609" s="59"/>
      <c r="J609" s="59"/>
      <c r="K609" s="59"/>
      <c r="L609" s="59"/>
      <c r="M609" s="59"/>
      <c r="N609" s="59"/>
      <c r="O609" s="57" t="str" cm="1">
        <f t="array" ref="O609">I609&amp;IFERROR(IF(INDEX('1.2 Speakers'!$J$10:$J1676,MATCH(I609,'1.2 Speakers'!$B$10:$B1676,0),)="",""," - "&amp;INDEX('1.2 Speakers'!$J$10:$J1676,MATCH(I609,'1.2 Speakers'!$B$10:$B1676,0),)),"")&amp;IF(ISBLANK(J609),"",CHAR(10))&amp;J609&amp;IFERROR(IF(INDEX('1.2 Speakers'!$J$10:$J1676,MATCH(J609,'1.2 Speakers'!$B$10:$B1676,0),)="",""," - "&amp;INDEX('1.2 Speakers'!$J$10:$J1676,MATCH(J609,'1.2 Speakers'!$B$10:$B1676,0),)),"")&amp;IF(ISBLANK(K609),"","
")&amp;K609&amp;IFERROR(IF(INDEX('1.2 Speakers'!$J$10:$J1676,MATCH(K609,'1.2 Speakers'!$B$10:$B1676,0),)="",""," - "&amp;INDEX('1.2 Speakers'!$J$10:$J1676,MATCH(K609,'1.2 Speakers'!$B$10:$B1676,0),)),"")&amp;IF(ISBLANK(L609),"","
")&amp;L609&amp;IFERROR(IF(INDEX('1.2 Speakers'!$J$10:$J1676,MATCH(L609,'1.2 Speakers'!$B$10:$B1676,0),)="",""," - "&amp;INDEX('1.2 Speakers'!$J$10:$J1676,MATCH(L609,'1.2 Speakers'!$B$10:$B1676,0),)),"")&amp;IF(ISBLANK(M609),"","
")&amp;M609&amp;IFERROR(IF(INDEX('1.2 Speakers'!$J$10:$J1676,MATCH(M609,'1.2 Speakers'!$B$10:$B1676,0),)="",""," - "&amp;INDEX('1.2 Speakers'!$J$10:$J1676,MATCH(M609,'1.2 Speakers'!$B$10:$B1676,0),)),"")&amp;IF(ISBLANK(N609),"","
")&amp;N609&amp;IFERROR(IF(INDEX('1.2 Speakers'!$J$10:$J1676,MATCH(N609,'1.2 Speakers'!$B$10:$B1676,0),)="",""," - "&amp;INDEX('1.2 Speakers'!$J$10:$J1676,MATCH(N609,'1.2 Speakers'!$B$10:$B1676,0),)),"")</f>
        <v/>
      </c>
      <c r="P609" s="58"/>
      <c r="Q609" s="60"/>
      <c r="R609" s="61"/>
      <c r="S609" s="60"/>
      <c r="T609" s="62"/>
    </row>
    <row r="610" spans="2:20" ht="13">
      <c r="B610" s="56"/>
      <c r="C610" s="425"/>
      <c r="D610" s="57"/>
      <c r="E610" s="58"/>
      <c r="F610" s="58"/>
      <c r="G610" s="427"/>
      <c r="H610" s="427"/>
      <c r="I610" s="59"/>
      <c r="J610" s="59"/>
      <c r="K610" s="59"/>
      <c r="L610" s="59"/>
      <c r="M610" s="59"/>
      <c r="N610" s="59"/>
      <c r="O610" s="57" t="str" cm="1">
        <f t="array" ref="O610">I610&amp;IFERROR(IF(INDEX('1.2 Speakers'!$J$10:$J1677,MATCH(I610,'1.2 Speakers'!$B$10:$B1677,0),)="",""," - "&amp;INDEX('1.2 Speakers'!$J$10:$J1677,MATCH(I610,'1.2 Speakers'!$B$10:$B1677,0),)),"")&amp;IF(ISBLANK(J610),"",CHAR(10))&amp;J610&amp;IFERROR(IF(INDEX('1.2 Speakers'!$J$10:$J1677,MATCH(J610,'1.2 Speakers'!$B$10:$B1677,0),)="",""," - "&amp;INDEX('1.2 Speakers'!$J$10:$J1677,MATCH(J610,'1.2 Speakers'!$B$10:$B1677,0),)),"")&amp;IF(ISBLANK(K610),"","
")&amp;K610&amp;IFERROR(IF(INDEX('1.2 Speakers'!$J$10:$J1677,MATCH(K610,'1.2 Speakers'!$B$10:$B1677,0),)="",""," - "&amp;INDEX('1.2 Speakers'!$J$10:$J1677,MATCH(K610,'1.2 Speakers'!$B$10:$B1677,0),)),"")&amp;IF(ISBLANK(L610),"","
")&amp;L610&amp;IFERROR(IF(INDEX('1.2 Speakers'!$J$10:$J1677,MATCH(L610,'1.2 Speakers'!$B$10:$B1677,0),)="",""," - "&amp;INDEX('1.2 Speakers'!$J$10:$J1677,MATCH(L610,'1.2 Speakers'!$B$10:$B1677,0),)),"")&amp;IF(ISBLANK(M610),"","
")&amp;M610&amp;IFERROR(IF(INDEX('1.2 Speakers'!$J$10:$J1677,MATCH(M610,'1.2 Speakers'!$B$10:$B1677,0),)="",""," - "&amp;INDEX('1.2 Speakers'!$J$10:$J1677,MATCH(M610,'1.2 Speakers'!$B$10:$B1677,0),)),"")&amp;IF(ISBLANK(N610),"","
")&amp;N610&amp;IFERROR(IF(INDEX('1.2 Speakers'!$J$10:$J1677,MATCH(N610,'1.2 Speakers'!$B$10:$B1677,0),)="",""," - "&amp;INDEX('1.2 Speakers'!$J$10:$J1677,MATCH(N610,'1.2 Speakers'!$B$10:$B1677,0),)),"")</f>
        <v/>
      </c>
      <c r="P610" s="58"/>
      <c r="Q610" s="60"/>
      <c r="R610" s="61"/>
      <c r="S610" s="60"/>
      <c r="T610" s="62"/>
    </row>
    <row r="611" spans="2:20" ht="13">
      <c r="B611" s="56"/>
      <c r="C611" s="425"/>
      <c r="D611" s="57"/>
      <c r="E611" s="58"/>
      <c r="F611" s="58"/>
      <c r="G611" s="427"/>
      <c r="H611" s="427"/>
      <c r="I611" s="59"/>
      <c r="J611" s="59"/>
      <c r="K611" s="59"/>
      <c r="L611" s="59"/>
      <c r="M611" s="59"/>
      <c r="N611" s="59"/>
      <c r="O611" s="57" t="str" cm="1">
        <f t="array" ref="O611">I611&amp;IFERROR(IF(INDEX('1.2 Speakers'!$J$10:$J1678,MATCH(I611,'1.2 Speakers'!$B$10:$B1678,0),)="",""," - "&amp;INDEX('1.2 Speakers'!$J$10:$J1678,MATCH(I611,'1.2 Speakers'!$B$10:$B1678,0),)),"")&amp;IF(ISBLANK(J611),"",CHAR(10))&amp;J611&amp;IFERROR(IF(INDEX('1.2 Speakers'!$J$10:$J1678,MATCH(J611,'1.2 Speakers'!$B$10:$B1678,0),)="",""," - "&amp;INDEX('1.2 Speakers'!$J$10:$J1678,MATCH(J611,'1.2 Speakers'!$B$10:$B1678,0),)),"")&amp;IF(ISBLANK(K611),"","
")&amp;K611&amp;IFERROR(IF(INDEX('1.2 Speakers'!$J$10:$J1678,MATCH(K611,'1.2 Speakers'!$B$10:$B1678,0),)="",""," - "&amp;INDEX('1.2 Speakers'!$J$10:$J1678,MATCH(K611,'1.2 Speakers'!$B$10:$B1678,0),)),"")&amp;IF(ISBLANK(L611),"","
")&amp;L611&amp;IFERROR(IF(INDEX('1.2 Speakers'!$J$10:$J1678,MATCH(L611,'1.2 Speakers'!$B$10:$B1678,0),)="",""," - "&amp;INDEX('1.2 Speakers'!$J$10:$J1678,MATCH(L611,'1.2 Speakers'!$B$10:$B1678,0),)),"")&amp;IF(ISBLANK(M611),"","
")&amp;M611&amp;IFERROR(IF(INDEX('1.2 Speakers'!$J$10:$J1678,MATCH(M611,'1.2 Speakers'!$B$10:$B1678,0),)="",""," - "&amp;INDEX('1.2 Speakers'!$J$10:$J1678,MATCH(M611,'1.2 Speakers'!$B$10:$B1678,0),)),"")&amp;IF(ISBLANK(N611),"","
")&amp;N611&amp;IFERROR(IF(INDEX('1.2 Speakers'!$J$10:$J1678,MATCH(N611,'1.2 Speakers'!$B$10:$B1678,0),)="",""," - "&amp;INDEX('1.2 Speakers'!$J$10:$J1678,MATCH(N611,'1.2 Speakers'!$B$10:$B1678,0),)),"")</f>
        <v/>
      </c>
      <c r="P611" s="58"/>
      <c r="Q611" s="60"/>
      <c r="R611" s="61"/>
      <c r="S611" s="60"/>
      <c r="T611" s="62"/>
    </row>
    <row r="612" spans="2:20" ht="13">
      <c r="B612" s="56"/>
      <c r="C612" s="425"/>
      <c r="D612" s="57"/>
      <c r="E612" s="58"/>
      <c r="F612" s="58"/>
      <c r="G612" s="427"/>
      <c r="H612" s="427"/>
      <c r="I612" s="59"/>
      <c r="J612" s="59"/>
      <c r="K612" s="59"/>
      <c r="L612" s="59"/>
      <c r="M612" s="59"/>
      <c r="N612" s="59"/>
      <c r="O612" s="57" t="str" cm="1">
        <f t="array" ref="O612">I612&amp;IFERROR(IF(INDEX('1.2 Speakers'!$J$10:$J1679,MATCH(I612,'1.2 Speakers'!$B$10:$B1679,0),)="",""," - "&amp;INDEX('1.2 Speakers'!$J$10:$J1679,MATCH(I612,'1.2 Speakers'!$B$10:$B1679,0),)),"")&amp;IF(ISBLANK(J612),"",CHAR(10))&amp;J612&amp;IFERROR(IF(INDEX('1.2 Speakers'!$J$10:$J1679,MATCH(J612,'1.2 Speakers'!$B$10:$B1679,0),)="",""," - "&amp;INDEX('1.2 Speakers'!$J$10:$J1679,MATCH(J612,'1.2 Speakers'!$B$10:$B1679,0),)),"")&amp;IF(ISBLANK(K612),"","
")&amp;K612&amp;IFERROR(IF(INDEX('1.2 Speakers'!$J$10:$J1679,MATCH(K612,'1.2 Speakers'!$B$10:$B1679,0),)="",""," - "&amp;INDEX('1.2 Speakers'!$J$10:$J1679,MATCH(K612,'1.2 Speakers'!$B$10:$B1679,0),)),"")&amp;IF(ISBLANK(L612),"","
")&amp;L612&amp;IFERROR(IF(INDEX('1.2 Speakers'!$J$10:$J1679,MATCH(L612,'1.2 Speakers'!$B$10:$B1679,0),)="",""," - "&amp;INDEX('1.2 Speakers'!$J$10:$J1679,MATCH(L612,'1.2 Speakers'!$B$10:$B1679,0),)),"")&amp;IF(ISBLANK(M612),"","
")&amp;M612&amp;IFERROR(IF(INDEX('1.2 Speakers'!$J$10:$J1679,MATCH(M612,'1.2 Speakers'!$B$10:$B1679,0),)="",""," - "&amp;INDEX('1.2 Speakers'!$J$10:$J1679,MATCH(M612,'1.2 Speakers'!$B$10:$B1679,0),)),"")&amp;IF(ISBLANK(N612),"","
")&amp;N612&amp;IFERROR(IF(INDEX('1.2 Speakers'!$J$10:$J1679,MATCH(N612,'1.2 Speakers'!$B$10:$B1679,0),)="",""," - "&amp;INDEX('1.2 Speakers'!$J$10:$J1679,MATCH(N612,'1.2 Speakers'!$B$10:$B1679,0),)),"")</f>
        <v/>
      </c>
      <c r="P612" s="58"/>
      <c r="Q612" s="60"/>
      <c r="R612" s="61"/>
      <c r="S612" s="60"/>
      <c r="T612" s="62"/>
    </row>
    <row r="613" spans="2:20" ht="13">
      <c r="B613" s="56"/>
      <c r="C613" s="425"/>
      <c r="D613" s="57"/>
      <c r="E613" s="58"/>
      <c r="F613" s="58"/>
      <c r="G613" s="427"/>
      <c r="H613" s="427"/>
      <c r="I613" s="59"/>
      <c r="J613" s="59"/>
      <c r="K613" s="59"/>
      <c r="L613" s="59"/>
      <c r="M613" s="59"/>
      <c r="N613" s="59"/>
      <c r="O613" s="57" t="str" cm="1">
        <f t="array" ref="O613">I613&amp;IFERROR(IF(INDEX('1.2 Speakers'!$J$10:$J1680,MATCH(I613,'1.2 Speakers'!$B$10:$B1680,0),)="",""," - "&amp;INDEX('1.2 Speakers'!$J$10:$J1680,MATCH(I613,'1.2 Speakers'!$B$10:$B1680,0),)),"")&amp;IF(ISBLANK(J613),"",CHAR(10))&amp;J613&amp;IFERROR(IF(INDEX('1.2 Speakers'!$J$10:$J1680,MATCH(J613,'1.2 Speakers'!$B$10:$B1680,0),)="",""," - "&amp;INDEX('1.2 Speakers'!$J$10:$J1680,MATCH(J613,'1.2 Speakers'!$B$10:$B1680,0),)),"")&amp;IF(ISBLANK(K613),"","
")&amp;K613&amp;IFERROR(IF(INDEX('1.2 Speakers'!$J$10:$J1680,MATCH(K613,'1.2 Speakers'!$B$10:$B1680,0),)="",""," - "&amp;INDEX('1.2 Speakers'!$J$10:$J1680,MATCH(K613,'1.2 Speakers'!$B$10:$B1680,0),)),"")&amp;IF(ISBLANK(L613),"","
")&amp;L613&amp;IFERROR(IF(INDEX('1.2 Speakers'!$J$10:$J1680,MATCH(L613,'1.2 Speakers'!$B$10:$B1680,0),)="",""," - "&amp;INDEX('1.2 Speakers'!$J$10:$J1680,MATCH(L613,'1.2 Speakers'!$B$10:$B1680,0),)),"")&amp;IF(ISBLANK(M613),"","
")&amp;M613&amp;IFERROR(IF(INDEX('1.2 Speakers'!$J$10:$J1680,MATCH(M613,'1.2 Speakers'!$B$10:$B1680,0),)="",""," - "&amp;INDEX('1.2 Speakers'!$J$10:$J1680,MATCH(M613,'1.2 Speakers'!$B$10:$B1680,0),)),"")&amp;IF(ISBLANK(N613),"","
")&amp;N613&amp;IFERROR(IF(INDEX('1.2 Speakers'!$J$10:$J1680,MATCH(N613,'1.2 Speakers'!$B$10:$B1680,0),)="",""," - "&amp;INDEX('1.2 Speakers'!$J$10:$J1680,MATCH(N613,'1.2 Speakers'!$B$10:$B1680,0),)),"")</f>
        <v/>
      </c>
      <c r="P613" s="58"/>
      <c r="Q613" s="60"/>
      <c r="R613" s="61"/>
      <c r="S613" s="60"/>
      <c r="T613" s="62"/>
    </row>
    <row r="614" spans="2:20" ht="13">
      <c r="B614" s="56"/>
      <c r="C614" s="425"/>
      <c r="D614" s="57"/>
      <c r="E614" s="58"/>
      <c r="F614" s="58"/>
      <c r="G614" s="427"/>
      <c r="H614" s="427"/>
      <c r="I614" s="59"/>
      <c r="J614" s="59"/>
      <c r="K614" s="59"/>
      <c r="L614" s="59"/>
      <c r="M614" s="59"/>
      <c r="N614" s="59"/>
      <c r="O614" s="57" t="str" cm="1">
        <f t="array" ref="O614">I614&amp;IFERROR(IF(INDEX('1.2 Speakers'!$J$10:$J1681,MATCH(I614,'1.2 Speakers'!$B$10:$B1681,0),)="",""," - "&amp;INDEX('1.2 Speakers'!$J$10:$J1681,MATCH(I614,'1.2 Speakers'!$B$10:$B1681,0),)),"")&amp;IF(ISBLANK(J614),"",CHAR(10))&amp;J614&amp;IFERROR(IF(INDEX('1.2 Speakers'!$J$10:$J1681,MATCH(J614,'1.2 Speakers'!$B$10:$B1681,0),)="",""," - "&amp;INDEX('1.2 Speakers'!$J$10:$J1681,MATCH(J614,'1.2 Speakers'!$B$10:$B1681,0),)),"")&amp;IF(ISBLANK(K614),"","
")&amp;K614&amp;IFERROR(IF(INDEX('1.2 Speakers'!$J$10:$J1681,MATCH(K614,'1.2 Speakers'!$B$10:$B1681,0),)="",""," - "&amp;INDEX('1.2 Speakers'!$J$10:$J1681,MATCH(K614,'1.2 Speakers'!$B$10:$B1681,0),)),"")&amp;IF(ISBLANK(L614),"","
")&amp;L614&amp;IFERROR(IF(INDEX('1.2 Speakers'!$J$10:$J1681,MATCH(L614,'1.2 Speakers'!$B$10:$B1681,0),)="",""," - "&amp;INDEX('1.2 Speakers'!$J$10:$J1681,MATCH(L614,'1.2 Speakers'!$B$10:$B1681,0),)),"")&amp;IF(ISBLANK(M614),"","
")&amp;M614&amp;IFERROR(IF(INDEX('1.2 Speakers'!$J$10:$J1681,MATCH(M614,'1.2 Speakers'!$B$10:$B1681,0),)="",""," - "&amp;INDEX('1.2 Speakers'!$J$10:$J1681,MATCH(M614,'1.2 Speakers'!$B$10:$B1681,0),)),"")&amp;IF(ISBLANK(N614),"","
")&amp;N614&amp;IFERROR(IF(INDEX('1.2 Speakers'!$J$10:$J1681,MATCH(N614,'1.2 Speakers'!$B$10:$B1681,0),)="",""," - "&amp;INDEX('1.2 Speakers'!$J$10:$J1681,MATCH(N614,'1.2 Speakers'!$B$10:$B1681,0),)),"")</f>
        <v/>
      </c>
      <c r="P614" s="58"/>
      <c r="Q614" s="60"/>
      <c r="R614" s="61"/>
      <c r="S614" s="60"/>
      <c r="T614" s="62"/>
    </row>
    <row r="615" spans="2:20" ht="13">
      <c r="B615" s="56"/>
      <c r="C615" s="425"/>
      <c r="D615" s="57"/>
      <c r="E615" s="58"/>
      <c r="F615" s="58"/>
      <c r="G615" s="427"/>
      <c r="H615" s="427"/>
      <c r="I615" s="59"/>
      <c r="J615" s="59"/>
      <c r="K615" s="59"/>
      <c r="L615" s="59"/>
      <c r="M615" s="59"/>
      <c r="N615" s="59"/>
      <c r="O615" s="57" t="str" cm="1">
        <f t="array" ref="O615">I615&amp;IFERROR(IF(INDEX('1.2 Speakers'!$J$10:$J1682,MATCH(I615,'1.2 Speakers'!$B$10:$B1682,0),)="",""," - "&amp;INDEX('1.2 Speakers'!$J$10:$J1682,MATCH(I615,'1.2 Speakers'!$B$10:$B1682,0),)),"")&amp;IF(ISBLANK(J615),"",CHAR(10))&amp;J615&amp;IFERROR(IF(INDEX('1.2 Speakers'!$J$10:$J1682,MATCH(J615,'1.2 Speakers'!$B$10:$B1682,0),)="",""," - "&amp;INDEX('1.2 Speakers'!$J$10:$J1682,MATCH(J615,'1.2 Speakers'!$B$10:$B1682,0),)),"")&amp;IF(ISBLANK(K615),"","
")&amp;K615&amp;IFERROR(IF(INDEX('1.2 Speakers'!$J$10:$J1682,MATCH(K615,'1.2 Speakers'!$B$10:$B1682,0),)="",""," - "&amp;INDEX('1.2 Speakers'!$J$10:$J1682,MATCH(K615,'1.2 Speakers'!$B$10:$B1682,0),)),"")&amp;IF(ISBLANK(L615),"","
")&amp;L615&amp;IFERROR(IF(INDEX('1.2 Speakers'!$J$10:$J1682,MATCH(L615,'1.2 Speakers'!$B$10:$B1682,0),)="",""," - "&amp;INDEX('1.2 Speakers'!$J$10:$J1682,MATCH(L615,'1.2 Speakers'!$B$10:$B1682,0),)),"")&amp;IF(ISBLANK(M615),"","
")&amp;M615&amp;IFERROR(IF(INDEX('1.2 Speakers'!$J$10:$J1682,MATCH(M615,'1.2 Speakers'!$B$10:$B1682,0),)="",""," - "&amp;INDEX('1.2 Speakers'!$J$10:$J1682,MATCH(M615,'1.2 Speakers'!$B$10:$B1682,0),)),"")&amp;IF(ISBLANK(N615),"","
")&amp;N615&amp;IFERROR(IF(INDEX('1.2 Speakers'!$J$10:$J1682,MATCH(N615,'1.2 Speakers'!$B$10:$B1682,0),)="",""," - "&amp;INDEX('1.2 Speakers'!$J$10:$J1682,MATCH(N615,'1.2 Speakers'!$B$10:$B1682,0),)),"")</f>
        <v/>
      </c>
      <c r="P615" s="58"/>
      <c r="Q615" s="60"/>
      <c r="R615" s="61"/>
      <c r="S615" s="60"/>
      <c r="T615" s="62"/>
    </row>
    <row r="616" spans="2:20" ht="13">
      <c r="B616" s="56"/>
      <c r="C616" s="425"/>
      <c r="D616" s="57"/>
      <c r="E616" s="58"/>
      <c r="F616" s="58"/>
      <c r="G616" s="427"/>
      <c r="H616" s="427"/>
      <c r="I616" s="59"/>
      <c r="J616" s="59"/>
      <c r="K616" s="59"/>
      <c r="L616" s="59"/>
      <c r="M616" s="59"/>
      <c r="N616" s="59"/>
      <c r="O616" s="57" t="str" cm="1">
        <f t="array" ref="O616">I616&amp;IFERROR(IF(INDEX('1.2 Speakers'!$J$10:$J1683,MATCH(I616,'1.2 Speakers'!$B$10:$B1683,0),)="",""," - "&amp;INDEX('1.2 Speakers'!$J$10:$J1683,MATCH(I616,'1.2 Speakers'!$B$10:$B1683,0),)),"")&amp;IF(ISBLANK(J616),"",CHAR(10))&amp;J616&amp;IFERROR(IF(INDEX('1.2 Speakers'!$J$10:$J1683,MATCH(J616,'1.2 Speakers'!$B$10:$B1683,0),)="",""," - "&amp;INDEX('1.2 Speakers'!$J$10:$J1683,MATCH(J616,'1.2 Speakers'!$B$10:$B1683,0),)),"")&amp;IF(ISBLANK(K616),"","
")&amp;K616&amp;IFERROR(IF(INDEX('1.2 Speakers'!$J$10:$J1683,MATCH(K616,'1.2 Speakers'!$B$10:$B1683,0),)="",""," - "&amp;INDEX('1.2 Speakers'!$J$10:$J1683,MATCH(K616,'1.2 Speakers'!$B$10:$B1683,0),)),"")&amp;IF(ISBLANK(L616),"","
")&amp;L616&amp;IFERROR(IF(INDEX('1.2 Speakers'!$J$10:$J1683,MATCH(L616,'1.2 Speakers'!$B$10:$B1683,0),)="",""," - "&amp;INDEX('1.2 Speakers'!$J$10:$J1683,MATCH(L616,'1.2 Speakers'!$B$10:$B1683,0),)),"")&amp;IF(ISBLANK(M616),"","
")&amp;M616&amp;IFERROR(IF(INDEX('1.2 Speakers'!$J$10:$J1683,MATCH(M616,'1.2 Speakers'!$B$10:$B1683,0),)="",""," - "&amp;INDEX('1.2 Speakers'!$J$10:$J1683,MATCH(M616,'1.2 Speakers'!$B$10:$B1683,0),)),"")&amp;IF(ISBLANK(N616),"","
")&amp;N616&amp;IFERROR(IF(INDEX('1.2 Speakers'!$J$10:$J1683,MATCH(N616,'1.2 Speakers'!$B$10:$B1683,0),)="",""," - "&amp;INDEX('1.2 Speakers'!$J$10:$J1683,MATCH(N616,'1.2 Speakers'!$B$10:$B1683,0),)),"")</f>
        <v/>
      </c>
      <c r="P616" s="58"/>
      <c r="Q616" s="60"/>
      <c r="R616" s="61"/>
      <c r="S616" s="60"/>
      <c r="T616" s="62"/>
    </row>
    <row r="617" spans="2:20" ht="13">
      <c r="B617" s="56"/>
      <c r="C617" s="425"/>
      <c r="D617" s="57"/>
      <c r="E617" s="58"/>
      <c r="F617" s="58"/>
      <c r="G617" s="427"/>
      <c r="H617" s="427"/>
      <c r="I617" s="59"/>
      <c r="J617" s="59"/>
      <c r="K617" s="59"/>
      <c r="L617" s="59"/>
      <c r="M617" s="59"/>
      <c r="N617" s="59"/>
      <c r="O617" s="57" t="str" cm="1">
        <f t="array" ref="O617">I617&amp;IFERROR(IF(INDEX('1.2 Speakers'!$J$10:$J1684,MATCH(I617,'1.2 Speakers'!$B$10:$B1684,0),)="",""," - "&amp;INDEX('1.2 Speakers'!$J$10:$J1684,MATCH(I617,'1.2 Speakers'!$B$10:$B1684,0),)),"")&amp;IF(ISBLANK(J617),"",CHAR(10))&amp;J617&amp;IFERROR(IF(INDEX('1.2 Speakers'!$J$10:$J1684,MATCH(J617,'1.2 Speakers'!$B$10:$B1684,0),)="",""," - "&amp;INDEX('1.2 Speakers'!$J$10:$J1684,MATCH(J617,'1.2 Speakers'!$B$10:$B1684,0),)),"")&amp;IF(ISBLANK(K617),"","
")&amp;K617&amp;IFERROR(IF(INDEX('1.2 Speakers'!$J$10:$J1684,MATCH(K617,'1.2 Speakers'!$B$10:$B1684,0),)="",""," - "&amp;INDEX('1.2 Speakers'!$J$10:$J1684,MATCH(K617,'1.2 Speakers'!$B$10:$B1684,0),)),"")&amp;IF(ISBLANK(L617),"","
")&amp;L617&amp;IFERROR(IF(INDEX('1.2 Speakers'!$J$10:$J1684,MATCH(L617,'1.2 Speakers'!$B$10:$B1684,0),)="",""," - "&amp;INDEX('1.2 Speakers'!$J$10:$J1684,MATCH(L617,'1.2 Speakers'!$B$10:$B1684,0),)),"")&amp;IF(ISBLANK(M617),"","
")&amp;M617&amp;IFERROR(IF(INDEX('1.2 Speakers'!$J$10:$J1684,MATCH(M617,'1.2 Speakers'!$B$10:$B1684,0),)="",""," - "&amp;INDEX('1.2 Speakers'!$J$10:$J1684,MATCH(M617,'1.2 Speakers'!$B$10:$B1684,0),)),"")&amp;IF(ISBLANK(N617),"","
")&amp;N617&amp;IFERROR(IF(INDEX('1.2 Speakers'!$J$10:$J1684,MATCH(N617,'1.2 Speakers'!$B$10:$B1684,0),)="",""," - "&amp;INDEX('1.2 Speakers'!$J$10:$J1684,MATCH(N617,'1.2 Speakers'!$B$10:$B1684,0),)),"")</f>
        <v/>
      </c>
      <c r="P617" s="58"/>
      <c r="Q617" s="60"/>
      <c r="R617" s="61"/>
      <c r="S617" s="60"/>
      <c r="T617" s="62"/>
    </row>
    <row r="618" spans="2:20" ht="13">
      <c r="B618" s="56"/>
      <c r="C618" s="425"/>
      <c r="D618" s="57"/>
      <c r="E618" s="58"/>
      <c r="F618" s="58"/>
      <c r="G618" s="427"/>
      <c r="H618" s="427"/>
      <c r="I618" s="59"/>
      <c r="J618" s="59"/>
      <c r="K618" s="59"/>
      <c r="L618" s="59"/>
      <c r="M618" s="59"/>
      <c r="N618" s="59"/>
      <c r="O618" s="57" t="str" cm="1">
        <f t="array" ref="O618">I618&amp;IFERROR(IF(INDEX('1.2 Speakers'!$J$10:$J1685,MATCH(I618,'1.2 Speakers'!$B$10:$B1685,0),)="",""," - "&amp;INDEX('1.2 Speakers'!$J$10:$J1685,MATCH(I618,'1.2 Speakers'!$B$10:$B1685,0),)),"")&amp;IF(ISBLANK(J618),"",CHAR(10))&amp;J618&amp;IFERROR(IF(INDEX('1.2 Speakers'!$J$10:$J1685,MATCH(J618,'1.2 Speakers'!$B$10:$B1685,0),)="",""," - "&amp;INDEX('1.2 Speakers'!$J$10:$J1685,MATCH(J618,'1.2 Speakers'!$B$10:$B1685,0),)),"")&amp;IF(ISBLANK(K618),"","
")&amp;K618&amp;IFERROR(IF(INDEX('1.2 Speakers'!$J$10:$J1685,MATCH(K618,'1.2 Speakers'!$B$10:$B1685,0),)="",""," - "&amp;INDEX('1.2 Speakers'!$J$10:$J1685,MATCH(K618,'1.2 Speakers'!$B$10:$B1685,0),)),"")&amp;IF(ISBLANK(L618),"","
")&amp;L618&amp;IFERROR(IF(INDEX('1.2 Speakers'!$J$10:$J1685,MATCH(L618,'1.2 Speakers'!$B$10:$B1685,0),)="",""," - "&amp;INDEX('1.2 Speakers'!$J$10:$J1685,MATCH(L618,'1.2 Speakers'!$B$10:$B1685,0),)),"")&amp;IF(ISBLANK(M618),"","
")&amp;M618&amp;IFERROR(IF(INDEX('1.2 Speakers'!$J$10:$J1685,MATCH(M618,'1.2 Speakers'!$B$10:$B1685,0),)="",""," - "&amp;INDEX('1.2 Speakers'!$J$10:$J1685,MATCH(M618,'1.2 Speakers'!$B$10:$B1685,0),)),"")&amp;IF(ISBLANK(N618),"","
")&amp;N618&amp;IFERROR(IF(INDEX('1.2 Speakers'!$J$10:$J1685,MATCH(N618,'1.2 Speakers'!$B$10:$B1685,0),)="",""," - "&amp;INDEX('1.2 Speakers'!$J$10:$J1685,MATCH(N618,'1.2 Speakers'!$B$10:$B1685,0),)),"")</f>
        <v/>
      </c>
      <c r="P618" s="58"/>
      <c r="Q618" s="60"/>
      <c r="R618" s="61"/>
      <c r="S618" s="60"/>
      <c r="T618" s="62"/>
    </row>
    <row r="619" spans="2:20" ht="13">
      <c r="B619" s="56"/>
      <c r="C619" s="425"/>
      <c r="D619" s="57"/>
      <c r="E619" s="58"/>
      <c r="F619" s="58"/>
      <c r="G619" s="427"/>
      <c r="H619" s="427"/>
      <c r="I619" s="59"/>
      <c r="J619" s="59"/>
      <c r="K619" s="59"/>
      <c r="L619" s="59"/>
      <c r="M619" s="59"/>
      <c r="N619" s="59"/>
      <c r="O619" s="57" t="str" cm="1">
        <f t="array" ref="O619">I619&amp;IFERROR(IF(INDEX('1.2 Speakers'!$J$10:$J1686,MATCH(I619,'1.2 Speakers'!$B$10:$B1686,0),)="",""," - "&amp;INDEX('1.2 Speakers'!$J$10:$J1686,MATCH(I619,'1.2 Speakers'!$B$10:$B1686,0),)),"")&amp;IF(ISBLANK(J619),"",CHAR(10))&amp;J619&amp;IFERROR(IF(INDEX('1.2 Speakers'!$J$10:$J1686,MATCH(J619,'1.2 Speakers'!$B$10:$B1686,0),)="",""," - "&amp;INDEX('1.2 Speakers'!$J$10:$J1686,MATCH(J619,'1.2 Speakers'!$B$10:$B1686,0),)),"")&amp;IF(ISBLANK(K619),"","
")&amp;K619&amp;IFERROR(IF(INDEX('1.2 Speakers'!$J$10:$J1686,MATCH(K619,'1.2 Speakers'!$B$10:$B1686,0),)="",""," - "&amp;INDEX('1.2 Speakers'!$J$10:$J1686,MATCH(K619,'1.2 Speakers'!$B$10:$B1686,0),)),"")&amp;IF(ISBLANK(L619),"","
")&amp;L619&amp;IFERROR(IF(INDEX('1.2 Speakers'!$J$10:$J1686,MATCH(L619,'1.2 Speakers'!$B$10:$B1686,0),)="",""," - "&amp;INDEX('1.2 Speakers'!$J$10:$J1686,MATCH(L619,'1.2 Speakers'!$B$10:$B1686,0),)),"")&amp;IF(ISBLANK(M619),"","
")&amp;M619&amp;IFERROR(IF(INDEX('1.2 Speakers'!$J$10:$J1686,MATCH(M619,'1.2 Speakers'!$B$10:$B1686,0),)="",""," - "&amp;INDEX('1.2 Speakers'!$J$10:$J1686,MATCH(M619,'1.2 Speakers'!$B$10:$B1686,0),)),"")&amp;IF(ISBLANK(N619),"","
")&amp;N619&amp;IFERROR(IF(INDEX('1.2 Speakers'!$J$10:$J1686,MATCH(N619,'1.2 Speakers'!$B$10:$B1686,0),)="",""," - "&amp;INDEX('1.2 Speakers'!$J$10:$J1686,MATCH(N619,'1.2 Speakers'!$B$10:$B1686,0),)),"")</f>
        <v/>
      </c>
      <c r="P619" s="58"/>
      <c r="Q619" s="60"/>
      <c r="R619" s="61"/>
      <c r="S619" s="60"/>
      <c r="T619" s="62"/>
    </row>
    <row r="620" spans="2:20" ht="13">
      <c r="B620" s="56"/>
      <c r="C620" s="425"/>
      <c r="D620" s="57"/>
      <c r="E620" s="58"/>
      <c r="F620" s="58"/>
      <c r="G620" s="427"/>
      <c r="H620" s="427"/>
      <c r="I620" s="59"/>
      <c r="J620" s="59"/>
      <c r="K620" s="59"/>
      <c r="L620" s="59"/>
      <c r="M620" s="59"/>
      <c r="N620" s="59"/>
      <c r="O620" s="57" t="str" cm="1">
        <f t="array" ref="O620">I620&amp;IFERROR(IF(INDEX('1.2 Speakers'!$J$10:$J1687,MATCH(I620,'1.2 Speakers'!$B$10:$B1687,0),)="",""," - "&amp;INDEX('1.2 Speakers'!$J$10:$J1687,MATCH(I620,'1.2 Speakers'!$B$10:$B1687,0),)),"")&amp;IF(ISBLANK(J620),"",CHAR(10))&amp;J620&amp;IFERROR(IF(INDEX('1.2 Speakers'!$J$10:$J1687,MATCH(J620,'1.2 Speakers'!$B$10:$B1687,0),)="",""," - "&amp;INDEX('1.2 Speakers'!$J$10:$J1687,MATCH(J620,'1.2 Speakers'!$B$10:$B1687,0),)),"")&amp;IF(ISBLANK(K620),"","
")&amp;K620&amp;IFERROR(IF(INDEX('1.2 Speakers'!$J$10:$J1687,MATCH(K620,'1.2 Speakers'!$B$10:$B1687,0),)="",""," - "&amp;INDEX('1.2 Speakers'!$J$10:$J1687,MATCH(K620,'1.2 Speakers'!$B$10:$B1687,0),)),"")&amp;IF(ISBLANK(L620),"","
")&amp;L620&amp;IFERROR(IF(INDEX('1.2 Speakers'!$J$10:$J1687,MATCH(L620,'1.2 Speakers'!$B$10:$B1687,0),)="",""," - "&amp;INDEX('1.2 Speakers'!$J$10:$J1687,MATCH(L620,'1.2 Speakers'!$B$10:$B1687,0),)),"")&amp;IF(ISBLANK(M620),"","
")&amp;M620&amp;IFERROR(IF(INDEX('1.2 Speakers'!$J$10:$J1687,MATCH(M620,'1.2 Speakers'!$B$10:$B1687,0),)="",""," - "&amp;INDEX('1.2 Speakers'!$J$10:$J1687,MATCH(M620,'1.2 Speakers'!$B$10:$B1687,0),)),"")&amp;IF(ISBLANK(N620),"","
")&amp;N620&amp;IFERROR(IF(INDEX('1.2 Speakers'!$J$10:$J1687,MATCH(N620,'1.2 Speakers'!$B$10:$B1687,0),)="",""," - "&amp;INDEX('1.2 Speakers'!$J$10:$J1687,MATCH(N620,'1.2 Speakers'!$B$10:$B1687,0),)),"")</f>
        <v/>
      </c>
      <c r="P620" s="58"/>
      <c r="Q620" s="60"/>
      <c r="R620" s="61"/>
      <c r="S620" s="60"/>
      <c r="T620" s="62"/>
    </row>
    <row r="621" spans="2:20" ht="13">
      <c r="B621" s="56"/>
      <c r="C621" s="425"/>
      <c r="D621" s="57"/>
      <c r="E621" s="58"/>
      <c r="F621" s="58"/>
      <c r="G621" s="427"/>
      <c r="H621" s="427"/>
      <c r="I621" s="59"/>
      <c r="J621" s="59"/>
      <c r="K621" s="59"/>
      <c r="L621" s="59"/>
      <c r="M621" s="59"/>
      <c r="N621" s="59"/>
      <c r="O621" s="57" t="str" cm="1">
        <f t="array" ref="O621">I621&amp;IFERROR(IF(INDEX('1.2 Speakers'!$J$10:$J1688,MATCH(I621,'1.2 Speakers'!$B$10:$B1688,0),)="",""," - "&amp;INDEX('1.2 Speakers'!$J$10:$J1688,MATCH(I621,'1.2 Speakers'!$B$10:$B1688,0),)),"")&amp;IF(ISBLANK(J621),"",CHAR(10))&amp;J621&amp;IFERROR(IF(INDEX('1.2 Speakers'!$J$10:$J1688,MATCH(J621,'1.2 Speakers'!$B$10:$B1688,0),)="",""," - "&amp;INDEX('1.2 Speakers'!$J$10:$J1688,MATCH(J621,'1.2 Speakers'!$B$10:$B1688,0),)),"")&amp;IF(ISBLANK(K621),"","
")&amp;K621&amp;IFERROR(IF(INDEX('1.2 Speakers'!$J$10:$J1688,MATCH(K621,'1.2 Speakers'!$B$10:$B1688,0),)="",""," - "&amp;INDEX('1.2 Speakers'!$J$10:$J1688,MATCH(K621,'1.2 Speakers'!$B$10:$B1688,0),)),"")&amp;IF(ISBLANK(L621),"","
")&amp;L621&amp;IFERROR(IF(INDEX('1.2 Speakers'!$J$10:$J1688,MATCH(L621,'1.2 Speakers'!$B$10:$B1688,0),)="",""," - "&amp;INDEX('1.2 Speakers'!$J$10:$J1688,MATCH(L621,'1.2 Speakers'!$B$10:$B1688,0),)),"")&amp;IF(ISBLANK(M621),"","
")&amp;M621&amp;IFERROR(IF(INDEX('1.2 Speakers'!$J$10:$J1688,MATCH(M621,'1.2 Speakers'!$B$10:$B1688,0),)="",""," - "&amp;INDEX('1.2 Speakers'!$J$10:$J1688,MATCH(M621,'1.2 Speakers'!$B$10:$B1688,0),)),"")&amp;IF(ISBLANK(N621),"","
")&amp;N621&amp;IFERROR(IF(INDEX('1.2 Speakers'!$J$10:$J1688,MATCH(N621,'1.2 Speakers'!$B$10:$B1688,0),)="",""," - "&amp;INDEX('1.2 Speakers'!$J$10:$J1688,MATCH(N621,'1.2 Speakers'!$B$10:$B1688,0),)),"")</f>
        <v/>
      </c>
      <c r="P621" s="58"/>
      <c r="Q621" s="60"/>
      <c r="R621" s="61"/>
      <c r="S621" s="60"/>
      <c r="T621" s="62"/>
    </row>
    <row r="622" spans="2:20" ht="13">
      <c r="B622" s="56"/>
      <c r="C622" s="425"/>
      <c r="D622" s="57"/>
      <c r="E622" s="58"/>
      <c r="F622" s="58"/>
      <c r="G622" s="427"/>
      <c r="H622" s="427"/>
      <c r="I622" s="59"/>
      <c r="J622" s="59"/>
      <c r="K622" s="59"/>
      <c r="L622" s="59"/>
      <c r="M622" s="59"/>
      <c r="N622" s="59"/>
      <c r="O622" s="57" t="str" cm="1">
        <f t="array" ref="O622">I622&amp;IFERROR(IF(INDEX('1.2 Speakers'!$J$10:$J1689,MATCH(I622,'1.2 Speakers'!$B$10:$B1689,0),)="",""," - "&amp;INDEX('1.2 Speakers'!$J$10:$J1689,MATCH(I622,'1.2 Speakers'!$B$10:$B1689,0),)),"")&amp;IF(ISBLANK(J622),"",CHAR(10))&amp;J622&amp;IFERROR(IF(INDEX('1.2 Speakers'!$J$10:$J1689,MATCH(J622,'1.2 Speakers'!$B$10:$B1689,0),)="",""," - "&amp;INDEX('1.2 Speakers'!$J$10:$J1689,MATCH(J622,'1.2 Speakers'!$B$10:$B1689,0),)),"")&amp;IF(ISBLANK(K622),"","
")&amp;K622&amp;IFERROR(IF(INDEX('1.2 Speakers'!$J$10:$J1689,MATCH(K622,'1.2 Speakers'!$B$10:$B1689,0),)="",""," - "&amp;INDEX('1.2 Speakers'!$J$10:$J1689,MATCH(K622,'1.2 Speakers'!$B$10:$B1689,0),)),"")&amp;IF(ISBLANK(L622),"","
")&amp;L622&amp;IFERROR(IF(INDEX('1.2 Speakers'!$J$10:$J1689,MATCH(L622,'1.2 Speakers'!$B$10:$B1689,0),)="",""," - "&amp;INDEX('1.2 Speakers'!$J$10:$J1689,MATCH(L622,'1.2 Speakers'!$B$10:$B1689,0),)),"")&amp;IF(ISBLANK(M622),"","
")&amp;M622&amp;IFERROR(IF(INDEX('1.2 Speakers'!$J$10:$J1689,MATCH(M622,'1.2 Speakers'!$B$10:$B1689,0),)="",""," - "&amp;INDEX('1.2 Speakers'!$J$10:$J1689,MATCH(M622,'1.2 Speakers'!$B$10:$B1689,0),)),"")&amp;IF(ISBLANK(N622),"","
")&amp;N622&amp;IFERROR(IF(INDEX('1.2 Speakers'!$J$10:$J1689,MATCH(N622,'1.2 Speakers'!$B$10:$B1689,0),)="",""," - "&amp;INDEX('1.2 Speakers'!$J$10:$J1689,MATCH(N622,'1.2 Speakers'!$B$10:$B1689,0),)),"")</f>
        <v/>
      </c>
      <c r="P622" s="58"/>
      <c r="Q622" s="60"/>
      <c r="R622" s="61"/>
      <c r="S622" s="60"/>
      <c r="T622" s="62"/>
    </row>
    <row r="623" spans="2:20" ht="13">
      <c r="B623" s="56"/>
      <c r="C623" s="425"/>
      <c r="D623" s="57"/>
      <c r="E623" s="58"/>
      <c r="F623" s="58"/>
      <c r="G623" s="427"/>
      <c r="H623" s="427"/>
      <c r="I623" s="59"/>
      <c r="J623" s="59"/>
      <c r="K623" s="59"/>
      <c r="L623" s="59"/>
      <c r="M623" s="59"/>
      <c r="N623" s="59"/>
      <c r="O623" s="57" t="str" cm="1">
        <f t="array" ref="O623">I623&amp;IFERROR(IF(INDEX('1.2 Speakers'!$J$10:$J1690,MATCH(I623,'1.2 Speakers'!$B$10:$B1690,0),)="",""," - "&amp;INDEX('1.2 Speakers'!$J$10:$J1690,MATCH(I623,'1.2 Speakers'!$B$10:$B1690,0),)),"")&amp;IF(ISBLANK(J623),"",CHAR(10))&amp;J623&amp;IFERROR(IF(INDEX('1.2 Speakers'!$J$10:$J1690,MATCH(J623,'1.2 Speakers'!$B$10:$B1690,0),)="",""," - "&amp;INDEX('1.2 Speakers'!$J$10:$J1690,MATCH(J623,'1.2 Speakers'!$B$10:$B1690,0),)),"")&amp;IF(ISBLANK(K623),"","
")&amp;K623&amp;IFERROR(IF(INDEX('1.2 Speakers'!$J$10:$J1690,MATCH(K623,'1.2 Speakers'!$B$10:$B1690,0),)="",""," - "&amp;INDEX('1.2 Speakers'!$J$10:$J1690,MATCH(K623,'1.2 Speakers'!$B$10:$B1690,0),)),"")&amp;IF(ISBLANK(L623),"","
")&amp;L623&amp;IFERROR(IF(INDEX('1.2 Speakers'!$J$10:$J1690,MATCH(L623,'1.2 Speakers'!$B$10:$B1690,0),)="",""," - "&amp;INDEX('1.2 Speakers'!$J$10:$J1690,MATCH(L623,'1.2 Speakers'!$B$10:$B1690,0),)),"")&amp;IF(ISBLANK(M623),"","
")&amp;M623&amp;IFERROR(IF(INDEX('1.2 Speakers'!$J$10:$J1690,MATCH(M623,'1.2 Speakers'!$B$10:$B1690,0),)="",""," - "&amp;INDEX('1.2 Speakers'!$J$10:$J1690,MATCH(M623,'1.2 Speakers'!$B$10:$B1690,0),)),"")&amp;IF(ISBLANK(N623),"","
")&amp;N623&amp;IFERROR(IF(INDEX('1.2 Speakers'!$J$10:$J1690,MATCH(N623,'1.2 Speakers'!$B$10:$B1690,0),)="",""," - "&amp;INDEX('1.2 Speakers'!$J$10:$J1690,MATCH(N623,'1.2 Speakers'!$B$10:$B1690,0),)),"")</f>
        <v/>
      </c>
      <c r="P623" s="58"/>
      <c r="Q623" s="60"/>
      <c r="R623" s="61"/>
      <c r="S623" s="60"/>
      <c r="T623" s="62"/>
    </row>
    <row r="624" spans="2:20" ht="13">
      <c r="B624" s="56"/>
      <c r="C624" s="425"/>
      <c r="D624" s="57"/>
      <c r="E624" s="58"/>
      <c r="F624" s="58"/>
      <c r="G624" s="427"/>
      <c r="H624" s="427"/>
      <c r="I624" s="59"/>
      <c r="J624" s="59"/>
      <c r="K624" s="59"/>
      <c r="L624" s="59"/>
      <c r="M624" s="59"/>
      <c r="N624" s="59"/>
      <c r="O624" s="57" t="str" cm="1">
        <f t="array" ref="O624">I624&amp;IFERROR(IF(INDEX('1.2 Speakers'!$J$10:$J1691,MATCH(I624,'1.2 Speakers'!$B$10:$B1691,0),)="",""," - "&amp;INDEX('1.2 Speakers'!$J$10:$J1691,MATCH(I624,'1.2 Speakers'!$B$10:$B1691,0),)),"")&amp;IF(ISBLANK(J624),"",CHAR(10))&amp;J624&amp;IFERROR(IF(INDEX('1.2 Speakers'!$J$10:$J1691,MATCH(J624,'1.2 Speakers'!$B$10:$B1691,0),)="",""," - "&amp;INDEX('1.2 Speakers'!$J$10:$J1691,MATCH(J624,'1.2 Speakers'!$B$10:$B1691,0),)),"")&amp;IF(ISBLANK(K624),"","
")&amp;K624&amp;IFERROR(IF(INDEX('1.2 Speakers'!$J$10:$J1691,MATCH(K624,'1.2 Speakers'!$B$10:$B1691,0),)="",""," - "&amp;INDEX('1.2 Speakers'!$J$10:$J1691,MATCH(K624,'1.2 Speakers'!$B$10:$B1691,0),)),"")&amp;IF(ISBLANK(L624),"","
")&amp;L624&amp;IFERROR(IF(INDEX('1.2 Speakers'!$J$10:$J1691,MATCH(L624,'1.2 Speakers'!$B$10:$B1691,0),)="",""," - "&amp;INDEX('1.2 Speakers'!$J$10:$J1691,MATCH(L624,'1.2 Speakers'!$B$10:$B1691,0),)),"")&amp;IF(ISBLANK(M624),"","
")&amp;M624&amp;IFERROR(IF(INDEX('1.2 Speakers'!$J$10:$J1691,MATCH(M624,'1.2 Speakers'!$B$10:$B1691,0),)="",""," - "&amp;INDEX('1.2 Speakers'!$J$10:$J1691,MATCH(M624,'1.2 Speakers'!$B$10:$B1691,0),)),"")&amp;IF(ISBLANK(N624),"","
")&amp;N624&amp;IFERROR(IF(INDEX('1.2 Speakers'!$J$10:$J1691,MATCH(N624,'1.2 Speakers'!$B$10:$B1691,0),)="",""," - "&amp;INDEX('1.2 Speakers'!$J$10:$J1691,MATCH(N624,'1.2 Speakers'!$B$10:$B1691,0),)),"")</f>
        <v/>
      </c>
      <c r="P624" s="58"/>
      <c r="Q624" s="60"/>
      <c r="R624" s="61"/>
      <c r="S624" s="60"/>
      <c r="T624" s="62"/>
    </row>
    <row r="625" spans="2:20" ht="13">
      <c r="B625" s="56"/>
      <c r="C625" s="425"/>
      <c r="D625" s="57"/>
      <c r="E625" s="58"/>
      <c r="F625" s="58"/>
      <c r="G625" s="427"/>
      <c r="H625" s="427"/>
      <c r="I625" s="59"/>
      <c r="J625" s="59"/>
      <c r="K625" s="59"/>
      <c r="L625" s="59"/>
      <c r="M625" s="59"/>
      <c r="N625" s="59"/>
      <c r="O625" s="57" t="str" cm="1">
        <f t="array" ref="O625">I625&amp;IFERROR(IF(INDEX('1.2 Speakers'!$J$10:$J1692,MATCH(I625,'1.2 Speakers'!$B$10:$B1692,0),)="",""," - "&amp;INDEX('1.2 Speakers'!$J$10:$J1692,MATCH(I625,'1.2 Speakers'!$B$10:$B1692,0),)),"")&amp;IF(ISBLANK(J625),"",CHAR(10))&amp;J625&amp;IFERROR(IF(INDEX('1.2 Speakers'!$J$10:$J1692,MATCH(J625,'1.2 Speakers'!$B$10:$B1692,0),)="",""," - "&amp;INDEX('1.2 Speakers'!$J$10:$J1692,MATCH(J625,'1.2 Speakers'!$B$10:$B1692,0),)),"")&amp;IF(ISBLANK(K625),"","
")&amp;K625&amp;IFERROR(IF(INDEX('1.2 Speakers'!$J$10:$J1692,MATCH(K625,'1.2 Speakers'!$B$10:$B1692,0),)="",""," - "&amp;INDEX('1.2 Speakers'!$J$10:$J1692,MATCH(K625,'1.2 Speakers'!$B$10:$B1692,0),)),"")&amp;IF(ISBLANK(L625),"","
")&amp;L625&amp;IFERROR(IF(INDEX('1.2 Speakers'!$J$10:$J1692,MATCH(L625,'1.2 Speakers'!$B$10:$B1692,0),)="",""," - "&amp;INDEX('1.2 Speakers'!$J$10:$J1692,MATCH(L625,'1.2 Speakers'!$B$10:$B1692,0),)),"")&amp;IF(ISBLANK(M625),"","
")&amp;M625&amp;IFERROR(IF(INDEX('1.2 Speakers'!$J$10:$J1692,MATCH(M625,'1.2 Speakers'!$B$10:$B1692,0),)="",""," - "&amp;INDEX('1.2 Speakers'!$J$10:$J1692,MATCH(M625,'1.2 Speakers'!$B$10:$B1692,0),)),"")&amp;IF(ISBLANK(N625),"","
")&amp;N625&amp;IFERROR(IF(INDEX('1.2 Speakers'!$J$10:$J1692,MATCH(N625,'1.2 Speakers'!$B$10:$B1692,0),)="",""," - "&amp;INDEX('1.2 Speakers'!$J$10:$J1692,MATCH(N625,'1.2 Speakers'!$B$10:$B1692,0),)),"")</f>
        <v/>
      </c>
      <c r="P625" s="58"/>
      <c r="Q625" s="60"/>
      <c r="R625" s="61"/>
      <c r="S625" s="60"/>
      <c r="T625" s="62"/>
    </row>
    <row r="626" spans="2:20" ht="13">
      <c r="B626" s="56"/>
      <c r="C626" s="425"/>
      <c r="D626" s="57"/>
      <c r="E626" s="58"/>
      <c r="F626" s="58"/>
      <c r="G626" s="427"/>
      <c r="H626" s="427"/>
      <c r="I626" s="59"/>
      <c r="J626" s="59"/>
      <c r="K626" s="59"/>
      <c r="L626" s="59"/>
      <c r="M626" s="59"/>
      <c r="N626" s="59"/>
      <c r="O626" s="57" t="str" cm="1">
        <f t="array" ref="O626">I626&amp;IFERROR(IF(INDEX('1.2 Speakers'!$J$10:$J1693,MATCH(I626,'1.2 Speakers'!$B$10:$B1693,0),)="",""," - "&amp;INDEX('1.2 Speakers'!$J$10:$J1693,MATCH(I626,'1.2 Speakers'!$B$10:$B1693,0),)),"")&amp;IF(ISBLANK(J626),"",CHAR(10))&amp;J626&amp;IFERROR(IF(INDEX('1.2 Speakers'!$J$10:$J1693,MATCH(J626,'1.2 Speakers'!$B$10:$B1693,0),)="",""," - "&amp;INDEX('1.2 Speakers'!$J$10:$J1693,MATCH(J626,'1.2 Speakers'!$B$10:$B1693,0),)),"")&amp;IF(ISBLANK(K626),"","
")&amp;K626&amp;IFERROR(IF(INDEX('1.2 Speakers'!$J$10:$J1693,MATCH(K626,'1.2 Speakers'!$B$10:$B1693,0),)="",""," - "&amp;INDEX('1.2 Speakers'!$J$10:$J1693,MATCH(K626,'1.2 Speakers'!$B$10:$B1693,0),)),"")&amp;IF(ISBLANK(L626),"","
")&amp;L626&amp;IFERROR(IF(INDEX('1.2 Speakers'!$J$10:$J1693,MATCH(L626,'1.2 Speakers'!$B$10:$B1693,0),)="",""," - "&amp;INDEX('1.2 Speakers'!$J$10:$J1693,MATCH(L626,'1.2 Speakers'!$B$10:$B1693,0),)),"")&amp;IF(ISBLANK(M626),"","
")&amp;M626&amp;IFERROR(IF(INDEX('1.2 Speakers'!$J$10:$J1693,MATCH(M626,'1.2 Speakers'!$B$10:$B1693,0),)="",""," - "&amp;INDEX('1.2 Speakers'!$J$10:$J1693,MATCH(M626,'1.2 Speakers'!$B$10:$B1693,0),)),"")&amp;IF(ISBLANK(N626),"","
")&amp;N626&amp;IFERROR(IF(INDEX('1.2 Speakers'!$J$10:$J1693,MATCH(N626,'1.2 Speakers'!$B$10:$B1693,0),)="",""," - "&amp;INDEX('1.2 Speakers'!$J$10:$J1693,MATCH(N626,'1.2 Speakers'!$B$10:$B1693,0),)),"")</f>
        <v/>
      </c>
      <c r="P626" s="58"/>
      <c r="Q626" s="60"/>
      <c r="R626" s="61"/>
      <c r="S626" s="60"/>
      <c r="T626" s="62"/>
    </row>
    <row r="627" spans="2:20" ht="13">
      <c r="B627" s="56"/>
      <c r="C627" s="425"/>
      <c r="D627" s="57"/>
      <c r="E627" s="58"/>
      <c r="F627" s="58"/>
      <c r="G627" s="427"/>
      <c r="H627" s="427"/>
      <c r="I627" s="59"/>
      <c r="J627" s="59"/>
      <c r="K627" s="59"/>
      <c r="L627" s="59"/>
      <c r="M627" s="59"/>
      <c r="N627" s="59"/>
      <c r="O627" s="57" t="str" cm="1">
        <f t="array" ref="O627">I627&amp;IFERROR(IF(INDEX('1.2 Speakers'!$J$10:$J1694,MATCH(I627,'1.2 Speakers'!$B$10:$B1694,0),)="",""," - "&amp;INDEX('1.2 Speakers'!$J$10:$J1694,MATCH(I627,'1.2 Speakers'!$B$10:$B1694,0),)),"")&amp;IF(ISBLANK(J627),"",CHAR(10))&amp;J627&amp;IFERROR(IF(INDEX('1.2 Speakers'!$J$10:$J1694,MATCH(J627,'1.2 Speakers'!$B$10:$B1694,0),)="",""," - "&amp;INDEX('1.2 Speakers'!$J$10:$J1694,MATCH(J627,'1.2 Speakers'!$B$10:$B1694,0),)),"")&amp;IF(ISBLANK(K627),"","
")&amp;K627&amp;IFERROR(IF(INDEX('1.2 Speakers'!$J$10:$J1694,MATCH(K627,'1.2 Speakers'!$B$10:$B1694,0),)="",""," - "&amp;INDEX('1.2 Speakers'!$J$10:$J1694,MATCH(K627,'1.2 Speakers'!$B$10:$B1694,0),)),"")&amp;IF(ISBLANK(L627),"","
")&amp;L627&amp;IFERROR(IF(INDEX('1.2 Speakers'!$J$10:$J1694,MATCH(L627,'1.2 Speakers'!$B$10:$B1694,0),)="",""," - "&amp;INDEX('1.2 Speakers'!$J$10:$J1694,MATCH(L627,'1.2 Speakers'!$B$10:$B1694,0),)),"")&amp;IF(ISBLANK(M627),"","
")&amp;M627&amp;IFERROR(IF(INDEX('1.2 Speakers'!$J$10:$J1694,MATCH(M627,'1.2 Speakers'!$B$10:$B1694,0),)="",""," - "&amp;INDEX('1.2 Speakers'!$J$10:$J1694,MATCH(M627,'1.2 Speakers'!$B$10:$B1694,0),)),"")&amp;IF(ISBLANK(N627),"","
")&amp;N627&amp;IFERROR(IF(INDEX('1.2 Speakers'!$J$10:$J1694,MATCH(N627,'1.2 Speakers'!$B$10:$B1694,0),)="",""," - "&amp;INDEX('1.2 Speakers'!$J$10:$J1694,MATCH(N627,'1.2 Speakers'!$B$10:$B1694,0),)),"")</f>
        <v/>
      </c>
      <c r="P627" s="58"/>
      <c r="Q627" s="60"/>
      <c r="R627" s="61"/>
      <c r="S627" s="60"/>
      <c r="T627" s="62"/>
    </row>
    <row r="628" spans="2:20" ht="13">
      <c r="B628" s="56"/>
      <c r="C628" s="425"/>
      <c r="D628" s="57"/>
      <c r="E628" s="58"/>
      <c r="F628" s="58"/>
      <c r="G628" s="427"/>
      <c r="H628" s="427"/>
      <c r="I628" s="59"/>
      <c r="J628" s="59"/>
      <c r="K628" s="59"/>
      <c r="L628" s="59"/>
      <c r="M628" s="59"/>
      <c r="N628" s="59"/>
      <c r="O628" s="57" t="str" cm="1">
        <f t="array" ref="O628">I628&amp;IFERROR(IF(INDEX('1.2 Speakers'!$J$10:$J1695,MATCH(I628,'1.2 Speakers'!$B$10:$B1695,0),)="",""," - "&amp;INDEX('1.2 Speakers'!$J$10:$J1695,MATCH(I628,'1.2 Speakers'!$B$10:$B1695,0),)),"")&amp;IF(ISBLANK(J628),"",CHAR(10))&amp;J628&amp;IFERROR(IF(INDEX('1.2 Speakers'!$J$10:$J1695,MATCH(J628,'1.2 Speakers'!$B$10:$B1695,0),)="",""," - "&amp;INDEX('1.2 Speakers'!$J$10:$J1695,MATCH(J628,'1.2 Speakers'!$B$10:$B1695,0),)),"")&amp;IF(ISBLANK(K628),"","
")&amp;K628&amp;IFERROR(IF(INDEX('1.2 Speakers'!$J$10:$J1695,MATCH(K628,'1.2 Speakers'!$B$10:$B1695,0),)="",""," - "&amp;INDEX('1.2 Speakers'!$J$10:$J1695,MATCH(K628,'1.2 Speakers'!$B$10:$B1695,0),)),"")&amp;IF(ISBLANK(L628),"","
")&amp;L628&amp;IFERROR(IF(INDEX('1.2 Speakers'!$J$10:$J1695,MATCH(L628,'1.2 Speakers'!$B$10:$B1695,0),)="",""," - "&amp;INDEX('1.2 Speakers'!$J$10:$J1695,MATCH(L628,'1.2 Speakers'!$B$10:$B1695,0),)),"")&amp;IF(ISBLANK(M628),"","
")&amp;M628&amp;IFERROR(IF(INDEX('1.2 Speakers'!$J$10:$J1695,MATCH(M628,'1.2 Speakers'!$B$10:$B1695,0),)="",""," - "&amp;INDEX('1.2 Speakers'!$J$10:$J1695,MATCH(M628,'1.2 Speakers'!$B$10:$B1695,0),)),"")&amp;IF(ISBLANK(N628),"","
")&amp;N628&amp;IFERROR(IF(INDEX('1.2 Speakers'!$J$10:$J1695,MATCH(N628,'1.2 Speakers'!$B$10:$B1695,0),)="",""," - "&amp;INDEX('1.2 Speakers'!$J$10:$J1695,MATCH(N628,'1.2 Speakers'!$B$10:$B1695,0),)),"")</f>
        <v/>
      </c>
      <c r="P628" s="58"/>
      <c r="Q628" s="60"/>
      <c r="R628" s="61"/>
      <c r="S628" s="60"/>
      <c r="T628" s="62"/>
    </row>
    <row r="629" spans="2:20" ht="13">
      <c r="B629" s="56"/>
      <c r="C629" s="425"/>
      <c r="D629" s="57"/>
      <c r="E629" s="58"/>
      <c r="F629" s="58"/>
      <c r="G629" s="427"/>
      <c r="H629" s="427"/>
      <c r="I629" s="59"/>
      <c r="J629" s="59"/>
      <c r="K629" s="59"/>
      <c r="L629" s="59"/>
      <c r="M629" s="59"/>
      <c r="N629" s="59"/>
      <c r="O629" s="57" t="str" cm="1">
        <f t="array" ref="O629">I629&amp;IFERROR(IF(INDEX('1.2 Speakers'!$J$10:$J1696,MATCH(I629,'1.2 Speakers'!$B$10:$B1696,0),)="",""," - "&amp;INDEX('1.2 Speakers'!$J$10:$J1696,MATCH(I629,'1.2 Speakers'!$B$10:$B1696,0),)),"")&amp;IF(ISBLANK(J629),"",CHAR(10))&amp;J629&amp;IFERROR(IF(INDEX('1.2 Speakers'!$J$10:$J1696,MATCH(J629,'1.2 Speakers'!$B$10:$B1696,0),)="",""," - "&amp;INDEX('1.2 Speakers'!$J$10:$J1696,MATCH(J629,'1.2 Speakers'!$B$10:$B1696,0),)),"")&amp;IF(ISBLANK(K629),"","
")&amp;K629&amp;IFERROR(IF(INDEX('1.2 Speakers'!$J$10:$J1696,MATCH(K629,'1.2 Speakers'!$B$10:$B1696,0),)="",""," - "&amp;INDEX('1.2 Speakers'!$J$10:$J1696,MATCH(K629,'1.2 Speakers'!$B$10:$B1696,0),)),"")&amp;IF(ISBLANK(L629),"","
")&amp;L629&amp;IFERROR(IF(INDEX('1.2 Speakers'!$J$10:$J1696,MATCH(L629,'1.2 Speakers'!$B$10:$B1696,0),)="",""," - "&amp;INDEX('1.2 Speakers'!$J$10:$J1696,MATCH(L629,'1.2 Speakers'!$B$10:$B1696,0),)),"")&amp;IF(ISBLANK(M629),"","
")&amp;M629&amp;IFERROR(IF(INDEX('1.2 Speakers'!$J$10:$J1696,MATCH(M629,'1.2 Speakers'!$B$10:$B1696,0),)="",""," - "&amp;INDEX('1.2 Speakers'!$J$10:$J1696,MATCH(M629,'1.2 Speakers'!$B$10:$B1696,0),)),"")&amp;IF(ISBLANK(N629),"","
")&amp;N629&amp;IFERROR(IF(INDEX('1.2 Speakers'!$J$10:$J1696,MATCH(N629,'1.2 Speakers'!$B$10:$B1696,0),)="",""," - "&amp;INDEX('1.2 Speakers'!$J$10:$J1696,MATCH(N629,'1.2 Speakers'!$B$10:$B1696,0),)),"")</f>
        <v/>
      </c>
      <c r="P629" s="58"/>
      <c r="Q629" s="60"/>
      <c r="R629" s="61"/>
      <c r="S629" s="60"/>
      <c r="T629" s="62"/>
    </row>
    <row r="630" spans="2:20" ht="13">
      <c r="B630" s="56"/>
      <c r="C630" s="425"/>
      <c r="D630" s="57"/>
      <c r="E630" s="58"/>
      <c r="F630" s="58"/>
      <c r="G630" s="427"/>
      <c r="H630" s="427"/>
      <c r="I630" s="59"/>
      <c r="J630" s="59"/>
      <c r="K630" s="59"/>
      <c r="L630" s="59"/>
      <c r="M630" s="59"/>
      <c r="N630" s="59"/>
      <c r="O630" s="57" t="str" cm="1">
        <f t="array" ref="O630">I630&amp;IFERROR(IF(INDEX('1.2 Speakers'!$J$10:$J1697,MATCH(I630,'1.2 Speakers'!$B$10:$B1697,0),)="",""," - "&amp;INDEX('1.2 Speakers'!$J$10:$J1697,MATCH(I630,'1.2 Speakers'!$B$10:$B1697,0),)),"")&amp;IF(ISBLANK(J630),"",CHAR(10))&amp;J630&amp;IFERROR(IF(INDEX('1.2 Speakers'!$J$10:$J1697,MATCH(J630,'1.2 Speakers'!$B$10:$B1697,0),)="",""," - "&amp;INDEX('1.2 Speakers'!$J$10:$J1697,MATCH(J630,'1.2 Speakers'!$B$10:$B1697,0),)),"")&amp;IF(ISBLANK(K630),"","
")&amp;K630&amp;IFERROR(IF(INDEX('1.2 Speakers'!$J$10:$J1697,MATCH(K630,'1.2 Speakers'!$B$10:$B1697,0),)="",""," - "&amp;INDEX('1.2 Speakers'!$J$10:$J1697,MATCH(K630,'1.2 Speakers'!$B$10:$B1697,0),)),"")&amp;IF(ISBLANK(L630),"","
")&amp;L630&amp;IFERROR(IF(INDEX('1.2 Speakers'!$J$10:$J1697,MATCH(L630,'1.2 Speakers'!$B$10:$B1697,0),)="",""," - "&amp;INDEX('1.2 Speakers'!$J$10:$J1697,MATCH(L630,'1.2 Speakers'!$B$10:$B1697,0),)),"")&amp;IF(ISBLANK(M630),"","
")&amp;M630&amp;IFERROR(IF(INDEX('1.2 Speakers'!$J$10:$J1697,MATCH(M630,'1.2 Speakers'!$B$10:$B1697,0),)="",""," - "&amp;INDEX('1.2 Speakers'!$J$10:$J1697,MATCH(M630,'1.2 Speakers'!$B$10:$B1697,0),)),"")&amp;IF(ISBLANK(N630),"","
")&amp;N630&amp;IFERROR(IF(INDEX('1.2 Speakers'!$J$10:$J1697,MATCH(N630,'1.2 Speakers'!$B$10:$B1697,0),)="",""," - "&amp;INDEX('1.2 Speakers'!$J$10:$J1697,MATCH(N630,'1.2 Speakers'!$B$10:$B1697,0),)),"")</f>
        <v/>
      </c>
      <c r="P630" s="58"/>
      <c r="Q630" s="60"/>
      <c r="R630" s="61"/>
      <c r="S630" s="60"/>
      <c r="T630" s="62"/>
    </row>
    <row r="631" spans="2:20" ht="13">
      <c r="B631" s="56"/>
      <c r="C631" s="425"/>
      <c r="D631" s="57"/>
      <c r="E631" s="58"/>
      <c r="F631" s="58"/>
      <c r="G631" s="427"/>
      <c r="H631" s="427"/>
      <c r="I631" s="59"/>
      <c r="J631" s="59"/>
      <c r="K631" s="59"/>
      <c r="L631" s="59"/>
      <c r="M631" s="59"/>
      <c r="N631" s="59"/>
      <c r="O631" s="57" t="str" cm="1">
        <f t="array" ref="O631">I631&amp;IFERROR(IF(INDEX('1.2 Speakers'!$J$10:$J1698,MATCH(I631,'1.2 Speakers'!$B$10:$B1698,0),)="",""," - "&amp;INDEX('1.2 Speakers'!$J$10:$J1698,MATCH(I631,'1.2 Speakers'!$B$10:$B1698,0),)),"")&amp;IF(ISBLANK(J631),"",CHAR(10))&amp;J631&amp;IFERROR(IF(INDEX('1.2 Speakers'!$J$10:$J1698,MATCH(J631,'1.2 Speakers'!$B$10:$B1698,0),)="",""," - "&amp;INDEX('1.2 Speakers'!$J$10:$J1698,MATCH(J631,'1.2 Speakers'!$B$10:$B1698,0),)),"")&amp;IF(ISBLANK(K631),"","
")&amp;K631&amp;IFERROR(IF(INDEX('1.2 Speakers'!$J$10:$J1698,MATCH(K631,'1.2 Speakers'!$B$10:$B1698,0),)="",""," - "&amp;INDEX('1.2 Speakers'!$J$10:$J1698,MATCH(K631,'1.2 Speakers'!$B$10:$B1698,0),)),"")&amp;IF(ISBLANK(L631),"","
")&amp;L631&amp;IFERROR(IF(INDEX('1.2 Speakers'!$J$10:$J1698,MATCH(L631,'1.2 Speakers'!$B$10:$B1698,0),)="",""," - "&amp;INDEX('1.2 Speakers'!$J$10:$J1698,MATCH(L631,'1.2 Speakers'!$B$10:$B1698,0),)),"")&amp;IF(ISBLANK(M631),"","
")&amp;M631&amp;IFERROR(IF(INDEX('1.2 Speakers'!$J$10:$J1698,MATCH(M631,'1.2 Speakers'!$B$10:$B1698,0),)="",""," - "&amp;INDEX('1.2 Speakers'!$J$10:$J1698,MATCH(M631,'1.2 Speakers'!$B$10:$B1698,0),)),"")&amp;IF(ISBLANK(N631),"","
")&amp;N631&amp;IFERROR(IF(INDEX('1.2 Speakers'!$J$10:$J1698,MATCH(N631,'1.2 Speakers'!$B$10:$B1698,0),)="",""," - "&amp;INDEX('1.2 Speakers'!$J$10:$J1698,MATCH(N631,'1.2 Speakers'!$B$10:$B1698,0),)),"")</f>
        <v/>
      </c>
      <c r="P631" s="58"/>
      <c r="Q631" s="60"/>
      <c r="R631" s="61"/>
      <c r="S631" s="60"/>
      <c r="T631" s="62"/>
    </row>
    <row r="632" spans="2:20" ht="13">
      <c r="B632" s="56"/>
      <c r="C632" s="425"/>
      <c r="D632" s="57"/>
      <c r="E632" s="58"/>
      <c r="F632" s="58"/>
      <c r="G632" s="427"/>
      <c r="H632" s="427"/>
      <c r="I632" s="59"/>
      <c r="J632" s="59"/>
      <c r="K632" s="59"/>
      <c r="L632" s="59"/>
      <c r="M632" s="59"/>
      <c r="N632" s="59"/>
      <c r="O632" s="57" t="str" cm="1">
        <f t="array" ref="O632">I632&amp;IFERROR(IF(INDEX('1.2 Speakers'!$J$10:$J1699,MATCH(I632,'1.2 Speakers'!$B$10:$B1699,0),)="",""," - "&amp;INDEX('1.2 Speakers'!$J$10:$J1699,MATCH(I632,'1.2 Speakers'!$B$10:$B1699,0),)),"")&amp;IF(ISBLANK(J632),"",CHAR(10))&amp;J632&amp;IFERROR(IF(INDEX('1.2 Speakers'!$J$10:$J1699,MATCH(J632,'1.2 Speakers'!$B$10:$B1699,0),)="",""," - "&amp;INDEX('1.2 Speakers'!$J$10:$J1699,MATCH(J632,'1.2 Speakers'!$B$10:$B1699,0),)),"")&amp;IF(ISBLANK(K632),"","
")&amp;K632&amp;IFERROR(IF(INDEX('1.2 Speakers'!$J$10:$J1699,MATCH(K632,'1.2 Speakers'!$B$10:$B1699,0),)="",""," - "&amp;INDEX('1.2 Speakers'!$J$10:$J1699,MATCH(K632,'1.2 Speakers'!$B$10:$B1699,0),)),"")&amp;IF(ISBLANK(L632),"","
")&amp;L632&amp;IFERROR(IF(INDEX('1.2 Speakers'!$J$10:$J1699,MATCH(L632,'1.2 Speakers'!$B$10:$B1699,0),)="",""," - "&amp;INDEX('1.2 Speakers'!$J$10:$J1699,MATCH(L632,'1.2 Speakers'!$B$10:$B1699,0),)),"")&amp;IF(ISBLANK(M632),"","
")&amp;M632&amp;IFERROR(IF(INDEX('1.2 Speakers'!$J$10:$J1699,MATCH(M632,'1.2 Speakers'!$B$10:$B1699,0),)="",""," - "&amp;INDEX('1.2 Speakers'!$J$10:$J1699,MATCH(M632,'1.2 Speakers'!$B$10:$B1699,0),)),"")&amp;IF(ISBLANK(N632),"","
")&amp;N632&amp;IFERROR(IF(INDEX('1.2 Speakers'!$J$10:$J1699,MATCH(N632,'1.2 Speakers'!$B$10:$B1699,0),)="",""," - "&amp;INDEX('1.2 Speakers'!$J$10:$J1699,MATCH(N632,'1.2 Speakers'!$B$10:$B1699,0),)),"")</f>
        <v/>
      </c>
      <c r="P632" s="58"/>
      <c r="Q632" s="60"/>
      <c r="R632" s="61"/>
      <c r="S632" s="60"/>
      <c r="T632" s="62"/>
    </row>
    <row r="633" spans="2:20" ht="13">
      <c r="B633" s="56"/>
      <c r="C633" s="425"/>
      <c r="D633" s="57"/>
      <c r="E633" s="58"/>
      <c r="F633" s="58"/>
      <c r="G633" s="427"/>
      <c r="H633" s="427"/>
      <c r="I633" s="59"/>
      <c r="J633" s="59"/>
      <c r="K633" s="59"/>
      <c r="L633" s="59"/>
      <c r="M633" s="59"/>
      <c r="N633" s="59"/>
      <c r="O633" s="57" t="str" cm="1">
        <f t="array" ref="O633">I633&amp;IFERROR(IF(INDEX('1.2 Speakers'!$J$10:$J1700,MATCH(I633,'1.2 Speakers'!$B$10:$B1700,0),)="",""," - "&amp;INDEX('1.2 Speakers'!$J$10:$J1700,MATCH(I633,'1.2 Speakers'!$B$10:$B1700,0),)),"")&amp;IF(ISBLANK(J633),"",CHAR(10))&amp;J633&amp;IFERROR(IF(INDEX('1.2 Speakers'!$J$10:$J1700,MATCH(J633,'1.2 Speakers'!$B$10:$B1700,0),)="",""," - "&amp;INDEX('1.2 Speakers'!$J$10:$J1700,MATCH(J633,'1.2 Speakers'!$B$10:$B1700,0),)),"")&amp;IF(ISBLANK(K633),"","
")&amp;K633&amp;IFERROR(IF(INDEX('1.2 Speakers'!$J$10:$J1700,MATCH(K633,'1.2 Speakers'!$B$10:$B1700,0),)="",""," - "&amp;INDEX('1.2 Speakers'!$J$10:$J1700,MATCH(K633,'1.2 Speakers'!$B$10:$B1700,0),)),"")&amp;IF(ISBLANK(L633),"","
")&amp;L633&amp;IFERROR(IF(INDEX('1.2 Speakers'!$J$10:$J1700,MATCH(L633,'1.2 Speakers'!$B$10:$B1700,0),)="",""," - "&amp;INDEX('1.2 Speakers'!$J$10:$J1700,MATCH(L633,'1.2 Speakers'!$B$10:$B1700,0),)),"")&amp;IF(ISBLANK(M633),"","
")&amp;M633&amp;IFERROR(IF(INDEX('1.2 Speakers'!$J$10:$J1700,MATCH(M633,'1.2 Speakers'!$B$10:$B1700,0),)="",""," - "&amp;INDEX('1.2 Speakers'!$J$10:$J1700,MATCH(M633,'1.2 Speakers'!$B$10:$B1700,0),)),"")&amp;IF(ISBLANK(N633),"","
")&amp;N633&amp;IFERROR(IF(INDEX('1.2 Speakers'!$J$10:$J1700,MATCH(N633,'1.2 Speakers'!$B$10:$B1700,0),)="",""," - "&amp;INDEX('1.2 Speakers'!$J$10:$J1700,MATCH(N633,'1.2 Speakers'!$B$10:$B1700,0),)),"")</f>
        <v/>
      </c>
      <c r="P633" s="58"/>
      <c r="Q633" s="60"/>
      <c r="R633" s="61"/>
      <c r="S633" s="60"/>
      <c r="T633" s="62"/>
    </row>
    <row r="634" spans="2:20" ht="13">
      <c r="B634" s="56"/>
      <c r="C634" s="425"/>
      <c r="D634" s="57"/>
      <c r="E634" s="58"/>
      <c r="F634" s="58"/>
      <c r="G634" s="427"/>
      <c r="H634" s="427"/>
      <c r="I634" s="59"/>
      <c r="J634" s="59"/>
      <c r="K634" s="59"/>
      <c r="L634" s="59"/>
      <c r="M634" s="59"/>
      <c r="N634" s="59"/>
      <c r="O634" s="57" t="str" cm="1">
        <f t="array" ref="O634">I634&amp;IFERROR(IF(INDEX('1.2 Speakers'!$J$10:$J1701,MATCH(I634,'1.2 Speakers'!$B$10:$B1701,0),)="",""," - "&amp;INDEX('1.2 Speakers'!$J$10:$J1701,MATCH(I634,'1.2 Speakers'!$B$10:$B1701,0),)),"")&amp;IF(ISBLANK(J634),"",CHAR(10))&amp;J634&amp;IFERROR(IF(INDEX('1.2 Speakers'!$J$10:$J1701,MATCH(J634,'1.2 Speakers'!$B$10:$B1701,0),)="",""," - "&amp;INDEX('1.2 Speakers'!$J$10:$J1701,MATCH(J634,'1.2 Speakers'!$B$10:$B1701,0),)),"")&amp;IF(ISBLANK(K634),"","
")&amp;K634&amp;IFERROR(IF(INDEX('1.2 Speakers'!$J$10:$J1701,MATCH(K634,'1.2 Speakers'!$B$10:$B1701,0),)="",""," - "&amp;INDEX('1.2 Speakers'!$J$10:$J1701,MATCH(K634,'1.2 Speakers'!$B$10:$B1701,0),)),"")&amp;IF(ISBLANK(L634),"","
")&amp;L634&amp;IFERROR(IF(INDEX('1.2 Speakers'!$J$10:$J1701,MATCH(L634,'1.2 Speakers'!$B$10:$B1701,0),)="",""," - "&amp;INDEX('1.2 Speakers'!$J$10:$J1701,MATCH(L634,'1.2 Speakers'!$B$10:$B1701,0),)),"")&amp;IF(ISBLANK(M634),"","
")&amp;M634&amp;IFERROR(IF(INDEX('1.2 Speakers'!$J$10:$J1701,MATCH(M634,'1.2 Speakers'!$B$10:$B1701,0),)="",""," - "&amp;INDEX('1.2 Speakers'!$J$10:$J1701,MATCH(M634,'1.2 Speakers'!$B$10:$B1701,0),)),"")&amp;IF(ISBLANK(N634),"","
")&amp;N634&amp;IFERROR(IF(INDEX('1.2 Speakers'!$J$10:$J1701,MATCH(N634,'1.2 Speakers'!$B$10:$B1701,0),)="",""," - "&amp;INDEX('1.2 Speakers'!$J$10:$J1701,MATCH(N634,'1.2 Speakers'!$B$10:$B1701,0),)),"")</f>
        <v/>
      </c>
      <c r="P634" s="58"/>
      <c r="Q634" s="60"/>
      <c r="R634" s="61"/>
      <c r="S634" s="60"/>
      <c r="T634" s="62"/>
    </row>
    <row r="635" spans="2:20" ht="13">
      <c r="B635" s="56"/>
      <c r="C635" s="425"/>
      <c r="D635" s="57"/>
      <c r="E635" s="58"/>
      <c r="F635" s="58"/>
      <c r="G635" s="427"/>
      <c r="H635" s="427"/>
      <c r="I635" s="59"/>
      <c r="J635" s="59"/>
      <c r="K635" s="59"/>
      <c r="L635" s="59"/>
      <c r="M635" s="59"/>
      <c r="N635" s="59"/>
      <c r="O635" s="57" t="str" cm="1">
        <f t="array" ref="O635">I635&amp;IFERROR(IF(INDEX('1.2 Speakers'!$J$10:$J1702,MATCH(I635,'1.2 Speakers'!$B$10:$B1702,0),)="",""," - "&amp;INDEX('1.2 Speakers'!$J$10:$J1702,MATCH(I635,'1.2 Speakers'!$B$10:$B1702,0),)),"")&amp;IF(ISBLANK(J635),"",CHAR(10))&amp;J635&amp;IFERROR(IF(INDEX('1.2 Speakers'!$J$10:$J1702,MATCH(J635,'1.2 Speakers'!$B$10:$B1702,0),)="",""," - "&amp;INDEX('1.2 Speakers'!$J$10:$J1702,MATCH(J635,'1.2 Speakers'!$B$10:$B1702,0),)),"")&amp;IF(ISBLANK(K635),"","
")&amp;K635&amp;IFERROR(IF(INDEX('1.2 Speakers'!$J$10:$J1702,MATCH(K635,'1.2 Speakers'!$B$10:$B1702,0),)="",""," - "&amp;INDEX('1.2 Speakers'!$J$10:$J1702,MATCH(K635,'1.2 Speakers'!$B$10:$B1702,0),)),"")&amp;IF(ISBLANK(L635),"","
")&amp;L635&amp;IFERROR(IF(INDEX('1.2 Speakers'!$J$10:$J1702,MATCH(L635,'1.2 Speakers'!$B$10:$B1702,0),)="",""," - "&amp;INDEX('1.2 Speakers'!$J$10:$J1702,MATCH(L635,'1.2 Speakers'!$B$10:$B1702,0),)),"")&amp;IF(ISBLANK(M635),"","
")&amp;M635&amp;IFERROR(IF(INDEX('1.2 Speakers'!$J$10:$J1702,MATCH(M635,'1.2 Speakers'!$B$10:$B1702,0),)="",""," - "&amp;INDEX('1.2 Speakers'!$J$10:$J1702,MATCH(M635,'1.2 Speakers'!$B$10:$B1702,0),)),"")&amp;IF(ISBLANK(N635),"","
")&amp;N635&amp;IFERROR(IF(INDEX('1.2 Speakers'!$J$10:$J1702,MATCH(N635,'1.2 Speakers'!$B$10:$B1702,0),)="",""," - "&amp;INDEX('1.2 Speakers'!$J$10:$J1702,MATCH(N635,'1.2 Speakers'!$B$10:$B1702,0),)),"")</f>
        <v/>
      </c>
      <c r="P635" s="58"/>
      <c r="Q635" s="60"/>
      <c r="R635" s="61"/>
      <c r="S635" s="60"/>
      <c r="T635" s="62"/>
    </row>
    <row r="636" spans="2:20" ht="13">
      <c r="B636" s="56"/>
      <c r="C636" s="425"/>
      <c r="D636" s="57"/>
      <c r="E636" s="58"/>
      <c r="F636" s="58"/>
      <c r="G636" s="427"/>
      <c r="H636" s="427"/>
      <c r="I636" s="59"/>
      <c r="J636" s="59"/>
      <c r="K636" s="59"/>
      <c r="L636" s="59"/>
      <c r="M636" s="59"/>
      <c r="N636" s="59"/>
      <c r="O636" s="57" t="str" cm="1">
        <f t="array" ref="O636">I636&amp;IFERROR(IF(INDEX('1.2 Speakers'!$J$10:$J1703,MATCH(I636,'1.2 Speakers'!$B$10:$B1703,0),)="",""," - "&amp;INDEX('1.2 Speakers'!$J$10:$J1703,MATCH(I636,'1.2 Speakers'!$B$10:$B1703,0),)),"")&amp;IF(ISBLANK(J636),"",CHAR(10))&amp;J636&amp;IFERROR(IF(INDEX('1.2 Speakers'!$J$10:$J1703,MATCH(J636,'1.2 Speakers'!$B$10:$B1703,0),)="",""," - "&amp;INDEX('1.2 Speakers'!$J$10:$J1703,MATCH(J636,'1.2 Speakers'!$B$10:$B1703,0),)),"")&amp;IF(ISBLANK(K636),"","
")&amp;K636&amp;IFERROR(IF(INDEX('1.2 Speakers'!$J$10:$J1703,MATCH(K636,'1.2 Speakers'!$B$10:$B1703,0),)="",""," - "&amp;INDEX('1.2 Speakers'!$J$10:$J1703,MATCH(K636,'1.2 Speakers'!$B$10:$B1703,0),)),"")&amp;IF(ISBLANK(L636),"","
")&amp;L636&amp;IFERROR(IF(INDEX('1.2 Speakers'!$J$10:$J1703,MATCH(L636,'1.2 Speakers'!$B$10:$B1703,0),)="",""," - "&amp;INDEX('1.2 Speakers'!$J$10:$J1703,MATCH(L636,'1.2 Speakers'!$B$10:$B1703,0),)),"")&amp;IF(ISBLANK(M636),"","
")&amp;M636&amp;IFERROR(IF(INDEX('1.2 Speakers'!$J$10:$J1703,MATCH(M636,'1.2 Speakers'!$B$10:$B1703,0),)="",""," - "&amp;INDEX('1.2 Speakers'!$J$10:$J1703,MATCH(M636,'1.2 Speakers'!$B$10:$B1703,0),)),"")&amp;IF(ISBLANK(N636),"","
")&amp;N636&amp;IFERROR(IF(INDEX('1.2 Speakers'!$J$10:$J1703,MATCH(N636,'1.2 Speakers'!$B$10:$B1703,0),)="",""," - "&amp;INDEX('1.2 Speakers'!$J$10:$J1703,MATCH(N636,'1.2 Speakers'!$B$10:$B1703,0),)),"")</f>
        <v/>
      </c>
      <c r="P636" s="58"/>
      <c r="Q636" s="60"/>
      <c r="R636" s="61"/>
      <c r="S636" s="60"/>
      <c r="T636" s="62"/>
    </row>
    <row r="637" spans="2:20" ht="13">
      <c r="B637" s="56"/>
      <c r="C637" s="425"/>
      <c r="D637" s="57"/>
      <c r="E637" s="58"/>
      <c r="F637" s="58"/>
      <c r="G637" s="427"/>
      <c r="H637" s="427"/>
      <c r="I637" s="59"/>
      <c r="J637" s="59"/>
      <c r="K637" s="59"/>
      <c r="L637" s="59"/>
      <c r="M637" s="59"/>
      <c r="N637" s="59"/>
      <c r="O637" s="57" t="str" cm="1">
        <f t="array" ref="O637">I637&amp;IFERROR(IF(INDEX('1.2 Speakers'!$J$10:$J1704,MATCH(I637,'1.2 Speakers'!$B$10:$B1704,0),)="",""," - "&amp;INDEX('1.2 Speakers'!$J$10:$J1704,MATCH(I637,'1.2 Speakers'!$B$10:$B1704,0),)),"")&amp;IF(ISBLANK(J637),"",CHAR(10))&amp;J637&amp;IFERROR(IF(INDEX('1.2 Speakers'!$J$10:$J1704,MATCH(J637,'1.2 Speakers'!$B$10:$B1704,0),)="",""," - "&amp;INDEX('1.2 Speakers'!$J$10:$J1704,MATCH(J637,'1.2 Speakers'!$B$10:$B1704,0),)),"")&amp;IF(ISBLANK(K637),"","
")&amp;K637&amp;IFERROR(IF(INDEX('1.2 Speakers'!$J$10:$J1704,MATCH(K637,'1.2 Speakers'!$B$10:$B1704,0),)="",""," - "&amp;INDEX('1.2 Speakers'!$J$10:$J1704,MATCH(K637,'1.2 Speakers'!$B$10:$B1704,0),)),"")&amp;IF(ISBLANK(L637),"","
")&amp;L637&amp;IFERROR(IF(INDEX('1.2 Speakers'!$J$10:$J1704,MATCH(L637,'1.2 Speakers'!$B$10:$B1704,0),)="",""," - "&amp;INDEX('1.2 Speakers'!$J$10:$J1704,MATCH(L637,'1.2 Speakers'!$B$10:$B1704,0),)),"")&amp;IF(ISBLANK(M637),"","
")&amp;M637&amp;IFERROR(IF(INDEX('1.2 Speakers'!$J$10:$J1704,MATCH(M637,'1.2 Speakers'!$B$10:$B1704,0),)="",""," - "&amp;INDEX('1.2 Speakers'!$J$10:$J1704,MATCH(M637,'1.2 Speakers'!$B$10:$B1704,0),)),"")&amp;IF(ISBLANK(N637),"","
")&amp;N637&amp;IFERROR(IF(INDEX('1.2 Speakers'!$J$10:$J1704,MATCH(N637,'1.2 Speakers'!$B$10:$B1704,0),)="",""," - "&amp;INDEX('1.2 Speakers'!$J$10:$J1704,MATCH(N637,'1.2 Speakers'!$B$10:$B1704,0),)),"")</f>
        <v/>
      </c>
      <c r="P637" s="58"/>
      <c r="Q637" s="60"/>
      <c r="R637" s="61"/>
      <c r="S637" s="60"/>
      <c r="T637" s="62"/>
    </row>
    <row r="638" spans="2:20" ht="13">
      <c r="B638" s="56"/>
      <c r="C638" s="425"/>
      <c r="D638" s="57"/>
      <c r="E638" s="58"/>
      <c r="F638" s="58"/>
      <c r="G638" s="427"/>
      <c r="H638" s="427"/>
      <c r="I638" s="59"/>
      <c r="J638" s="59"/>
      <c r="K638" s="59"/>
      <c r="L638" s="59"/>
      <c r="M638" s="59"/>
      <c r="N638" s="59"/>
      <c r="O638" s="57" t="str" cm="1">
        <f t="array" ref="O638">I638&amp;IFERROR(IF(INDEX('1.2 Speakers'!$J$10:$J1705,MATCH(I638,'1.2 Speakers'!$B$10:$B1705,0),)="",""," - "&amp;INDEX('1.2 Speakers'!$J$10:$J1705,MATCH(I638,'1.2 Speakers'!$B$10:$B1705,0),)),"")&amp;IF(ISBLANK(J638),"",CHAR(10))&amp;J638&amp;IFERROR(IF(INDEX('1.2 Speakers'!$J$10:$J1705,MATCH(J638,'1.2 Speakers'!$B$10:$B1705,0),)="",""," - "&amp;INDEX('1.2 Speakers'!$J$10:$J1705,MATCH(J638,'1.2 Speakers'!$B$10:$B1705,0),)),"")&amp;IF(ISBLANK(K638),"","
")&amp;K638&amp;IFERROR(IF(INDEX('1.2 Speakers'!$J$10:$J1705,MATCH(K638,'1.2 Speakers'!$B$10:$B1705,0),)="",""," - "&amp;INDEX('1.2 Speakers'!$J$10:$J1705,MATCH(K638,'1.2 Speakers'!$B$10:$B1705,0),)),"")&amp;IF(ISBLANK(L638),"","
")&amp;L638&amp;IFERROR(IF(INDEX('1.2 Speakers'!$J$10:$J1705,MATCH(L638,'1.2 Speakers'!$B$10:$B1705,0),)="",""," - "&amp;INDEX('1.2 Speakers'!$J$10:$J1705,MATCH(L638,'1.2 Speakers'!$B$10:$B1705,0),)),"")&amp;IF(ISBLANK(M638),"","
")&amp;M638&amp;IFERROR(IF(INDEX('1.2 Speakers'!$J$10:$J1705,MATCH(M638,'1.2 Speakers'!$B$10:$B1705,0),)="",""," - "&amp;INDEX('1.2 Speakers'!$J$10:$J1705,MATCH(M638,'1.2 Speakers'!$B$10:$B1705,0),)),"")&amp;IF(ISBLANK(N638),"","
")&amp;N638&amp;IFERROR(IF(INDEX('1.2 Speakers'!$J$10:$J1705,MATCH(N638,'1.2 Speakers'!$B$10:$B1705,0),)="",""," - "&amp;INDEX('1.2 Speakers'!$J$10:$J1705,MATCH(N638,'1.2 Speakers'!$B$10:$B1705,0),)),"")</f>
        <v/>
      </c>
      <c r="P638" s="58"/>
      <c r="Q638" s="60"/>
      <c r="R638" s="61"/>
      <c r="S638" s="60"/>
      <c r="T638" s="62"/>
    </row>
    <row r="639" spans="2:20" ht="13">
      <c r="B639" s="56"/>
      <c r="C639" s="425"/>
      <c r="D639" s="57"/>
      <c r="E639" s="58"/>
      <c r="F639" s="58"/>
      <c r="G639" s="427"/>
      <c r="H639" s="427"/>
      <c r="I639" s="59"/>
      <c r="J639" s="59"/>
      <c r="K639" s="59"/>
      <c r="L639" s="59"/>
      <c r="M639" s="59"/>
      <c r="N639" s="59"/>
      <c r="O639" s="57" t="str" cm="1">
        <f t="array" ref="O639">I639&amp;IFERROR(IF(INDEX('1.2 Speakers'!$J$10:$J1706,MATCH(I639,'1.2 Speakers'!$B$10:$B1706,0),)="",""," - "&amp;INDEX('1.2 Speakers'!$J$10:$J1706,MATCH(I639,'1.2 Speakers'!$B$10:$B1706,0),)),"")&amp;IF(ISBLANK(J639),"",CHAR(10))&amp;J639&amp;IFERROR(IF(INDEX('1.2 Speakers'!$J$10:$J1706,MATCH(J639,'1.2 Speakers'!$B$10:$B1706,0),)="",""," - "&amp;INDEX('1.2 Speakers'!$J$10:$J1706,MATCH(J639,'1.2 Speakers'!$B$10:$B1706,0),)),"")&amp;IF(ISBLANK(K639),"","
")&amp;K639&amp;IFERROR(IF(INDEX('1.2 Speakers'!$J$10:$J1706,MATCH(K639,'1.2 Speakers'!$B$10:$B1706,0),)="",""," - "&amp;INDEX('1.2 Speakers'!$J$10:$J1706,MATCH(K639,'1.2 Speakers'!$B$10:$B1706,0),)),"")&amp;IF(ISBLANK(L639),"","
")&amp;L639&amp;IFERROR(IF(INDEX('1.2 Speakers'!$J$10:$J1706,MATCH(L639,'1.2 Speakers'!$B$10:$B1706,0),)="",""," - "&amp;INDEX('1.2 Speakers'!$J$10:$J1706,MATCH(L639,'1.2 Speakers'!$B$10:$B1706,0),)),"")&amp;IF(ISBLANK(M639),"","
")&amp;M639&amp;IFERROR(IF(INDEX('1.2 Speakers'!$J$10:$J1706,MATCH(M639,'1.2 Speakers'!$B$10:$B1706,0),)="",""," - "&amp;INDEX('1.2 Speakers'!$J$10:$J1706,MATCH(M639,'1.2 Speakers'!$B$10:$B1706,0),)),"")&amp;IF(ISBLANK(N639),"","
")&amp;N639&amp;IFERROR(IF(INDEX('1.2 Speakers'!$J$10:$J1706,MATCH(N639,'1.2 Speakers'!$B$10:$B1706,0),)="",""," - "&amp;INDEX('1.2 Speakers'!$J$10:$J1706,MATCH(N639,'1.2 Speakers'!$B$10:$B1706,0),)),"")</f>
        <v/>
      </c>
      <c r="P639" s="58"/>
      <c r="Q639" s="60"/>
      <c r="R639" s="61"/>
      <c r="S639" s="60"/>
      <c r="T639" s="62"/>
    </row>
    <row r="640" spans="2:20" ht="13">
      <c r="B640" s="56"/>
      <c r="C640" s="425"/>
      <c r="D640" s="57"/>
      <c r="E640" s="58"/>
      <c r="F640" s="58"/>
      <c r="G640" s="427"/>
      <c r="H640" s="427"/>
      <c r="I640" s="59"/>
      <c r="J640" s="59"/>
      <c r="K640" s="59"/>
      <c r="L640" s="59"/>
      <c r="M640" s="59"/>
      <c r="N640" s="59"/>
      <c r="O640" s="57" t="str" cm="1">
        <f t="array" ref="O640">I640&amp;IFERROR(IF(INDEX('1.2 Speakers'!$J$10:$J1707,MATCH(I640,'1.2 Speakers'!$B$10:$B1707,0),)="",""," - "&amp;INDEX('1.2 Speakers'!$J$10:$J1707,MATCH(I640,'1.2 Speakers'!$B$10:$B1707,0),)),"")&amp;IF(ISBLANK(J640),"",CHAR(10))&amp;J640&amp;IFERROR(IF(INDEX('1.2 Speakers'!$J$10:$J1707,MATCH(J640,'1.2 Speakers'!$B$10:$B1707,0),)="",""," - "&amp;INDEX('1.2 Speakers'!$J$10:$J1707,MATCH(J640,'1.2 Speakers'!$B$10:$B1707,0),)),"")&amp;IF(ISBLANK(K640),"","
")&amp;K640&amp;IFERROR(IF(INDEX('1.2 Speakers'!$J$10:$J1707,MATCH(K640,'1.2 Speakers'!$B$10:$B1707,0),)="",""," - "&amp;INDEX('1.2 Speakers'!$J$10:$J1707,MATCH(K640,'1.2 Speakers'!$B$10:$B1707,0),)),"")&amp;IF(ISBLANK(L640),"","
")&amp;L640&amp;IFERROR(IF(INDEX('1.2 Speakers'!$J$10:$J1707,MATCH(L640,'1.2 Speakers'!$B$10:$B1707,0),)="",""," - "&amp;INDEX('1.2 Speakers'!$J$10:$J1707,MATCH(L640,'1.2 Speakers'!$B$10:$B1707,0),)),"")&amp;IF(ISBLANK(M640),"","
")&amp;M640&amp;IFERROR(IF(INDEX('1.2 Speakers'!$J$10:$J1707,MATCH(M640,'1.2 Speakers'!$B$10:$B1707,0),)="",""," - "&amp;INDEX('1.2 Speakers'!$J$10:$J1707,MATCH(M640,'1.2 Speakers'!$B$10:$B1707,0),)),"")&amp;IF(ISBLANK(N640),"","
")&amp;N640&amp;IFERROR(IF(INDEX('1.2 Speakers'!$J$10:$J1707,MATCH(N640,'1.2 Speakers'!$B$10:$B1707,0),)="",""," - "&amp;INDEX('1.2 Speakers'!$J$10:$J1707,MATCH(N640,'1.2 Speakers'!$B$10:$B1707,0),)),"")</f>
        <v/>
      </c>
      <c r="P640" s="58"/>
      <c r="Q640" s="60"/>
      <c r="R640" s="61"/>
      <c r="S640" s="60"/>
      <c r="T640" s="62"/>
    </row>
    <row r="641" spans="2:20" ht="13">
      <c r="B641" s="56"/>
      <c r="C641" s="425"/>
      <c r="D641" s="57"/>
      <c r="E641" s="58"/>
      <c r="F641" s="58"/>
      <c r="G641" s="427"/>
      <c r="H641" s="427"/>
      <c r="I641" s="59"/>
      <c r="J641" s="59"/>
      <c r="K641" s="59"/>
      <c r="L641" s="59"/>
      <c r="M641" s="59"/>
      <c r="N641" s="59"/>
      <c r="O641" s="57" t="str" cm="1">
        <f t="array" ref="O641">I641&amp;IFERROR(IF(INDEX('1.2 Speakers'!$J$10:$J1708,MATCH(I641,'1.2 Speakers'!$B$10:$B1708,0),)="",""," - "&amp;INDEX('1.2 Speakers'!$J$10:$J1708,MATCH(I641,'1.2 Speakers'!$B$10:$B1708,0),)),"")&amp;IF(ISBLANK(J641),"",CHAR(10))&amp;J641&amp;IFERROR(IF(INDEX('1.2 Speakers'!$J$10:$J1708,MATCH(J641,'1.2 Speakers'!$B$10:$B1708,0),)="",""," - "&amp;INDEX('1.2 Speakers'!$J$10:$J1708,MATCH(J641,'1.2 Speakers'!$B$10:$B1708,0),)),"")&amp;IF(ISBLANK(K641),"","
")&amp;K641&amp;IFERROR(IF(INDEX('1.2 Speakers'!$J$10:$J1708,MATCH(K641,'1.2 Speakers'!$B$10:$B1708,0),)="",""," - "&amp;INDEX('1.2 Speakers'!$J$10:$J1708,MATCH(K641,'1.2 Speakers'!$B$10:$B1708,0),)),"")&amp;IF(ISBLANK(L641),"","
")&amp;L641&amp;IFERROR(IF(INDEX('1.2 Speakers'!$J$10:$J1708,MATCH(L641,'1.2 Speakers'!$B$10:$B1708,0),)="",""," - "&amp;INDEX('1.2 Speakers'!$J$10:$J1708,MATCH(L641,'1.2 Speakers'!$B$10:$B1708,0),)),"")&amp;IF(ISBLANK(M641),"","
")&amp;M641&amp;IFERROR(IF(INDEX('1.2 Speakers'!$J$10:$J1708,MATCH(M641,'1.2 Speakers'!$B$10:$B1708,0),)="",""," - "&amp;INDEX('1.2 Speakers'!$J$10:$J1708,MATCH(M641,'1.2 Speakers'!$B$10:$B1708,0),)),"")&amp;IF(ISBLANK(N641),"","
")&amp;N641&amp;IFERROR(IF(INDEX('1.2 Speakers'!$J$10:$J1708,MATCH(N641,'1.2 Speakers'!$B$10:$B1708,0),)="",""," - "&amp;INDEX('1.2 Speakers'!$J$10:$J1708,MATCH(N641,'1.2 Speakers'!$B$10:$B1708,0),)),"")</f>
        <v/>
      </c>
      <c r="P641" s="58"/>
      <c r="Q641" s="60"/>
      <c r="R641" s="61"/>
      <c r="S641" s="60"/>
      <c r="T641" s="62"/>
    </row>
    <row r="642" spans="2:20" ht="13">
      <c r="B642" s="56"/>
      <c r="C642" s="425"/>
      <c r="D642" s="57"/>
      <c r="E642" s="58"/>
      <c r="F642" s="58"/>
      <c r="G642" s="427"/>
      <c r="H642" s="427"/>
      <c r="I642" s="59"/>
      <c r="J642" s="59"/>
      <c r="K642" s="59"/>
      <c r="L642" s="59"/>
      <c r="M642" s="59"/>
      <c r="N642" s="59"/>
      <c r="O642" s="57" t="str" cm="1">
        <f t="array" ref="O642">I642&amp;IFERROR(IF(INDEX('1.2 Speakers'!$J$10:$J1709,MATCH(I642,'1.2 Speakers'!$B$10:$B1709,0),)="",""," - "&amp;INDEX('1.2 Speakers'!$J$10:$J1709,MATCH(I642,'1.2 Speakers'!$B$10:$B1709,0),)),"")&amp;IF(ISBLANK(J642),"",CHAR(10))&amp;J642&amp;IFERROR(IF(INDEX('1.2 Speakers'!$J$10:$J1709,MATCH(J642,'1.2 Speakers'!$B$10:$B1709,0),)="",""," - "&amp;INDEX('1.2 Speakers'!$J$10:$J1709,MATCH(J642,'1.2 Speakers'!$B$10:$B1709,0),)),"")&amp;IF(ISBLANK(K642),"","
")&amp;K642&amp;IFERROR(IF(INDEX('1.2 Speakers'!$J$10:$J1709,MATCH(K642,'1.2 Speakers'!$B$10:$B1709,0),)="",""," - "&amp;INDEX('1.2 Speakers'!$J$10:$J1709,MATCH(K642,'1.2 Speakers'!$B$10:$B1709,0),)),"")&amp;IF(ISBLANK(L642),"","
")&amp;L642&amp;IFERROR(IF(INDEX('1.2 Speakers'!$J$10:$J1709,MATCH(L642,'1.2 Speakers'!$B$10:$B1709,0),)="",""," - "&amp;INDEX('1.2 Speakers'!$J$10:$J1709,MATCH(L642,'1.2 Speakers'!$B$10:$B1709,0),)),"")&amp;IF(ISBLANK(M642),"","
")&amp;M642&amp;IFERROR(IF(INDEX('1.2 Speakers'!$J$10:$J1709,MATCH(M642,'1.2 Speakers'!$B$10:$B1709,0),)="",""," - "&amp;INDEX('1.2 Speakers'!$J$10:$J1709,MATCH(M642,'1.2 Speakers'!$B$10:$B1709,0),)),"")&amp;IF(ISBLANK(N642),"","
")&amp;N642&amp;IFERROR(IF(INDEX('1.2 Speakers'!$J$10:$J1709,MATCH(N642,'1.2 Speakers'!$B$10:$B1709,0),)="",""," - "&amp;INDEX('1.2 Speakers'!$J$10:$J1709,MATCH(N642,'1.2 Speakers'!$B$10:$B1709,0),)),"")</f>
        <v/>
      </c>
      <c r="P642" s="58"/>
      <c r="Q642" s="60"/>
      <c r="R642" s="61"/>
      <c r="S642" s="60"/>
      <c r="T642" s="62"/>
    </row>
    <row r="643" spans="2:20" ht="13">
      <c r="B643" s="56"/>
      <c r="C643" s="425"/>
      <c r="D643" s="57"/>
      <c r="E643" s="58"/>
      <c r="F643" s="58"/>
      <c r="G643" s="427"/>
      <c r="H643" s="427"/>
      <c r="I643" s="59"/>
      <c r="J643" s="59"/>
      <c r="K643" s="59"/>
      <c r="L643" s="59"/>
      <c r="M643" s="59"/>
      <c r="N643" s="59"/>
      <c r="O643" s="57" t="str" cm="1">
        <f t="array" ref="O643">I643&amp;IFERROR(IF(INDEX('1.2 Speakers'!$J$10:$J1710,MATCH(I643,'1.2 Speakers'!$B$10:$B1710,0),)="",""," - "&amp;INDEX('1.2 Speakers'!$J$10:$J1710,MATCH(I643,'1.2 Speakers'!$B$10:$B1710,0),)),"")&amp;IF(ISBLANK(J643),"",CHAR(10))&amp;J643&amp;IFERROR(IF(INDEX('1.2 Speakers'!$J$10:$J1710,MATCH(J643,'1.2 Speakers'!$B$10:$B1710,0),)="",""," - "&amp;INDEX('1.2 Speakers'!$J$10:$J1710,MATCH(J643,'1.2 Speakers'!$B$10:$B1710,0),)),"")&amp;IF(ISBLANK(K643),"","
")&amp;K643&amp;IFERROR(IF(INDEX('1.2 Speakers'!$J$10:$J1710,MATCH(K643,'1.2 Speakers'!$B$10:$B1710,0),)="",""," - "&amp;INDEX('1.2 Speakers'!$J$10:$J1710,MATCH(K643,'1.2 Speakers'!$B$10:$B1710,0),)),"")&amp;IF(ISBLANK(L643),"","
")&amp;L643&amp;IFERROR(IF(INDEX('1.2 Speakers'!$J$10:$J1710,MATCH(L643,'1.2 Speakers'!$B$10:$B1710,0),)="",""," - "&amp;INDEX('1.2 Speakers'!$J$10:$J1710,MATCH(L643,'1.2 Speakers'!$B$10:$B1710,0),)),"")&amp;IF(ISBLANK(M643),"","
")&amp;M643&amp;IFERROR(IF(INDEX('1.2 Speakers'!$J$10:$J1710,MATCH(M643,'1.2 Speakers'!$B$10:$B1710,0),)="",""," - "&amp;INDEX('1.2 Speakers'!$J$10:$J1710,MATCH(M643,'1.2 Speakers'!$B$10:$B1710,0),)),"")&amp;IF(ISBLANK(N643),"","
")&amp;N643&amp;IFERROR(IF(INDEX('1.2 Speakers'!$J$10:$J1710,MATCH(N643,'1.2 Speakers'!$B$10:$B1710,0),)="",""," - "&amp;INDEX('1.2 Speakers'!$J$10:$J1710,MATCH(N643,'1.2 Speakers'!$B$10:$B1710,0),)),"")</f>
        <v/>
      </c>
      <c r="P643" s="58"/>
      <c r="Q643" s="60"/>
      <c r="R643" s="61"/>
      <c r="S643" s="60"/>
      <c r="T643" s="62"/>
    </row>
    <row r="644" spans="2:20" ht="13">
      <c r="B644" s="56"/>
      <c r="C644" s="425"/>
      <c r="D644" s="57"/>
      <c r="E644" s="58"/>
      <c r="F644" s="58"/>
      <c r="G644" s="427"/>
      <c r="H644" s="427"/>
      <c r="I644" s="59"/>
      <c r="J644" s="59"/>
      <c r="K644" s="59"/>
      <c r="L644" s="59"/>
      <c r="M644" s="59"/>
      <c r="N644" s="59"/>
      <c r="O644" s="57" t="str" cm="1">
        <f t="array" ref="O644">I644&amp;IFERROR(IF(INDEX('1.2 Speakers'!$J$10:$J1711,MATCH(I644,'1.2 Speakers'!$B$10:$B1711,0),)="",""," - "&amp;INDEX('1.2 Speakers'!$J$10:$J1711,MATCH(I644,'1.2 Speakers'!$B$10:$B1711,0),)),"")&amp;IF(ISBLANK(J644),"",CHAR(10))&amp;J644&amp;IFERROR(IF(INDEX('1.2 Speakers'!$J$10:$J1711,MATCH(J644,'1.2 Speakers'!$B$10:$B1711,0),)="",""," - "&amp;INDEX('1.2 Speakers'!$J$10:$J1711,MATCH(J644,'1.2 Speakers'!$B$10:$B1711,0),)),"")&amp;IF(ISBLANK(K644),"","
")&amp;K644&amp;IFERROR(IF(INDEX('1.2 Speakers'!$J$10:$J1711,MATCH(K644,'1.2 Speakers'!$B$10:$B1711,0),)="",""," - "&amp;INDEX('1.2 Speakers'!$J$10:$J1711,MATCH(K644,'1.2 Speakers'!$B$10:$B1711,0),)),"")&amp;IF(ISBLANK(L644),"","
")&amp;L644&amp;IFERROR(IF(INDEX('1.2 Speakers'!$J$10:$J1711,MATCH(L644,'1.2 Speakers'!$B$10:$B1711,0),)="",""," - "&amp;INDEX('1.2 Speakers'!$J$10:$J1711,MATCH(L644,'1.2 Speakers'!$B$10:$B1711,0),)),"")&amp;IF(ISBLANK(M644),"","
")&amp;M644&amp;IFERROR(IF(INDEX('1.2 Speakers'!$J$10:$J1711,MATCH(M644,'1.2 Speakers'!$B$10:$B1711,0),)="",""," - "&amp;INDEX('1.2 Speakers'!$J$10:$J1711,MATCH(M644,'1.2 Speakers'!$B$10:$B1711,0),)),"")&amp;IF(ISBLANK(N644),"","
")&amp;N644&amp;IFERROR(IF(INDEX('1.2 Speakers'!$J$10:$J1711,MATCH(N644,'1.2 Speakers'!$B$10:$B1711,0),)="",""," - "&amp;INDEX('1.2 Speakers'!$J$10:$J1711,MATCH(N644,'1.2 Speakers'!$B$10:$B1711,0),)),"")</f>
        <v/>
      </c>
      <c r="P644" s="58"/>
      <c r="Q644" s="60"/>
      <c r="R644" s="61"/>
      <c r="S644" s="60"/>
      <c r="T644" s="62"/>
    </row>
    <row r="645" spans="2:20" ht="13">
      <c r="B645" s="56"/>
      <c r="C645" s="425"/>
      <c r="D645" s="57"/>
      <c r="E645" s="58"/>
      <c r="F645" s="58"/>
      <c r="G645" s="427"/>
      <c r="H645" s="427"/>
      <c r="I645" s="59"/>
      <c r="J645" s="59"/>
      <c r="K645" s="59"/>
      <c r="L645" s="59"/>
      <c r="M645" s="59"/>
      <c r="N645" s="59"/>
      <c r="O645" s="57" t="str" cm="1">
        <f t="array" ref="O645">I645&amp;IFERROR(IF(INDEX('1.2 Speakers'!$J$10:$J1712,MATCH(I645,'1.2 Speakers'!$B$10:$B1712,0),)="",""," - "&amp;INDEX('1.2 Speakers'!$J$10:$J1712,MATCH(I645,'1.2 Speakers'!$B$10:$B1712,0),)),"")&amp;IF(ISBLANK(J645),"",CHAR(10))&amp;J645&amp;IFERROR(IF(INDEX('1.2 Speakers'!$J$10:$J1712,MATCH(J645,'1.2 Speakers'!$B$10:$B1712,0),)="",""," - "&amp;INDEX('1.2 Speakers'!$J$10:$J1712,MATCH(J645,'1.2 Speakers'!$B$10:$B1712,0),)),"")&amp;IF(ISBLANK(K645),"","
")&amp;K645&amp;IFERROR(IF(INDEX('1.2 Speakers'!$J$10:$J1712,MATCH(K645,'1.2 Speakers'!$B$10:$B1712,0),)="",""," - "&amp;INDEX('1.2 Speakers'!$J$10:$J1712,MATCH(K645,'1.2 Speakers'!$B$10:$B1712,0),)),"")&amp;IF(ISBLANK(L645),"","
")&amp;L645&amp;IFERROR(IF(INDEX('1.2 Speakers'!$J$10:$J1712,MATCH(L645,'1.2 Speakers'!$B$10:$B1712,0),)="",""," - "&amp;INDEX('1.2 Speakers'!$J$10:$J1712,MATCH(L645,'1.2 Speakers'!$B$10:$B1712,0),)),"")&amp;IF(ISBLANK(M645),"","
")&amp;M645&amp;IFERROR(IF(INDEX('1.2 Speakers'!$J$10:$J1712,MATCH(M645,'1.2 Speakers'!$B$10:$B1712,0),)="",""," - "&amp;INDEX('1.2 Speakers'!$J$10:$J1712,MATCH(M645,'1.2 Speakers'!$B$10:$B1712,0),)),"")&amp;IF(ISBLANK(N645),"","
")&amp;N645&amp;IFERROR(IF(INDEX('1.2 Speakers'!$J$10:$J1712,MATCH(N645,'1.2 Speakers'!$B$10:$B1712,0),)="",""," - "&amp;INDEX('1.2 Speakers'!$J$10:$J1712,MATCH(N645,'1.2 Speakers'!$B$10:$B1712,0),)),"")</f>
        <v/>
      </c>
      <c r="P645" s="58"/>
      <c r="Q645" s="60"/>
      <c r="R645" s="61"/>
      <c r="S645" s="60"/>
      <c r="T645" s="62"/>
    </row>
    <row r="646" spans="2:20" ht="13">
      <c r="B646" s="56"/>
      <c r="C646" s="425"/>
      <c r="D646" s="57"/>
      <c r="E646" s="58"/>
      <c r="F646" s="58"/>
      <c r="G646" s="427"/>
      <c r="H646" s="427"/>
      <c r="I646" s="59"/>
      <c r="J646" s="59"/>
      <c r="K646" s="59"/>
      <c r="L646" s="59"/>
      <c r="M646" s="59"/>
      <c r="N646" s="59"/>
      <c r="O646" s="57" t="str" cm="1">
        <f t="array" ref="O646">I646&amp;IFERROR(IF(INDEX('1.2 Speakers'!$J$10:$J1713,MATCH(I646,'1.2 Speakers'!$B$10:$B1713,0),)="",""," - "&amp;INDEX('1.2 Speakers'!$J$10:$J1713,MATCH(I646,'1.2 Speakers'!$B$10:$B1713,0),)),"")&amp;IF(ISBLANK(J646),"",CHAR(10))&amp;J646&amp;IFERROR(IF(INDEX('1.2 Speakers'!$J$10:$J1713,MATCH(J646,'1.2 Speakers'!$B$10:$B1713,0),)="",""," - "&amp;INDEX('1.2 Speakers'!$J$10:$J1713,MATCH(J646,'1.2 Speakers'!$B$10:$B1713,0),)),"")&amp;IF(ISBLANK(K646),"","
")&amp;K646&amp;IFERROR(IF(INDEX('1.2 Speakers'!$J$10:$J1713,MATCH(K646,'1.2 Speakers'!$B$10:$B1713,0),)="",""," - "&amp;INDEX('1.2 Speakers'!$J$10:$J1713,MATCH(K646,'1.2 Speakers'!$B$10:$B1713,0),)),"")&amp;IF(ISBLANK(L646),"","
")&amp;L646&amp;IFERROR(IF(INDEX('1.2 Speakers'!$J$10:$J1713,MATCH(L646,'1.2 Speakers'!$B$10:$B1713,0),)="",""," - "&amp;INDEX('1.2 Speakers'!$J$10:$J1713,MATCH(L646,'1.2 Speakers'!$B$10:$B1713,0),)),"")&amp;IF(ISBLANK(M646),"","
")&amp;M646&amp;IFERROR(IF(INDEX('1.2 Speakers'!$J$10:$J1713,MATCH(M646,'1.2 Speakers'!$B$10:$B1713,0),)="",""," - "&amp;INDEX('1.2 Speakers'!$J$10:$J1713,MATCH(M646,'1.2 Speakers'!$B$10:$B1713,0),)),"")&amp;IF(ISBLANK(N646),"","
")&amp;N646&amp;IFERROR(IF(INDEX('1.2 Speakers'!$J$10:$J1713,MATCH(N646,'1.2 Speakers'!$B$10:$B1713,0),)="",""," - "&amp;INDEX('1.2 Speakers'!$J$10:$J1713,MATCH(N646,'1.2 Speakers'!$B$10:$B1713,0),)),"")</f>
        <v/>
      </c>
      <c r="P646" s="58"/>
      <c r="Q646" s="60"/>
      <c r="R646" s="61"/>
      <c r="S646" s="60"/>
      <c r="T646" s="62"/>
    </row>
    <row r="647" spans="2:20" ht="13">
      <c r="B647" s="56"/>
      <c r="C647" s="425"/>
      <c r="D647" s="57"/>
      <c r="E647" s="58"/>
      <c r="F647" s="58"/>
      <c r="G647" s="427"/>
      <c r="H647" s="427"/>
      <c r="I647" s="59"/>
      <c r="J647" s="59"/>
      <c r="K647" s="59"/>
      <c r="L647" s="59"/>
      <c r="M647" s="59"/>
      <c r="N647" s="59"/>
      <c r="O647" s="57" t="str" cm="1">
        <f t="array" ref="O647">I647&amp;IFERROR(IF(INDEX('1.2 Speakers'!$J$10:$J1714,MATCH(I647,'1.2 Speakers'!$B$10:$B1714,0),)="",""," - "&amp;INDEX('1.2 Speakers'!$J$10:$J1714,MATCH(I647,'1.2 Speakers'!$B$10:$B1714,0),)),"")&amp;IF(ISBLANK(J647),"",CHAR(10))&amp;J647&amp;IFERROR(IF(INDEX('1.2 Speakers'!$J$10:$J1714,MATCH(J647,'1.2 Speakers'!$B$10:$B1714,0),)="",""," - "&amp;INDEX('1.2 Speakers'!$J$10:$J1714,MATCH(J647,'1.2 Speakers'!$B$10:$B1714,0),)),"")&amp;IF(ISBLANK(K647),"","
")&amp;K647&amp;IFERROR(IF(INDEX('1.2 Speakers'!$J$10:$J1714,MATCH(K647,'1.2 Speakers'!$B$10:$B1714,0),)="",""," - "&amp;INDEX('1.2 Speakers'!$J$10:$J1714,MATCH(K647,'1.2 Speakers'!$B$10:$B1714,0),)),"")&amp;IF(ISBLANK(L647),"","
")&amp;L647&amp;IFERROR(IF(INDEX('1.2 Speakers'!$J$10:$J1714,MATCH(L647,'1.2 Speakers'!$B$10:$B1714,0),)="",""," - "&amp;INDEX('1.2 Speakers'!$J$10:$J1714,MATCH(L647,'1.2 Speakers'!$B$10:$B1714,0),)),"")&amp;IF(ISBLANK(M647),"","
")&amp;M647&amp;IFERROR(IF(INDEX('1.2 Speakers'!$J$10:$J1714,MATCH(M647,'1.2 Speakers'!$B$10:$B1714,0),)="",""," - "&amp;INDEX('1.2 Speakers'!$J$10:$J1714,MATCH(M647,'1.2 Speakers'!$B$10:$B1714,0),)),"")&amp;IF(ISBLANK(N647),"","
")&amp;N647&amp;IFERROR(IF(INDEX('1.2 Speakers'!$J$10:$J1714,MATCH(N647,'1.2 Speakers'!$B$10:$B1714,0),)="",""," - "&amp;INDEX('1.2 Speakers'!$J$10:$J1714,MATCH(N647,'1.2 Speakers'!$B$10:$B1714,0),)),"")</f>
        <v/>
      </c>
      <c r="P647" s="58"/>
      <c r="Q647" s="60"/>
      <c r="R647" s="61"/>
      <c r="S647" s="60"/>
      <c r="T647" s="62"/>
    </row>
    <row r="648" spans="2:20" ht="13">
      <c r="B648" s="56"/>
      <c r="C648" s="425"/>
      <c r="D648" s="57"/>
      <c r="E648" s="58"/>
      <c r="F648" s="58"/>
      <c r="G648" s="427"/>
      <c r="H648" s="427"/>
      <c r="I648" s="59"/>
      <c r="J648" s="59"/>
      <c r="K648" s="59"/>
      <c r="L648" s="59"/>
      <c r="M648" s="59"/>
      <c r="N648" s="59"/>
      <c r="O648" s="57" t="str" cm="1">
        <f t="array" ref="O648">I648&amp;IFERROR(IF(INDEX('1.2 Speakers'!$J$10:$J1715,MATCH(I648,'1.2 Speakers'!$B$10:$B1715,0),)="",""," - "&amp;INDEX('1.2 Speakers'!$J$10:$J1715,MATCH(I648,'1.2 Speakers'!$B$10:$B1715,0),)),"")&amp;IF(ISBLANK(J648),"",CHAR(10))&amp;J648&amp;IFERROR(IF(INDEX('1.2 Speakers'!$J$10:$J1715,MATCH(J648,'1.2 Speakers'!$B$10:$B1715,0),)="",""," - "&amp;INDEX('1.2 Speakers'!$J$10:$J1715,MATCH(J648,'1.2 Speakers'!$B$10:$B1715,0),)),"")&amp;IF(ISBLANK(K648),"","
")&amp;K648&amp;IFERROR(IF(INDEX('1.2 Speakers'!$J$10:$J1715,MATCH(K648,'1.2 Speakers'!$B$10:$B1715,0),)="",""," - "&amp;INDEX('1.2 Speakers'!$J$10:$J1715,MATCH(K648,'1.2 Speakers'!$B$10:$B1715,0),)),"")&amp;IF(ISBLANK(L648),"","
")&amp;L648&amp;IFERROR(IF(INDEX('1.2 Speakers'!$J$10:$J1715,MATCH(L648,'1.2 Speakers'!$B$10:$B1715,0),)="",""," - "&amp;INDEX('1.2 Speakers'!$J$10:$J1715,MATCH(L648,'1.2 Speakers'!$B$10:$B1715,0),)),"")&amp;IF(ISBLANK(M648),"","
")&amp;M648&amp;IFERROR(IF(INDEX('1.2 Speakers'!$J$10:$J1715,MATCH(M648,'1.2 Speakers'!$B$10:$B1715,0),)="",""," - "&amp;INDEX('1.2 Speakers'!$J$10:$J1715,MATCH(M648,'1.2 Speakers'!$B$10:$B1715,0),)),"")&amp;IF(ISBLANK(N648),"","
")&amp;N648&amp;IFERROR(IF(INDEX('1.2 Speakers'!$J$10:$J1715,MATCH(N648,'1.2 Speakers'!$B$10:$B1715,0),)="",""," - "&amp;INDEX('1.2 Speakers'!$J$10:$J1715,MATCH(N648,'1.2 Speakers'!$B$10:$B1715,0),)),"")</f>
        <v/>
      </c>
      <c r="P648" s="58"/>
      <c r="Q648" s="60"/>
      <c r="R648" s="61"/>
      <c r="S648" s="60"/>
      <c r="T648" s="62"/>
    </row>
    <row r="649" spans="2:20" ht="13">
      <c r="B649" s="56"/>
      <c r="C649" s="425"/>
      <c r="D649" s="57"/>
      <c r="E649" s="58"/>
      <c r="F649" s="58"/>
      <c r="G649" s="427"/>
      <c r="H649" s="427"/>
      <c r="I649" s="59"/>
      <c r="J649" s="59"/>
      <c r="K649" s="59"/>
      <c r="L649" s="59"/>
      <c r="M649" s="59"/>
      <c r="N649" s="59"/>
      <c r="O649" s="57" t="str" cm="1">
        <f t="array" ref="O649">I649&amp;IFERROR(IF(INDEX('1.2 Speakers'!$J$10:$J1716,MATCH(I649,'1.2 Speakers'!$B$10:$B1716,0),)="",""," - "&amp;INDEX('1.2 Speakers'!$J$10:$J1716,MATCH(I649,'1.2 Speakers'!$B$10:$B1716,0),)),"")&amp;IF(ISBLANK(J649),"",CHAR(10))&amp;J649&amp;IFERROR(IF(INDEX('1.2 Speakers'!$J$10:$J1716,MATCH(J649,'1.2 Speakers'!$B$10:$B1716,0),)="",""," - "&amp;INDEX('1.2 Speakers'!$J$10:$J1716,MATCH(J649,'1.2 Speakers'!$B$10:$B1716,0),)),"")&amp;IF(ISBLANK(K649),"","
")&amp;K649&amp;IFERROR(IF(INDEX('1.2 Speakers'!$J$10:$J1716,MATCH(K649,'1.2 Speakers'!$B$10:$B1716,0),)="",""," - "&amp;INDEX('1.2 Speakers'!$J$10:$J1716,MATCH(K649,'1.2 Speakers'!$B$10:$B1716,0),)),"")&amp;IF(ISBLANK(L649),"","
")&amp;L649&amp;IFERROR(IF(INDEX('1.2 Speakers'!$J$10:$J1716,MATCH(L649,'1.2 Speakers'!$B$10:$B1716,0),)="",""," - "&amp;INDEX('1.2 Speakers'!$J$10:$J1716,MATCH(L649,'1.2 Speakers'!$B$10:$B1716,0),)),"")&amp;IF(ISBLANK(M649),"","
")&amp;M649&amp;IFERROR(IF(INDEX('1.2 Speakers'!$J$10:$J1716,MATCH(M649,'1.2 Speakers'!$B$10:$B1716,0),)="",""," - "&amp;INDEX('1.2 Speakers'!$J$10:$J1716,MATCH(M649,'1.2 Speakers'!$B$10:$B1716,0),)),"")&amp;IF(ISBLANK(N649),"","
")&amp;N649&amp;IFERROR(IF(INDEX('1.2 Speakers'!$J$10:$J1716,MATCH(N649,'1.2 Speakers'!$B$10:$B1716,0),)="",""," - "&amp;INDEX('1.2 Speakers'!$J$10:$J1716,MATCH(N649,'1.2 Speakers'!$B$10:$B1716,0),)),"")</f>
        <v/>
      </c>
      <c r="P649" s="58"/>
      <c r="Q649" s="60"/>
      <c r="R649" s="61"/>
      <c r="S649" s="60"/>
      <c r="T649" s="62"/>
    </row>
    <row r="650" spans="2:20" ht="13">
      <c r="B650" s="56"/>
      <c r="C650" s="425"/>
      <c r="D650" s="57"/>
      <c r="E650" s="58"/>
      <c r="F650" s="58"/>
      <c r="G650" s="427"/>
      <c r="H650" s="427"/>
      <c r="I650" s="59"/>
      <c r="J650" s="59"/>
      <c r="K650" s="59"/>
      <c r="L650" s="59"/>
      <c r="M650" s="59"/>
      <c r="N650" s="59"/>
      <c r="O650" s="57" t="str" cm="1">
        <f t="array" ref="O650">I650&amp;IFERROR(IF(INDEX('1.2 Speakers'!$J$10:$J1717,MATCH(I650,'1.2 Speakers'!$B$10:$B1717,0),)="",""," - "&amp;INDEX('1.2 Speakers'!$J$10:$J1717,MATCH(I650,'1.2 Speakers'!$B$10:$B1717,0),)),"")&amp;IF(ISBLANK(J650),"",CHAR(10))&amp;J650&amp;IFERROR(IF(INDEX('1.2 Speakers'!$J$10:$J1717,MATCH(J650,'1.2 Speakers'!$B$10:$B1717,0),)="",""," - "&amp;INDEX('1.2 Speakers'!$J$10:$J1717,MATCH(J650,'1.2 Speakers'!$B$10:$B1717,0),)),"")&amp;IF(ISBLANK(K650),"","
")&amp;K650&amp;IFERROR(IF(INDEX('1.2 Speakers'!$J$10:$J1717,MATCH(K650,'1.2 Speakers'!$B$10:$B1717,0),)="",""," - "&amp;INDEX('1.2 Speakers'!$J$10:$J1717,MATCH(K650,'1.2 Speakers'!$B$10:$B1717,0),)),"")&amp;IF(ISBLANK(L650),"","
")&amp;L650&amp;IFERROR(IF(INDEX('1.2 Speakers'!$J$10:$J1717,MATCH(L650,'1.2 Speakers'!$B$10:$B1717,0),)="",""," - "&amp;INDEX('1.2 Speakers'!$J$10:$J1717,MATCH(L650,'1.2 Speakers'!$B$10:$B1717,0),)),"")&amp;IF(ISBLANK(M650),"","
")&amp;M650&amp;IFERROR(IF(INDEX('1.2 Speakers'!$J$10:$J1717,MATCH(M650,'1.2 Speakers'!$B$10:$B1717,0),)="",""," - "&amp;INDEX('1.2 Speakers'!$J$10:$J1717,MATCH(M650,'1.2 Speakers'!$B$10:$B1717,0),)),"")&amp;IF(ISBLANK(N650),"","
")&amp;N650&amp;IFERROR(IF(INDEX('1.2 Speakers'!$J$10:$J1717,MATCH(N650,'1.2 Speakers'!$B$10:$B1717,0),)="",""," - "&amp;INDEX('1.2 Speakers'!$J$10:$J1717,MATCH(N650,'1.2 Speakers'!$B$10:$B1717,0),)),"")</f>
        <v/>
      </c>
      <c r="P650" s="58"/>
      <c r="Q650" s="60"/>
      <c r="R650" s="61"/>
      <c r="S650" s="60"/>
      <c r="T650" s="62"/>
    </row>
    <row r="651" spans="2:20" ht="13">
      <c r="B651" s="56"/>
      <c r="C651" s="425"/>
      <c r="D651" s="57"/>
      <c r="E651" s="58"/>
      <c r="F651" s="58"/>
      <c r="G651" s="427"/>
      <c r="H651" s="427"/>
      <c r="I651" s="59"/>
      <c r="J651" s="59"/>
      <c r="K651" s="59"/>
      <c r="L651" s="59"/>
      <c r="M651" s="59"/>
      <c r="N651" s="59"/>
      <c r="O651" s="57" t="str" cm="1">
        <f t="array" ref="O651">I651&amp;IFERROR(IF(INDEX('1.2 Speakers'!$J$10:$J1718,MATCH(I651,'1.2 Speakers'!$B$10:$B1718,0),)="",""," - "&amp;INDEX('1.2 Speakers'!$J$10:$J1718,MATCH(I651,'1.2 Speakers'!$B$10:$B1718,0),)),"")&amp;IF(ISBLANK(J651),"",CHAR(10))&amp;J651&amp;IFERROR(IF(INDEX('1.2 Speakers'!$J$10:$J1718,MATCH(J651,'1.2 Speakers'!$B$10:$B1718,0),)="",""," - "&amp;INDEX('1.2 Speakers'!$J$10:$J1718,MATCH(J651,'1.2 Speakers'!$B$10:$B1718,0),)),"")&amp;IF(ISBLANK(K651),"","
")&amp;K651&amp;IFERROR(IF(INDEX('1.2 Speakers'!$J$10:$J1718,MATCH(K651,'1.2 Speakers'!$B$10:$B1718,0),)="",""," - "&amp;INDEX('1.2 Speakers'!$J$10:$J1718,MATCH(K651,'1.2 Speakers'!$B$10:$B1718,0),)),"")&amp;IF(ISBLANK(L651),"","
")&amp;L651&amp;IFERROR(IF(INDEX('1.2 Speakers'!$J$10:$J1718,MATCH(L651,'1.2 Speakers'!$B$10:$B1718,0),)="",""," - "&amp;INDEX('1.2 Speakers'!$J$10:$J1718,MATCH(L651,'1.2 Speakers'!$B$10:$B1718,0),)),"")&amp;IF(ISBLANK(M651),"","
")&amp;M651&amp;IFERROR(IF(INDEX('1.2 Speakers'!$J$10:$J1718,MATCH(M651,'1.2 Speakers'!$B$10:$B1718,0),)="",""," - "&amp;INDEX('1.2 Speakers'!$J$10:$J1718,MATCH(M651,'1.2 Speakers'!$B$10:$B1718,0),)),"")&amp;IF(ISBLANK(N651),"","
")&amp;N651&amp;IFERROR(IF(INDEX('1.2 Speakers'!$J$10:$J1718,MATCH(N651,'1.2 Speakers'!$B$10:$B1718,0),)="",""," - "&amp;INDEX('1.2 Speakers'!$J$10:$J1718,MATCH(N651,'1.2 Speakers'!$B$10:$B1718,0),)),"")</f>
        <v/>
      </c>
      <c r="P651" s="58"/>
      <c r="Q651" s="60"/>
      <c r="R651" s="61"/>
      <c r="S651" s="60"/>
      <c r="T651" s="62"/>
    </row>
    <row r="652" spans="2:20" ht="13">
      <c r="B652" s="56"/>
      <c r="C652" s="425"/>
      <c r="D652" s="57"/>
      <c r="E652" s="58"/>
      <c r="F652" s="58"/>
      <c r="G652" s="427"/>
      <c r="H652" s="427"/>
      <c r="I652" s="59"/>
      <c r="J652" s="59"/>
      <c r="K652" s="59"/>
      <c r="L652" s="59"/>
      <c r="M652" s="59"/>
      <c r="N652" s="59"/>
      <c r="O652" s="57" t="str" cm="1">
        <f t="array" ref="O652">I652&amp;IFERROR(IF(INDEX('1.2 Speakers'!$J$10:$J1719,MATCH(I652,'1.2 Speakers'!$B$10:$B1719,0),)="",""," - "&amp;INDEX('1.2 Speakers'!$J$10:$J1719,MATCH(I652,'1.2 Speakers'!$B$10:$B1719,0),)),"")&amp;IF(ISBLANK(J652),"",CHAR(10))&amp;J652&amp;IFERROR(IF(INDEX('1.2 Speakers'!$J$10:$J1719,MATCH(J652,'1.2 Speakers'!$B$10:$B1719,0),)="",""," - "&amp;INDEX('1.2 Speakers'!$J$10:$J1719,MATCH(J652,'1.2 Speakers'!$B$10:$B1719,0),)),"")&amp;IF(ISBLANK(K652),"","
")&amp;K652&amp;IFERROR(IF(INDEX('1.2 Speakers'!$J$10:$J1719,MATCH(K652,'1.2 Speakers'!$B$10:$B1719,0),)="",""," - "&amp;INDEX('1.2 Speakers'!$J$10:$J1719,MATCH(K652,'1.2 Speakers'!$B$10:$B1719,0),)),"")&amp;IF(ISBLANK(L652),"","
")&amp;L652&amp;IFERROR(IF(INDEX('1.2 Speakers'!$J$10:$J1719,MATCH(L652,'1.2 Speakers'!$B$10:$B1719,0),)="",""," - "&amp;INDEX('1.2 Speakers'!$J$10:$J1719,MATCH(L652,'1.2 Speakers'!$B$10:$B1719,0),)),"")&amp;IF(ISBLANK(M652),"","
")&amp;M652&amp;IFERROR(IF(INDEX('1.2 Speakers'!$J$10:$J1719,MATCH(M652,'1.2 Speakers'!$B$10:$B1719,0),)="",""," - "&amp;INDEX('1.2 Speakers'!$J$10:$J1719,MATCH(M652,'1.2 Speakers'!$B$10:$B1719,0),)),"")&amp;IF(ISBLANK(N652),"","
")&amp;N652&amp;IFERROR(IF(INDEX('1.2 Speakers'!$J$10:$J1719,MATCH(N652,'1.2 Speakers'!$B$10:$B1719,0),)="",""," - "&amp;INDEX('1.2 Speakers'!$J$10:$J1719,MATCH(N652,'1.2 Speakers'!$B$10:$B1719,0),)),"")</f>
        <v/>
      </c>
      <c r="P652" s="58"/>
      <c r="Q652" s="60"/>
      <c r="R652" s="61"/>
      <c r="S652" s="60"/>
      <c r="T652" s="62"/>
    </row>
    <row r="653" spans="2:20" ht="13">
      <c r="B653" s="56"/>
      <c r="C653" s="425"/>
      <c r="D653" s="57"/>
      <c r="E653" s="58"/>
      <c r="F653" s="58"/>
      <c r="G653" s="427"/>
      <c r="H653" s="427"/>
      <c r="I653" s="59"/>
      <c r="J653" s="59"/>
      <c r="K653" s="59"/>
      <c r="L653" s="59"/>
      <c r="M653" s="59"/>
      <c r="N653" s="59"/>
      <c r="O653" s="57" t="str" cm="1">
        <f t="array" ref="O653">I653&amp;IFERROR(IF(INDEX('1.2 Speakers'!$J$10:$J1720,MATCH(I653,'1.2 Speakers'!$B$10:$B1720,0),)="",""," - "&amp;INDEX('1.2 Speakers'!$J$10:$J1720,MATCH(I653,'1.2 Speakers'!$B$10:$B1720,0),)),"")&amp;IF(ISBLANK(J653),"",CHAR(10))&amp;J653&amp;IFERROR(IF(INDEX('1.2 Speakers'!$J$10:$J1720,MATCH(J653,'1.2 Speakers'!$B$10:$B1720,0),)="",""," - "&amp;INDEX('1.2 Speakers'!$J$10:$J1720,MATCH(J653,'1.2 Speakers'!$B$10:$B1720,0),)),"")&amp;IF(ISBLANK(K653),"","
")&amp;K653&amp;IFERROR(IF(INDEX('1.2 Speakers'!$J$10:$J1720,MATCH(K653,'1.2 Speakers'!$B$10:$B1720,0),)="",""," - "&amp;INDEX('1.2 Speakers'!$J$10:$J1720,MATCH(K653,'1.2 Speakers'!$B$10:$B1720,0),)),"")&amp;IF(ISBLANK(L653),"","
")&amp;L653&amp;IFERROR(IF(INDEX('1.2 Speakers'!$J$10:$J1720,MATCH(L653,'1.2 Speakers'!$B$10:$B1720,0),)="",""," - "&amp;INDEX('1.2 Speakers'!$J$10:$J1720,MATCH(L653,'1.2 Speakers'!$B$10:$B1720,0),)),"")&amp;IF(ISBLANK(M653),"","
")&amp;M653&amp;IFERROR(IF(INDEX('1.2 Speakers'!$J$10:$J1720,MATCH(M653,'1.2 Speakers'!$B$10:$B1720,0),)="",""," - "&amp;INDEX('1.2 Speakers'!$J$10:$J1720,MATCH(M653,'1.2 Speakers'!$B$10:$B1720,0),)),"")&amp;IF(ISBLANK(N653),"","
")&amp;N653&amp;IFERROR(IF(INDEX('1.2 Speakers'!$J$10:$J1720,MATCH(N653,'1.2 Speakers'!$B$10:$B1720,0),)="",""," - "&amp;INDEX('1.2 Speakers'!$J$10:$J1720,MATCH(N653,'1.2 Speakers'!$B$10:$B1720,0),)),"")</f>
        <v/>
      </c>
      <c r="P653" s="58"/>
      <c r="Q653" s="60"/>
      <c r="R653" s="61"/>
      <c r="S653" s="60"/>
      <c r="T653" s="62"/>
    </row>
    <row r="654" spans="2:20" ht="13">
      <c r="B654" s="56"/>
      <c r="C654" s="425"/>
      <c r="D654" s="57"/>
      <c r="E654" s="58"/>
      <c r="F654" s="58"/>
      <c r="G654" s="427"/>
      <c r="H654" s="427"/>
      <c r="I654" s="59"/>
      <c r="J654" s="59"/>
      <c r="K654" s="59"/>
      <c r="L654" s="59"/>
      <c r="M654" s="59"/>
      <c r="N654" s="59"/>
      <c r="O654" s="57" t="str" cm="1">
        <f t="array" ref="O654">I654&amp;IFERROR(IF(INDEX('1.2 Speakers'!$J$10:$J1721,MATCH(I654,'1.2 Speakers'!$B$10:$B1721,0),)="",""," - "&amp;INDEX('1.2 Speakers'!$J$10:$J1721,MATCH(I654,'1.2 Speakers'!$B$10:$B1721,0),)),"")&amp;IF(ISBLANK(J654),"",CHAR(10))&amp;J654&amp;IFERROR(IF(INDEX('1.2 Speakers'!$J$10:$J1721,MATCH(J654,'1.2 Speakers'!$B$10:$B1721,0),)="",""," - "&amp;INDEX('1.2 Speakers'!$J$10:$J1721,MATCH(J654,'1.2 Speakers'!$B$10:$B1721,0),)),"")&amp;IF(ISBLANK(K654),"","
")&amp;K654&amp;IFERROR(IF(INDEX('1.2 Speakers'!$J$10:$J1721,MATCH(K654,'1.2 Speakers'!$B$10:$B1721,0),)="",""," - "&amp;INDEX('1.2 Speakers'!$J$10:$J1721,MATCH(K654,'1.2 Speakers'!$B$10:$B1721,0),)),"")&amp;IF(ISBLANK(L654),"","
")&amp;L654&amp;IFERROR(IF(INDEX('1.2 Speakers'!$J$10:$J1721,MATCH(L654,'1.2 Speakers'!$B$10:$B1721,0),)="",""," - "&amp;INDEX('1.2 Speakers'!$J$10:$J1721,MATCH(L654,'1.2 Speakers'!$B$10:$B1721,0),)),"")&amp;IF(ISBLANK(M654),"","
")&amp;M654&amp;IFERROR(IF(INDEX('1.2 Speakers'!$J$10:$J1721,MATCH(M654,'1.2 Speakers'!$B$10:$B1721,0),)="",""," - "&amp;INDEX('1.2 Speakers'!$J$10:$J1721,MATCH(M654,'1.2 Speakers'!$B$10:$B1721,0),)),"")&amp;IF(ISBLANK(N654),"","
")&amp;N654&amp;IFERROR(IF(INDEX('1.2 Speakers'!$J$10:$J1721,MATCH(N654,'1.2 Speakers'!$B$10:$B1721,0),)="",""," - "&amp;INDEX('1.2 Speakers'!$J$10:$J1721,MATCH(N654,'1.2 Speakers'!$B$10:$B1721,0),)),"")</f>
        <v/>
      </c>
      <c r="P654" s="58"/>
      <c r="Q654" s="60"/>
      <c r="R654" s="61"/>
      <c r="S654" s="60"/>
      <c r="T654" s="62"/>
    </row>
    <row r="655" spans="2:20" ht="13">
      <c r="B655" s="56"/>
      <c r="C655" s="425"/>
      <c r="D655" s="57"/>
      <c r="E655" s="58"/>
      <c r="F655" s="58"/>
      <c r="G655" s="427"/>
      <c r="H655" s="427"/>
      <c r="I655" s="59"/>
      <c r="J655" s="59"/>
      <c r="K655" s="59"/>
      <c r="L655" s="59"/>
      <c r="M655" s="59"/>
      <c r="N655" s="59"/>
      <c r="O655" s="57" t="str" cm="1">
        <f t="array" ref="O655">I655&amp;IFERROR(IF(INDEX('1.2 Speakers'!$J$10:$J1722,MATCH(I655,'1.2 Speakers'!$B$10:$B1722,0),)="",""," - "&amp;INDEX('1.2 Speakers'!$J$10:$J1722,MATCH(I655,'1.2 Speakers'!$B$10:$B1722,0),)),"")&amp;IF(ISBLANK(J655),"",CHAR(10))&amp;J655&amp;IFERROR(IF(INDEX('1.2 Speakers'!$J$10:$J1722,MATCH(J655,'1.2 Speakers'!$B$10:$B1722,0),)="",""," - "&amp;INDEX('1.2 Speakers'!$J$10:$J1722,MATCH(J655,'1.2 Speakers'!$B$10:$B1722,0),)),"")&amp;IF(ISBLANK(K655),"","
")&amp;K655&amp;IFERROR(IF(INDEX('1.2 Speakers'!$J$10:$J1722,MATCH(K655,'1.2 Speakers'!$B$10:$B1722,0),)="",""," - "&amp;INDEX('1.2 Speakers'!$J$10:$J1722,MATCH(K655,'1.2 Speakers'!$B$10:$B1722,0),)),"")&amp;IF(ISBLANK(L655),"","
")&amp;L655&amp;IFERROR(IF(INDEX('1.2 Speakers'!$J$10:$J1722,MATCH(L655,'1.2 Speakers'!$B$10:$B1722,0),)="",""," - "&amp;INDEX('1.2 Speakers'!$J$10:$J1722,MATCH(L655,'1.2 Speakers'!$B$10:$B1722,0),)),"")&amp;IF(ISBLANK(M655),"","
")&amp;M655&amp;IFERROR(IF(INDEX('1.2 Speakers'!$J$10:$J1722,MATCH(M655,'1.2 Speakers'!$B$10:$B1722,0),)="",""," - "&amp;INDEX('1.2 Speakers'!$J$10:$J1722,MATCH(M655,'1.2 Speakers'!$B$10:$B1722,0),)),"")&amp;IF(ISBLANK(N655),"","
")&amp;N655&amp;IFERROR(IF(INDEX('1.2 Speakers'!$J$10:$J1722,MATCH(N655,'1.2 Speakers'!$B$10:$B1722,0),)="",""," - "&amp;INDEX('1.2 Speakers'!$J$10:$J1722,MATCH(N655,'1.2 Speakers'!$B$10:$B1722,0),)),"")</f>
        <v/>
      </c>
      <c r="P655" s="58"/>
      <c r="Q655" s="60"/>
      <c r="R655" s="61"/>
      <c r="S655" s="60"/>
      <c r="T655" s="62"/>
    </row>
    <row r="656" spans="2:20" ht="13">
      <c r="B656" s="56"/>
      <c r="C656" s="425"/>
      <c r="D656" s="57"/>
      <c r="E656" s="58"/>
      <c r="F656" s="58"/>
      <c r="G656" s="427"/>
      <c r="H656" s="427"/>
      <c r="I656" s="59"/>
      <c r="J656" s="59"/>
      <c r="K656" s="59"/>
      <c r="L656" s="59"/>
      <c r="M656" s="59"/>
      <c r="N656" s="59"/>
      <c r="O656" s="57" t="str" cm="1">
        <f t="array" ref="O656">I656&amp;IFERROR(IF(INDEX('1.2 Speakers'!$J$10:$J1723,MATCH(I656,'1.2 Speakers'!$B$10:$B1723,0),)="",""," - "&amp;INDEX('1.2 Speakers'!$J$10:$J1723,MATCH(I656,'1.2 Speakers'!$B$10:$B1723,0),)),"")&amp;IF(ISBLANK(J656),"",CHAR(10))&amp;J656&amp;IFERROR(IF(INDEX('1.2 Speakers'!$J$10:$J1723,MATCH(J656,'1.2 Speakers'!$B$10:$B1723,0),)="",""," - "&amp;INDEX('1.2 Speakers'!$J$10:$J1723,MATCH(J656,'1.2 Speakers'!$B$10:$B1723,0),)),"")&amp;IF(ISBLANK(K656),"","
")&amp;K656&amp;IFERROR(IF(INDEX('1.2 Speakers'!$J$10:$J1723,MATCH(K656,'1.2 Speakers'!$B$10:$B1723,0),)="",""," - "&amp;INDEX('1.2 Speakers'!$J$10:$J1723,MATCH(K656,'1.2 Speakers'!$B$10:$B1723,0),)),"")&amp;IF(ISBLANK(L656),"","
")&amp;L656&amp;IFERROR(IF(INDEX('1.2 Speakers'!$J$10:$J1723,MATCH(L656,'1.2 Speakers'!$B$10:$B1723,0),)="",""," - "&amp;INDEX('1.2 Speakers'!$J$10:$J1723,MATCH(L656,'1.2 Speakers'!$B$10:$B1723,0),)),"")&amp;IF(ISBLANK(M656),"","
")&amp;M656&amp;IFERROR(IF(INDEX('1.2 Speakers'!$J$10:$J1723,MATCH(M656,'1.2 Speakers'!$B$10:$B1723,0),)="",""," - "&amp;INDEX('1.2 Speakers'!$J$10:$J1723,MATCH(M656,'1.2 Speakers'!$B$10:$B1723,0),)),"")&amp;IF(ISBLANK(N656),"","
")&amp;N656&amp;IFERROR(IF(INDEX('1.2 Speakers'!$J$10:$J1723,MATCH(N656,'1.2 Speakers'!$B$10:$B1723,0),)="",""," - "&amp;INDEX('1.2 Speakers'!$J$10:$J1723,MATCH(N656,'1.2 Speakers'!$B$10:$B1723,0),)),"")</f>
        <v/>
      </c>
      <c r="P656" s="58"/>
      <c r="Q656" s="60"/>
      <c r="R656" s="61"/>
      <c r="S656" s="60"/>
      <c r="T656" s="62"/>
    </row>
    <row r="657" spans="2:20" ht="13">
      <c r="B657" s="56"/>
      <c r="C657" s="425"/>
      <c r="D657" s="57"/>
      <c r="E657" s="58"/>
      <c r="F657" s="58"/>
      <c r="G657" s="427"/>
      <c r="H657" s="427"/>
      <c r="I657" s="59"/>
      <c r="J657" s="59"/>
      <c r="K657" s="59"/>
      <c r="L657" s="59"/>
      <c r="M657" s="59"/>
      <c r="N657" s="59"/>
      <c r="O657" s="57" t="str" cm="1">
        <f t="array" ref="O657">I657&amp;IFERROR(IF(INDEX('1.2 Speakers'!$J$10:$J1724,MATCH(I657,'1.2 Speakers'!$B$10:$B1724,0),)="",""," - "&amp;INDEX('1.2 Speakers'!$J$10:$J1724,MATCH(I657,'1.2 Speakers'!$B$10:$B1724,0),)),"")&amp;IF(ISBLANK(J657),"",CHAR(10))&amp;J657&amp;IFERROR(IF(INDEX('1.2 Speakers'!$J$10:$J1724,MATCH(J657,'1.2 Speakers'!$B$10:$B1724,0),)="",""," - "&amp;INDEX('1.2 Speakers'!$J$10:$J1724,MATCH(J657,'1.2 Speakers'!$B$10:$B1724,0),)),"")&amp;IF(ISBLANK(K657),"","
")&amp;K657&amp;IFERROR(IF(INDEX('1.2 Speakers'!$J$10:$J1724,MATCH(K657,'1.2 Speakers'!$B$10:$B1724,0),)="",""," - "&amp;INDEX('1.2 Speakers'!$J$10:$J1724,MATCH(K657,'1.2 Speakers'!$B$10:$B1724,0),)),"")&amp;IF(ISBLANK(L657),"","
")&amp;L657&amp;IFERROR(IF(INDEX('1.2 Speakers'!$J$10:$J1724,MATCH(L657,'1.2 Speakers'!$B$10:$B1724,0),)="",""," - "&amp;INDEX('1.2 Speakers'!$J$10:$J1724,MATCH(L657,'1.2 Speakers'!$B$10:$B1724,0),)),"")&amp;IF(ISBLANK(M657),"","
")&amp;M657&amp;IFERROR(IF(INDEX('1.2 Speakers'!$J$10:$J1724,MATCH(M657,'1.2 Speakers'!$B$10:$B1724,0),)="",""," - "&amp;INDEX('1.2 Speakers'!$J$10:$J1724,MATCH(M657,'1.2 Speakers'!$B$10:$B1724,0),)),"")&amp;IF(ISBLANK(N657),"","
")&amp;N657&amp;IFERROR(IF(INDEX('1.2 Speakers'!$J$10:$J1724,MATCH(N657,'1.2 Speakers'!$B$10:$B1724,0),)="",""," - "&amp;INDEX('1.2 Speakers'!$J$10:$J1724,MATCH(N657,'1.2 Speakers'!$B$10:$B1724,0),)),"")</f>
        <v/>
      </c>
      <c r="P657" s="58"/>
      <c r="Q657" s="60"/>
      <c r="R657" s="61"/>
      <c r="S657" s="60"/>
      <c r="T657" s="62"/>
    </row>
    <row r="658" spans="2:20" ht="13">
      <c r="B658" s="56"/>
      <c r="C658" s="425"/>
      <c r="D658" s="57"/>
      <c r="E658" s="58"/>
      <c r="F658" s="58"/>
      <c r="G658" s="427"/>
      <c r="H658" s="427"/>
      <c r="I658" s="59"/>
      <c r="J658" s="59"/>
      <c r="K658" s="59"/>
      <c r="L658" s="59"/>
      <c r="M658" s="59"/>
      <c r="N658" s="59"/>
      <c r="O658" s="57" t="str" cm="1">
        <f t="array" ref="O658">I658&amp;IFERROR(IF(INDEX('1.2 Speakers'!$J$10:$J1725,MATCH(I658,'1.2 Speakers'!$B$10:$B1725,0),)="",""," - "&amp;INDEX('1.2 Speakers'!$J$10:$J1725,MATCH(I658,'1.2 Speakers'!$B$10:$B1725,0),)),"")&amp;IF(ISBLANK(J658),"",CHAR(10))&amp;J658&amp;IFERROR(IF(INDEX('1.2 Speakers'!$J$10:$J1725,MATCH(J658,'1.2 Speakers'!$B$10:$B1725,0),)="",""," - "&amp;INDEX('1.2 Speakers'!$J$10:$J1725,MATCH(J658,'1.2 Speakers'!$B$10:$B1725,0),)),"")&amp;IF(ISBLANK(K658),"","
")&amp;K658&amp;IFERROR(IF(INDEX('1.2 Speakers'!$J$10:$J1725,MATCH(K658,'1.2 Speakers'!$B$10:$B1725,0),)="",""," - "&amp;INDEX('1.2 Speakers'!$J$10:$J1725,MATCH(K658,'1.2 Speakers'!$B$10:$B1725,0),)),"")&amp;IF(ISBLANK(L658),"","
")&amp;L658&amp;IFERROR(IF(INDEX('1.2 Speakers'!$J$10:$J1725,MATCH(L658,'1.2 Speakers'!$B$10:$B1725,0),)="",""," - "&amp;INDEX('1.2 Speakers'!$J$10:$J1725,MATCH(L658,'1.2 Speakers'!$B$10:$B1725,0),)),"")&amp;IF(ISBLANK(M658),"","
")&amp;M658&amp;IFERROR(IF(INDEX('1.2 Speakers'!$J$10:$J1725,MATCH(M658,'1.2 Speakers'!$B$10:$B1725,0),)="",""," - "&amp;INDEX('1.2 Speakers'!$J$10:$J1725,MATCH(M658,'1.2 Speakers'!$B$10:$B1725,0),)),"")&amp;IF(ISBLANK(N658),"","
")&amp;N658&amp;IFERROR(IF(INDEX('1.2 Speakers'!$J$10:$J1725,MATCH(N658,'1.2 Speakers'!$B$10:$B1725,0),)="",""," - "&amp;INDEX('1.2 Speakers'!$J$10:$J1725,MATCH(N658,'1.2 Speakers'!$B$10:$B1725,0),)),"")</f>
        <v/>
      </c>
      <c r="P658" s="58"/>
      <c r="Q658" s="60"/>
      <c r="R658" s="61"/>
      <c r="S658" s="60"/>
      <c r="T658" s="62"/>
    </row>
    <row r="659" spans="2:20" ht="13">
      <c r="B659" s="56"/>
      <c r="C659" s="425"/>
      <c r="D659" s="57"/>
      <c r="E659" s="58"/>
      <c r="F659" s="58"/>
      <c r="G659" s="427"/>
      <c r="H659" s="427"/>
      <c r="I659" s="59"/>
      <c r="J659" s="59"/>
      <c r="K659" s="59"/>
      <c r="L659" s="59"/>
      <c r="M659" s="59"/>
      <c r="N659" s="59"/>
      <c r="O659" s="57" t="str" cm="1">
        <f t="array" ref="O659">I659&amp;IFERROR(IF(INDEX('1.2 Speakers'!$J$10:$J1726,MATCH(I659,'1.2 Speakers'!$B$10:$B1726,0),)="",""," - "&amp;INDEX('1.2 Speakers'!$J$10:$J1726,MATCH(I659,'1.2 Speakers'!$B$10:$B1726,0),)),"")&amp;IF(ISBLANK(J659),"",CHAR(10))&amp;J659&amp;IFERROR(IF(INDEX('1.2 Speakers'!$J$10:$J1726,MATCH(J659,'1.2 Speakers'!$B$10:$B1726,0),)="",""," - "&amp;INDEX('1.2 Speakers'!$J$10:$J1726,MATCH(J659,'1.2 Speakers'!$B$10:$B1726,0),)),"")&amp;IF(ISBLANK(K659),"","
")&amp;K659&amp;IFERROR(IF(INDEX('1.2 Speakers'!$J$10:$J1726,MATCH(K659,'1.2 Speakers'!$B$10:$B1726,0),)="",""," - "&amp;INDEX('1.2 Speakers'!$J$10:$J1726,MATCH(K659,'1.2 Speakers'!$B$10:$B1726,0),)),"")&amp;IF(ISBLANK(L659),"","
")&amp;L659&amp;IFERROR(IF(INDEX('1.2 Speakers'!$J$10:$J1726,MATCH(L659,'1.2 Speakers'!$B$10:$B1726,0),)="",""," - "&amp;INDEX('1.2 Speakers'!$J$10:$J1726,MATCH(L659,'1.2 Speakers'!$B$10:$B1726,0),)),"")&amp;IF(ISBLANK(M659),"","
")&amp;M659&amp;IFERROR(IF(INDEX('1.2 Speakers'!$J$10:$J1726,MATCH(M659,'1.2 Speakers'!$B$10:$B1726,0),)="",""," - "&amp;INDEX('1.2 Speakers'!$J$10:$J1726,MATCH(M659,'1.2 Speakers'!$B$10:$B1726,0),)),"")&amp;IF(ISBLANK(N659),"","
")&amp;N659&amp;IFERROR(IF(INDEX('1.2 Speakers'!$J$10:$J1726,MATCH(N659,'1.2 Speakers'!$B$10:$B1726,0),)="",""," - "&amp;INDEX('1.2 Speakers'!$J$10:$J1726,MATCH(N659,'1.2 Speakers'!$B$10:$B1726,0),)),"")</f>
        <v/>
      </c>
      <c r="P659" s="58"/>
      <c r="Q659" s="60"/>
      <c r="R659" s="61"/>
      <c r="S659" s="60"/>
      <c r="T659" s="62"/>
    </row>
    <row r="660" spans="2:20" ht="13">
      <c r="B660" s="56"/>
      <c r="C660" s="425"/>
      <c r="D660" s="57"/>
      <c r="E660" s="58"/>
      <c r="F660" s="58"/>
      <c r="G660" s="427"/>
      <c r="H660" s="427"/>
      <c r="I660" s="59"/>
      <c r="J660" s="59"/>
      <c r="K660" s="59"/>
      <c r="L660" s="59"/>
      <c r="M660" s="59"/>
      <c r="N660" s="59"/>
      <c r="O660" s="57" t="str" cm="1">
        <f t="array" ref="O660">I660&amp;IFERROR(IF(INDEX('1.2 Speakers'!$J$10:$J1727,MATCH(I660,'1.2 Speakers'!$B$10:$B1727,0),)="",""," - "&amp;INDEX('1.2 Speakers'!$J$10:$J1727,MATCH(I660,'1.2 Speakers'!$B$10:$B1727,0),)),"")&amp;IF(ISBLANK(J660),"",CHAR(10))&amp;J660&amp;IFERROR(IF(INDEX('1.2 Speakers'!$J$10:$J1727,MATCH(J660,'1.2 Speakers'!$B$10:$B1727,0),)="",""," - "&amp;INDEX('1.2 Speakers'!$J$10:$J1727,MATCH(J660,'1.2 Speakers'!$B$10:$B1727,0),)),"")&amp;IF(ISBLANK(K660),"","
")&amp;K660&amp;IFERROR(IF(INDEX('1.2 Speakers'!$J$10:$J1727,MATCH(K660,'1.2 Speakers'!$B$10:$B1727,0),)="",""," - "&amp;INDEX('1.2 Speakers'!$J$10:$J1727,MATCH(K660,'1.2 Speakers'!$B$10:$B1727,0),)),"")&amp;IF(ISBLANK(L660),"","
")&amp;L660&amp;IFERROR(IF(INDEX('1.2 Speakers'!$J$10:$J1727,MATCH(L660,'1.2 Speakers'!$B$10:$B1727,0),)="",""," - "&amp;INDEX('1.2 Speakers'!$J$10:$J1727,MATCH(L660,'1.2 Speakers'!$B$10:$B1727,0),)),"")&amp;IF(ISBLANK(M660),"","
")&amp;M660&amp;IFERROR(IF(INDEX('1.2 Speakers'!$J$10:$J1727,MATCH(M660,'1.2 Speakers'!$B$10:$B1727,0),)="",""," - "&amp;INDEX('1.2 Speakers'!$J$10:$J1727,MATCH(M660,'1.2 Speakers'!$B$10:$B1727,0),)),"")&amp;IF(ISBLANK(N660),"","
")&amp;N660&amp;IFERROR(IF(INDEX('1.2 Speakers'!$J$10:$J1727,MATCH(N660,'1.2 Speakers'!$B$10:$B1727,0),)="",""," - "&amp;INDEX('1.2 Speakers'!$J$10:$J1727,MATCH(N660,'1.2 Speakers'!$B$10:$B1727,0),)),"")</f>
        <v/>
      </c>
      <c r="P660" s="58"/>
      <c r="Q660" s="60"/>
      <c r="R660" s="61"/>
      <c r="S660" s="60"/>
      <c r="T660" s="62"/>
    </row>
    <row r="661" spans="2:20" ht="13">
      <c r="B661" s="56"/>
      <c r="C661" s="425"/>
      <c r="D661" s="57"/>
      <c r="E661" s="58"/>
      <c r="F661" s="58"/>
      <c r="G661" s="427"/>
      <c r="H661" s="427"/>
      <c r="I661" s="59"/>
      <c r="J661" s="59"/>
      <c r="K661" s="59"/>
      <c r="L661" s="59"/>
      <c r="M661" s="59"/>
      <c r="N661" s="59"/>
      <c r="O661" s="57" t="str" cm="1">
        <f t="array" ref="O661">I661&amp;IFERROR(IF(INDEX('1.2 Speakers'!$J$10:$J1728,MATCH(I661,'1.2 Speakers'!$B$10:$B1728,0),)="",""," - "&amp;INDEX('1.2 Speakers'!$J$10:$J1728,MATCH(I661,'1.2 Speakers'!$B$10:$B1728,0),)),"")&amp;IF(ISBLANK(J661),"",CHAR(10))&amp;J661&amp;IFERROR(IF(INDEX('1.2 Speakers'!$J$10:$J1728,MATCH(J661,'1.2 Speakers'!$B$10:$B1728,0),)="",""," - "&amp;INDEX('1.2 Speakers'!$J$10:$J1728,MATCH(J661,'1.2 Speakers'!$B$10:$B1728,0),)),"")&amp;IF(ISBLANK(K661),"","
")&amp;K661&amp;IFERROR(IF(INDEX('1.2 Speakers'!$J$10:$J1728,MATCH(K661,'1.2 Speakers'!$B$10:$B1728,0),)="",""," - "&amp;INDEX('1.2 Speakers'!$J$10:$J1728,MATCH(K661,'1.2 Speakers'!$B$10:$B1728,0),)),"")&amp;IF(ISBLANK(L661),"","
")&amp;L661&amp;IFERROR(IF(INDEX('1.2 Speakers'!$J$10:$J1728,MATCH(L661,'1.2 Speakers'!$B$10:$B1728,0),)="",""," - "&amp;INDEX('1.2 Speakers'!$J$10:$J1728,MATCH(L661,'1.2 Speakers'!$B$10:$B1728,0),)),"")&amp;IF(ISBLANK(M661),"","
")&amp;M661&amp;IFERROR(IF(INDEX('1.2 Speakers'!$J$10:$J1728,MATCH(M661,'1.2 Speakers'!$B$10:$B1728,0),)="",""," - "&amp;INDEX('1.2 Speakers'!$J$10:$J1728,MATCH(M661,'1.2 Speakers'!$B$10:$B1728,0),)),"")&amp;IF(ISBLANK(N661),"","
")&amp;N661&amp;IFERROR(IF(INDEX('1.2 Speakers'!$J$10:$J1728,MATCH(N661,'1.2 Speakers'!$B$10:$B1728,0),)="",""," - "&amp;INDEX('1.2 Speakers'!$J$10:$J1728,MATCH(N661,'1.2 Speakers'!$B$10:$B1728,0),)),"")</f>
        <v/>
      </c>
      <c r="P661" s="58"/>
      <c r="Q661" s="60"/>
      <c r="R661" s="61"/>
      <c r="S661" s="60"/>
      <c r="T661" s="62"/>
    </row>
    <row r="662" spans="2:20" ht="13">
      <c r="B662" s="56"/>
      <c r="C662" s="425"/>
      <c r="D662" s="57"/>
      <c r="E662" s="58"/>
      <c r="F662" s="58"/>
      <c r="G662" s="427"/>
      <c r="H662" s="427"/>
      <c r="I662" s="59"/>
      <c r="J662" s="59"/>
      <c r="K662" s="59"/>
      <c r="L662" s="59"/>
      <c r="M662" s="59"/>
      <c r="N662" s="59"/>
      <c r="O662" s="57" t="str" cm="1">
        <f t="array" ref="O662">I662&amp;IFERROR(IF(INDEX('1.2 Speakers'!$J$10:$J1729,MATCH(I662,'1.2 Speakers'!$B$10:$B1729,0),)="",""," - "&amp;INDEX('1.2 Speakers'!$J$10:$J1729,MATCH(I662,'1.2 Speakers'!$B$10:$B1729,0),)),"")&amp;IF(ISBLANK(J662),"",CHAR(10))&amp;J662&amp;IFERROR(IF(INDEX('1.2 Speakers'!$J$10:$J1729,MATCH(J662,'1.2 Speakers'!$B$10:$B1729,0),)="",""," - "&amp;INDEX('1.2 Speakers'!$J$10:$J1729,MATCH(J662,'1.2 Speakers'!$B$10:$B1729,0),)),"")&amp;IF(ISBLANK(K662),"","
")&amp;K662&amp;IFERROR(IF(INDEX('1.2 Speakers'!$J$10:$J1729,MATCH(K662,'1.2 Speakers'!$B$10:$B1729,0),)="",""," - "&amp;INDEX('1.2 Speakers'!$J$10:$J1729,MATCH(K662,'1.2 Speakers'!$B$10:$B1729,0),)),"")&amp;IF(ISBLANK(L662),"","
")&amp;L662&amp;IFERROR(IF(INDEX('1.2 Speakers'!$J$10:$J1729,MATCH(L662,'1.2 Speakers'!$B$10:$B1729,0),)="",""," - "&amp;INDEX('1.2 Speakers'!$J$10:$J1729,MATCH(L662,'1.2 Speakers'!$B$10:$B1729,0),)),"")&amp;IF(ISBLANK(M662),"","
")&amp;M662&amp;IFERROR(IF(INDEX('1.2 Speakers'!$J$10:$J1729,MATCH(M662,'1.2 Speakers'!$B$10:$B1729,0),)="",""," - "&amp;INDEX('1.2 Speakers'!$J$10:$J1729,MATCH(M662,'1.2 Speakers'!$B$10:$B1729,0),)),"")&amp;IF(ISBLANK(N662),"","
")&amp;N662&amp;IFERROR(IF(INDEX('1.2 Speakers'!$J$10:$J1729,MATCH(N662,'1.2 Speakers'!$B$10:$B1729,0),)="",""," - "&amp;INDEX('1.2 Speakers'!$J$10:$J1729,MATCH(N662,'1.2 Speakers'!$B$10:$B1729,0),)),"")</f>
        <v/>
      </c>
      <c r="P662" s="58"/>
      <c r="Q662" s="60"/>
      <c r="R662" s="61"/>
      <c r="S662" s="60"/>
      <c r="T662" s="62"/>
    </row>
    <row r="663" spans="2:20" ht="13">
      <c r="B663" s="56"/>
      <c r="C663" s="425"/>
      <c r="D663" s="57"/>
      <c r="E663" s="58"/>
      <c r="F663" s="58"/>
      <c r="G663" s="427"/>
      <c r="H663" s="427"/>
      <c r="I663" s="59"/>
      <c r="J663" s="59"/>
      <c r="K663" s="59"/>
      <c r="L663" s="59"/>
      <c r="M663" s="59"/>
      <c r="N663" s="59"/>
      <c r="O663" s="57" t="str" cm="1">
        <f t="array" ref="O663">I663&amp;IFERROR(IF(INDEX('1.2 Speakers'!$J$10:$J1730,MATCH(I663,'1.2 Speakers'!$B$10:$B1730,0),)="",""," - "&amp;INDEX('1.2 Speakers'!$J$10:$J1730,MATCH(I663,'1.2 Speakers'!$B$10:$B1730,0),)),"")&amp;IF(ISBLANK(J663),"",CHAR(10))&amp;J663&amp;IFERROR(IF(INDEX('1.2 Speakers'!$J$10:$J1730,MATCH(J663,'1.2 Speakers'!$B$10:$B1730,0),)="",""," - "&amp;INDEX('1.2 Speakers'!$J$10:$J1730,MATCH(J663,'1.2 Speakers'!$B$10:$B1730,0),)),"")&amp;IF(ISBLANK(K663),"","
")&amp;K663&amp;IFERROR(IF(INDEX('1.2 Speakers'!$J$10:$J1730,MATCH(K663,'1.2 Speakers'!$B$10:$B1730,0),)="",""," - "&amp;INDEX('1.2 Speakers'!$J$10:$J1730,MATCH(K663,'1.2 Speakers'!$B$10:$B1730,0),)),"")&amp;IF(ISBLANK(L663),"","
")&amp;L663&amp;IFERROR(IF(INDEX('1.2 Speakers'!$J$10:$J1730,MATCH(L663,'1.2 Speakers'!$B$10:$B1730,0),)="",""," - "&amp;INDEX('1.2 Speakers'!$J$10:$J1730,MATCH(L663,'1.2 Speakers'!$B$10:$B1730,0),)),"")&amp;IF(ISBLANK(M663),"","
")&amp;M663&amp;IFERROR(IF(INDEX('1.2 Speakers'!$J$10:$J1730,MATCH(M663,'1.2 Speakers'!$B$10:$B1730,0),)="",""," - "&amp;INDEX('1.2 Speakers'!$J$10:$J1730,MATCH(M663,'1.2 Speakers'!$B$10:$B1730,0),)),"")&amp;IF(ISBLANK(N663),"","
")&amp;N663&amp;IFERROR(IF(INDEX('1.2 Speakers'!$J$10:$J1730,MATCH(N663,'1.2 Speakers'!$B$10:$B1730,0),)="",""," - "&amp;INDEX('1.2 Speakers'!$J$10:$J1730,MATCH(N663,'1.2 Speakers'!$B$10:$B1730,0),)),"")</f>
        <v/>
      </c>
      <c r="P663" s="58"/>
      <c r="Q663" s="60"/>
      <c r="R663" s="61"/>
      <c r="S663" s="60"/>
      <c r="T663" s="62"/>
    </row>
    <row r="664" spans="2:20" ht="13">
      <c r="B664" s="56"/>
      <c r="C664" s="425"/>
      <c r="D664" s="57"/>
      <c r="E664" s="58"/>
      <c r="F664" s="58"/>
      <c r="G664" s="427"/>
      <c r="H664" s="427"/>
      <c r="I664" s="59"/>
      <c r="J664" s="59"/>
      <c r="K664" s="59"/>
      <c r="L664" s="59"/>
      <c r="M664" s="59"/>
      <c r="N664" s="59"/>
      <c r="O664" s="57" t="str" cm="1">
        <f t="array" ref="O664">I664&amp;IFERROR(IF(INDEX('1.2 Speakers'!$J$10:$J1731,MATCH(I664,'1.2 Speakers'!$B$10:$B1731,0),)="",""," - "&amp;INDEX('1.2 Speakers'!$J$10:$J1731,MATCH(I664,'1.2 Speakers'!$B$10:$B1731,0),)),"")&amp;IF(ISBLANK(J664),"",CHAR(10))&amp;J664&amp;IFERROR(IF(INDEX('1.2 Speakers'!$J$10:$J1731,MATCH(J664,'1.2 Speakers'!$B$10:$B1731,0),)="",""," - "&amp;INDEX('1.2 Speakers'!$J$10:$J1731,MATCH(J664,'1.2 Speakers'!$B$10:$B1731,0),)),"")&amp;IF(ISBLANK(K664),"","
")&amp;K664&amp;IFERROR(IF(INDEX('1.2 Speakers'!$J$10:$J1731,MATCH(K664,'1.2 Speakers'!$B$10:$B1731,0),)="",""," - "&amp;INDEX('1.2 Speakers'!$J$10:$J1731,MATCH(K664,'1.2 Speakers'!$B$10:$B1731,0),)),"")&amp;IF(ISBLANK(L664),"","
")&amp;L664&amp;IFERROR(IF(INDEX('1.2 Speakers'!$J$10:$J1731,MATCH(L664,'1.2 Speakers'!$B$10:$B1731,0),)="",""," - "&amp;INDEX('1.2 Speakers'!$J$10:$J1731,MATCH(L664,'1.2 Speakers'!$B$10:$B1731,0),)),"")&amp;IF(ISBLANK(M664),"","
")&amp;M664&amp;IFERROR(IF(INDEX('1.2 Speakers'!$J$10:$J1731,MATCH(M664,'1.2 Speakers'!$B$10:$B1731,0),)="",""," - "&amp;INDEX('1.2 Speakers'!$J$10:$J1731,MATCH(M664,'1.2 Speakers'!$B$10:$B1731,0),)),"")&amp;IF(ISBLANK(N664),"","
")&amp;N664&amp;IFERROR(IF(INDEX('1.2 Speakers'!$J$10:$J1731,MATCH(N664,'1.2 Speakers'!$B$10:$B1731,0),)="",""," - "&amp;INDEX('1.2 Speakers'!$J$10:$J1731,MATCH(N664,'1.2 Speakers'!$B$10:$B1731,0),)),"")</f>
        <v/>
      </c>
      <c r="P664" s="58"/>
      <c r="Q664" s="60"/>
      <c r="R664" s="61"/>
      <c r="S664" s="60"/>
      <c r="T664" s="62"/>
    </row>
    <row r="665" spans="2:20" ht="13">
      <c r="B665" s="56"/>
      <c r="C665" s="425"/>
      <c r="D665" s="57"/>
      <c r="E665" s="58"/>
      <c r="F665" s="58"/>
      <c r="G665" s="427"/>
      <c r="H665" s="427"/>
      <c r="I665" s="59"/>
      <c r="J665" s="59"/>
      <c r="K665" s="59"/>
      <c r="L665" s="59"/>
      <c r="M665" s="59"/>
      <c r="N665" s="59"/>
      <c r="O665" s="57" t="str" cm="1">
        <f t="array" ref="O665">I665&amp;IFERROR(IF(INDEX('1.2 Speakers'!$J$10:$J1732,MATCH(I665,'1.2 Speakers'!$B$10:$B1732,0),)="",""," - "&amp;INDEX('1.2 Speakers'!$J$10:$J1732,MATCH(I665,'1.2 Speakers'!$B$10:$B1732,0),)),"")&amp;IF(ISBLANK(J665),"",CHAR(10))&amp;J665&amp;IFERROR(IF(INDEX('1.2 Speakers'!$J$10:$J1732,MATCH(J665,'1.2 Speakers'!$B$10:$B1732,0),)="",""," - "&amp;INDEX('1.2 Speakers'!$J$10:$J1732,MATCH(J665,'1.2 Speakers'!$B$10:$B1732,0),)),"")&amp;IF(ISBLANK(K665),"","
")&amp;K665&amp;IFERROR(IF(INDEX('1.2 Speakers'!$J$10:$J1732,MATCH(K665,'1.2 Speakers'!$B$10:$B1732,0),)="",""," - "&amp;INDEX('1.2 Speakers'!$J$10:$J1732,MATCH(K665,'1.2 Speakers'!$B$10:$B1732,0),)),"")&amp;IF(ISBLANK(L665),"","
")&amp;L665&amp;IFERROR(IF(INDEX('1.2 Speakers'!$J$10:$J1732,MATCH(L665,'1.2 Speakers'!$B$10:$B1732,0),)="",""," - "&amp;INDEX('1.2 Speakers'!$J$10:$J1732,MATCH(L665,'1.2 Speakers'!$B$10:$B1732,0),)),"")&amp;IF(ISBLANK(M665),"","
")&amp;M665&amp;IFERROR(IF(INDEX('1.2 Speakers'!$J$10:$J1732,MATCH(M665,'1.2 Speakers'!$B$10:$B1732,0),)="",""," - "&amp;INDEX('1.2 Speakers'!$J$10:$J1732,MATCH(M665,'1.2 Speakers'!$B$10:$B1732,0),)),"")&amp;IF(ISBLANK(N665),"","
")&amp;N665&amp;IFERROR(IF(INDEX('1.2 Speakers'!$J$10:$J1732,MATCH(N665,'1.2 Speakers'!$B$10:$B1732,0),)="",""," - "&amp;INDEX('1.2 Speakers'!$J$10:$J1732,MATCH(N665,'1.2 Speakers'!$B$10:$B1732,0),)),"")</f>
        <v/>
      </c>
      <c r="P665" s="58"/>
      <c r="Q665" s="60"/>
      <c r="R665" s="61"/>
      <c r="S665" s="60"/>
      <c r="T665" s="62"/>
    </row>
    <row r="666" spans="2:20" ht="13">
      <c r="B666" s="56"/>
      <c r="C666" s="425"/>
      <c r="D666" s="57"/>
      <c r="E666" s="58"/>
      <c r="F666" s="58"/>
      <c r="G666" s="427"/>
      <c r="H666" s="427"/>
      <c r="I666" s="59"/>
      <c r="J666" s="59"/>
      <c r="K666" s="59"/>
      <c r="L666" s="59"/>
      <c r="M666" s="59"/>
      <c r="N666" s="59"/>
      <c r="O666" s="57" t="str" cm="1">
        <f t="array" ref="O666">I666&amp;IFERROR(IF(INDEX('1.2 Speakers'!$J$10:$J1733,MATCH(I666,'1.2 Speakers'!$B$10:$B1733,0),)="",""," - "&amp;INDEX('1.2 Speakers'!$J$10:$J1733,MATCH(I666,'1.2 Speakers'!$B$10:$B1733,0),)),"")&amp;IF(ISBLANK(J666),"",CHAR(10))&amp;J666&amp;IFERROR(IF(INDEX('1.2 Speakers'!$J$10:$J1733,MATCH(J666,'1.2 Speakers'!$B$10:$B1733,0),)="",""," - "&amp;INDEX('1.2 Speakers'!$J$10:$J1733,MATCH(J666,'1.2 Speakers'!$B$10:$B1733,0),)),"")&amp;IF(ISBLANK(K666),"","
")&amp;K666&amp;IFERROR(IF(INDEX('1.2 Speakers'!$J$10:$J1733,MATCH(K666,'1.2 Speakers'!$B$10:$B1733,0),)="",""," - "&amp;INDEX('1.2 Speakers'!$J$10:$J1733,MATCH(K666,'1.2 Speakers'!$B$10:$B1733,0),)),"")&amp;IF(ISBLANK(L666),"","
")&amp;L666&amp;IFERROR(IF(INDEX('1.2 Speakers'!$J$10:$J1733,MATCH(L666,'1.2 Speakers'!$B$10:$B1733,0),)="",""," - "&amp;INDEX('1.2 Speakers'!$J$10:$J1733,MATCH(L666,'1.2 Speakers'!$B$10:$B1733,0),)),"")&amp;IF(ISBLANK(M666),"","
")&amp;M666&amp;IFERROR(IF(INDEX('1.2 Speakers'!$J$10:$J1733,MATCH(M666,'1.2 Speakers'!$B$10:$B1733,0),)="",""," - "&amp;INDEX('1.2 Speakers'!$J$10:$J1733,MATCH(M666,'1.2 Speakers'!$B$10:$B1733,0),)),"")&amp;IF(ISBLANK(N666),"","
")&amp;N666&amp;IFERROR(IF(INDEX('1.2 Speakers'!$J$10:$J1733,MATCH(N666,'1.2 Speakers'!$B$10:$B1733,0),)="",""," - "&amp;INDEX('1.2 Speakers'!$J$10:$J1733,MATCH(N666,'1.2 Speakers'!$B$10:$B1733,0),)),"")</f>
        <v/>
      </c>
      <c r="P666" s="58"/>
      <c r="Q666" s="60"/>
      <c r="R666" s="61"/>
      <c r="S666" s="60"/>
      <c r="T666" s="62"/>
    </row>
    <row r="667" spans="2:20" ht="13">
      <c r="B667" s="56"/>
      <c r="C667" s="425"/>
      <c r="D667" s="57"/>
      <c r="E667" s="58"/>
      <c r="F667" s="58"/>
      <c r="G667" s="427"/>
      <c r="H667" s="427"/>
      <c r="I667" s="59"/>
      <c r="J667" s="59"/>
      <c r="K667" s="59"/>
      <c r="L667" s="59"/>
      <c r="M667" s="59"/>
      <c r="N667" s="59"/>
      <c r="O667" s="57" t="str" cm="1">
        <f t="array" ref="O667">I667&amp;IFERROR(IF(INDEX('1.2 Speakers'!$J$10:$J1734,MATCH(I667,'1.2 Speakers'!$B$10:$B1734,0),)="",""," - "&amp;INDEX('1.2 Speakers'!$J$10:$J1734,MATCH(I667,'1.2 Speakers'!$B$10:$B1734,0),)),"")&amp;IF(ISBLANK(J667),"",CHAR(10))&amp;J667&amp;IFERROR(IF(INDEX('1.2 Speakers'!$J$10:$J1734,MATCH(J667,'1.2 Speakers'!$B$10:$B1734,0),)="",""," - "&amp;INDEX('1.2 Speakers'!$J$10:$J1734,MATCH(J667,'1.2 Speakers'!$B$10:$B1734,0),)),"")&amp;IF(ISBLANK(K667),"","
")&amp;K667&amp;IFERROR(IF(INDEX('1.2 Speakers'!$J$10:$J1734,MATCH(K667,'1.2 Speakers'!$B$10:$B1734,0),)="",""," - "&amp;INDEX('1.2 Speakers'!$J$10:$J1734,MATCH(K667,'1.2 Speakers'!$B$10:$B1734,0),)),"")&amp;IF(ISBLANK(L667),"","
")&amp;L667&amp;IFERROR(IF(INDEX('1.2 Speakers'!$J$10:$J1734,MATCH(L667,'1.2 Speakers'!$B$10:$B1734,0),)="",""," - "&amp;INDEX('1.2 Speakers'!$J$10:$J1734,MATCH(L667,'1.2 Speakers'!$B$10:$B1734,0),)),"")&amp;IF(ISBLANK(M667),"","
")&amp;M667&amp;IFERROR(IF(INDEX('1.2 Speakers'!$J$10:$J1734,MATCH(M667,'1.2 Speakers'!$B$10:$B1734,0),)="",""," - "&amp;INDEX('1.2 Speakers'!$J$10:$J1734,MATCH(M667,'1.2 Speakers'!$B$10:$B1734,0),)),"")&amp;IF(ISBLANK(N667),"","
")&amp;N667&amp;IFERROR(IF(INDEX('1.2 Speakers'!$J$10:$J1734,MATCH(N667,'1.2 Speakers'!$B$10:$B1734,0),)="",""," - "&amp;INDEX('1.2 Speakers'!$J$10:$J1734,MATCH(N667,'1.2 Speakers'!$B$10:$B1734,0),)),"")</f>
        <v/>
      </c>
      <c r="P667" s="58"/>
      <c r="Q667" s="60"/>
      <c r="R667" s="61"/>
      <c r="S667" s="60"/>
      <c r="T667" s="62"/>
    </row>
    <row r="668" spans="2:20" ht="13">
      <c r="B668" s="56"/>
      <c r="C668" s="425"/>
      <c r="D668" s="57"/>
      <c r="E668" s="58"/>
      <c r="F668" s="58"/>
      <c r="G668" s="427"/>
      <c r="H668" s="427"/>
      <c r="I668" s="59"/>
      <c r="J668" s="59"/>
      <c r="K668" s="59"/>
      <c r="L668" s="59"/>
      <c r="M668" s="59"/>
      <c r="N668" s="59"/>
      <c r="O668" s="57" t="str" cm="1">
        <f t="array" ref="O668">I668&amp;IFERROR(IF(INDEX('1.2 Speakers'!$J$10:$J1735,MATCH(I668,'1.2 Speakers'!$B$10:$B1735,0),)="",""," - "&amp;INDEX('1.2 Speakers'!$J$10:$J1735,MATCH(I668,'1.2 Speakers'!$B$10:$B1735,0),)),"")&amp;IF(ISBLANK(J668),"",CHAR(10))&amp;J668&amp;IFERROR(IF(INDEX('1.2 Speakers'!$J$10:$J1735,MATCH(J668,'1.2 Speakers'!$B$10:$B1735,0),)="",""," - "&amp;INDEX('1.2 Speakers'!$J$10:$J1735,MATCH(J668,'1.2 Speakers'!$B$10:$B1735,0),)),"")&amp;IF(ISBLANK(K668),"","
")&amp;K668&amp;IFERROR(IF(INDEX('1.2 Speakers'!$J$10:$J1735,MATCH(K668,'1.2 Speakers'!$B$10:$B1735,0),)="",""," - "&amp;INDEX('1.2 Speakers'!$J$10:$J1735,MATCH(K668,'1.2 Speakers'!$B$10:$B1735,0),)),"")&amp;IF(ISBLANK(L668),"","
")&amp;L668&amp;IFERROR(IF(INDEX('1.2 Speakers'!$J$10:$J1735,MATCH(L668,'1.2 Speakers'!$B$10:$B1735,0),)="",""," - "&amp;INDEX('1.2 Speakers'!$J$10:$J1735,MATCH(L668,'1.2 Speakers'!$B$10:$B1735,0),)),"")&amp;IF(ISBLANK(M668),"","
")&amp;M668&amp;IFERROR(IF(INDEX('1.2 Speakers'!$J$10:$J1735,MATCH(M668,'1.2 Speakers'!$B$10:$B1735,0),)="",""," - "&amp;INDEX('1.2 Speakers'!$J$10:$J1735,MATCH(M668,'1.2 Speakers'!$B$10:$B1735,0),)),"")&amp;IF(ISBLANK(N668),"","
")&amp;N668&amp;IFERROR(IF(INDEX('1.2 Speakers'!$J$10:$J1735,MATCH(N668,'1.2 Speakers'!$B$10:$B1735,0),)="",""," - "&amp;INDEX('1.2 Speakers'!$J$10:$J1735,MATCH(N668,'1.2 Speakers'!$B$10:$B1735,0),)),"")</f>
        <v/>
      </c>
      <c r="P668" s="58"/>
      <c r="Q668" s="60"/>
      <c r="R668" s="61"/>
      <c r="S668" s="60"/>
      <c r="T668" s="62"/>
    </row>
    <row r="669" spans="2:20" ht="13">
      <c r="B669" s="56"/>
      <c r="C669" s="425"/>
      <c r="D669" s="57"/>
      <c r="E669" s="58"/>
      <c r="F669" s="58"/>
      <c r="G669" s="427"/>
      <c r="H669" s="427"/>
      <c r="I669" s="59"/>
      <c r="J669" s="59"/>
      <c r="K669" s="59"/>
      <c r="L669" s="59"/>
      <c r="M669" s="59"/>
      <c r="N669" s="59"/>
      <c r="O669" s="57" t="str" cm="1">
        <f t="array" ref="O669">I669&amp;IFERROR(IF(INDEX('1.2 Speakers'!$J$10:$J1736,MATCH(I669,'1.2 Speakers'!$B$10:$B1736,0),)="",""," - "&amp;INDEX('1.2 Speakers'!$J$10:$J1736,MATCH(I669,'1.2 Speakers'!$B$10:$B1736,0),)),"")&amp;IF(ISBLANK(J669),"",CHAR(10))&amp;J669&amp;IFERROR(IF(INDEX('1.2 Speakers'!$J$10:$J1736,MATCH(J669,'1.2 Speakers'!$B$10:$B1736,0),)="",""," - "&amp;INDEX('1.2 Speakers'!$J$10:$J1736,MATCH(J669,'1.2 Speakers'!$B$10:$B1736,0),)),"")&amp;IF(ISBLANK(K669),"","
")&amp;K669&amp;IFERROR(IF(INDEX('1.2 Speakers'!$J$10:$J1736,MATCH(K669,'1.2 Speakers'!$B$10:$B1736,0),)="",""," - "&amp;INDEX('1.2 Speakers'!$J$10:$J1736,MATCH(K669,'1.2 Speakers'!$B$10:$B1736,0),)),"")&amp;IF(ISBLANK(L669),"","
")&amp;L669&amp;IFERROR(IF(INDEX('1.2 Speakers'!$J$10:$J1736,MATCH(L669,'1.2 Speakers'!$B$10:$B1736,0),)="",""," - "&amp;INDEX('1.2 Speakers'!$J$10:$J1736,MATCH(L669,'1.2 Speakers'!$B$10:$B1736,0),)),"")&amp;IF(ISBLANK(M669),"","
")&amp;M669&amp;IFERROR(IF(INDEX('1.2 Speakers'!$J$10:$J1736,MATCH(M669,'1.2 Speakers'!$B$10:$B1736,0),)="",""," - "&amp;INDEX('1.2 Speakers'!$J$10:$J1736,MATCH(M669,'1.2 Speakers'!$B$10:$B1736,0),)),"")&amp;IF(ISBLANK(N669),"","
")&amp;N669&amp;IFERROR(IF(INDEX('1.2 Speakers'!$J$10:$J1736,MATCH(N669,'1.2 Speakers'!$B$10:$B1736,0),)="",""," - "&amp;INDEX('1.2 Speakers'!$J$10:$J1736,MATCH(N669,'1.2 Speakers'!$B$10:$B1736,0),)),"")</f>
        <v/>
      </c>
      <c r="P669" s="58"/>
      <c r="Q669" s="60"/>
      <c r="R669" s="61"/>
      <c r="S669" s="60"/>
      <c r="T669" s="62"/>
    </row>
    <row r="670" spans="2:20" ht="13">
      <c r="B670" s="56"/>
      <c r="C670" s="425"/>
      <c r="D670" s="57"/>
      <c r="E670" s="58"/>
      <c r="F670" s="58"/>
      <c r="G670" s="427"/>
      <c r="H670" s="427"/>
      <c r="I670" s="59"/>
      <c r="J670" s="59"/>
      <c r="K670" s="59"/>
      <c r="L670" s="59"/>
      <c r="M670" s="59"/>
      <c r="N670" s="59"/>
      <c r="O670" s="57" t="str" cm="1">
        <f t="array" ref="O670">I670&amp;IFERROR(IF(INDEX('1.2 Speakers'!$J$10:$J1737,MATCH(I670,'1.2 Speakers'!$B$10:$B1737,0),)="",""," - "&amp;INDEX('1.2 Speakers'!$J$10:$J1737,MATCH(I670,'1.2 Speakers'!$B$10:$B1737,0),)),"")&amp;IF(ISBLANK(J670),"",CHAR(10))&amp;J670&amp;IFERROR(IF(INDEX('1.2 Speakers'!$J$10:$J1737,MATCH(J670,'1.2 Speakers'!$B$10:$B1737,0),)="",""," - "&amp;INDEX('1.2 Speakers'!$J$10:$J1737,MATCH(J670,'1.2 Speakers'!$B$10:$B1737,0),)),"")&amp;IF(ISBLANK(K670),"","
")&amp;K670&amp;IFERROR(IF(INDEX('1.2 Speakers'!$J$10:$J1737,MATCH(K670,'1.2 Speakers'!$B$10:$B1737,0),)="",""," - "&amp;INDEX('1.2 Speakers'!$J$10:$J1737,MATCH(K670,'1.2 Speakers'!$B$10:$B1737,0),)),"")&amp;IF(ISBLANK(L670),"","
")&amp;L670&amp;IFERROR(IF(INDEX('1.2 Speakers'!$J$10:$J1737,MATCH(L670,'1.2 Speakers'!$B$10:$B1737,0),)="",""," - "&amp;INDEX('1.2 Speakers'!$J$10:$J1737,MATCH(L670,'1.2 Speakers'!$B$10:$B1737,0),)),"")&amp;IF(ISBLANK(M670),"","
")&amp;M670&amp;IFERROR(IF(INDEX('1.2 Speakers'!$J$10:$J1737,MATCH(M670,'1.2 Speakers'!$B$10:$B1737,0),)="",""," - "&amp;INDEX('1.2 Speakers'!$J$10:$J1737,MATCH(M670,'1.2 Speakers'!$B$10:$B1737,0),)),"")&amp;IF(ISBLANK(N670),"","
")&amp;N670&amp;IFERROR(IF(INDEX('1.2 Speakers'!$J$10:$J1737,MATCH(N670,'1.2 Speakers'!$B$10:$B1737,0),)="",""," - "&amp;INDEX('1.2 Speakers'!$J$10:$J1737,MATCH(N670,'1.2 Speakers'!$B$10:$B1737,0),)),"")</f>
        <v/>
      </c>
      <c r="P670" s="58"/>
      <c r="Q670" s="60"/>
      <c r="R670" s="61"/>
      <c r="S670" s="60"/>
      <c r="T670" s="62"/>
    </row>
    <row r="671" spans="2:20" ht="13">
      <c r="B671" s="56"/>
      <c r="C671" s="425"/>
      <c r="D671" s="57"/>
      <c r="E671" s="58"/>
      <c r="F671" s="58"/>
      <c r="G671" s="427"/>
      <c r="H671" s="427"/>
      <c r="I671" s="59"/>
      <c r="J671" s="59"/>
      <c r="K671" s="59"/>
      <c r="L671" s="59"/>
      <c r="M671" s="59"/>
      <c r="N671" s="59"/>
      <c r="O671" s="57" t="str" cm="1">
        <f t="array" ref="O671">I671&amp;IFERROR(IF(INDEX('1.2 Speakers'!$J$10:$J1738,MATCH(I671,'1.2 Speakers'!$B$10:$B1738,0),)="",""," - "&amp;INDEX('1.2 Speakers'!$J$10:$J1738,MATCH(I671,'1.2 Speakers'!$B$10:$B1738,0),)),"")&amp;IF(ISBLANK(J671),"",CHAR(10))&amp;J671&amp;IFERROR(IF(INDEX('1.2 Speakers'!$J$10:$J1738,MATCH(J671,'1.2 Speakers'!$B$10:$B1738,0),)="",""," - "&amp;INDEX('1.2 Speakers'!$J$10:$J1738,MATCH(J671,'1.2 Speakers'!$B$10:$B1738,0),)),"")&amp;IF(ISBLANK(K671),"","
")&amp;K671&amp;IFERROR(IF(INDEX('1.2 Speakers'!$J$10:$J1738,MATCH(K671,'1.2 Speakers'!$B$10:$B1738,0),)="",""," - "&amp;INDEX('1.2 Speakers'!$J$10:$J1738,MATCH(K671,'1.2 Speakers'!$B$10:$B1738,0),)),"")&amp;IF(ISBLANK(L671),"","
")&amp;L671&amp;IFERROR(IF(INDEX('1.2 Speakers'!$J$10:$J1738,MATCH(L671,'1.2 Speakers'!$B$10:$B1738,0),)="",""," - "&amp;INDEX('1.2 Speakers'!$J$10:$J1738,MATCH(L671,'1.2 Speakers'!$B$10:$B1738,0),)),"")&amp;IF(ISBLANK(M671),"","
")&amp;M671&amp;IFERROR(IF(INDEX('1.2 Speakers'!$J$10:$J1738,MATCH(M671,'1.2 Speakers'!$B$10:$B1738,0),)="",""," - "&amp;INDEX('1.2 Speakers'!$J$10:$J1738,MATCH(M671,'1.2 Speakers'!$B$10:$B1738,0),)),"")&amp;IF(ISBLANK(N671),"","
")&amp;N671&amp;IFERROR(IF(INDEX('1.2 Speakers'!$J$10:$J1738,MATCH(N671,'1.2 Speakers'!$B$10:$B1738,0),)="",""," - "&amp;INDEX('1.2 Speakers'!$J$10:$J1738,MATCH(N671,'1.2 Speakers'!$B$10:$B1738,0),)),"")</f>
        <v/>
      </c>
      <c r="P671" s="58"/>
      <c r="Q671" s="60"/>
      <c r="R671" s="61"/>
      <c r="S671" s="60"/>
      <c r="T671" s="62"/>
    </row>
    <row r="672" spans="2:20" ht="13">
      <c r="B672" s="56"/>
      <c r="C672" s="425"/>
      <c r="D672" s="57"/>
      <c r="E672" s="58"/>
      <c r="F672" s="58"/>
      <c r="G672" s="427"/>
      <c r="H672" s="427"/>
      <c r="I672" s="59"/>
      <c r="J672" s="59"/>
      <c r="K672" s="59"/>
      <c r="L672" s="59"/>
      <c r="M672" s="59"/>
      <c r="N672" s="59"/>
      <c r="O672" s="57" t="str" cm="1">
        <f t="array" ref="O672">I672&amp;IFERROR(IF(INDEX('1.2 Speakers'!$J$10:$J1739,MATCH(I672,'1.2 Speakers'!$B$10:$B1739,0),)="",""," - "&amp;INDEX('1.2 Speakers'!$J$10:$J1739,MATCH(I672,'1.2 Speakers'!$B$10:$B1739,0),)),"")&amp;IF(ISBLANK(J672),"",CHAR(10))&amp;J672&amp;IFERROR(IF(INDEX('1.2 Speakers'!$J$10:$J1739,MATCH(J672,'1.2 Speakers'!$B$10:$B1739,0),)="",""," - "&amp;INDEX('1.2 Speakers'!$J$10:$J1739,MATCH(J672,'1.2 Speakers'!$B$10:$B1739,0),)),"")&amp;IF(ISBLANK(K672),"","
")&amp;K672&amp;IFERROR(IF(INDEX('1.2 Speakers'!$J$10:$J1739,MATCH(K672,'1.2 Speakers'!$B$10:$B1739,0),)="",""," - "&amp;INDEX('1.2 Speakers'!$J$10:$J1739,MATCH(K672,'1.2 Speakers'!$B$10:$B1739,0),)),"")&amp;IF(ISBLANK(L672),"","
")&amp;L672&amp;IFERROR(IF(INDEX('1.2 Speakers'!$J$10:$J1739,MATCH(L672,'1.2 Speakers'!$B$10:$B1739,0),)="",""," - "&amp;INDEX('1.2 Speakers'!$J$10:$J1739,MATCH(L672,'1.2 Speakers'!$B$10:$B1739,0),)),"")&amp;IF(ISBLANK(M672),"","
")&amp;M672&amp;IFERROR(IF(INDEX('1.2 Speakers'!$J$10:$J1739,MATCH(M672,'1.2 Speakers'!$B$10:$B1739,0),)="",""," - "&amp;INDEX('1.2 Speakers'!$J$10:$J1739,MATCH(M672,'1.2 Speakers'!$B$10:$B1739,0),)),"")&amp;IF(ISBLANK(N672),"","
")&amp;N672&amp;IFERROR(IF(INDEX('1.2 Speakers'!$J$10:$J1739,MATCH(N672,'1.2 Speakers'!$B$10:$B1739,0),)="",""," - "&amp;INDEX('1.2 Speakers'!$J$10:$J1739,MATCH(N672,'1.2 Speakers'!$B$10:$B1739,0),)),"")</f>
        <v/>
      </c>
      <c r="P672" s="58"/>
      <c r="Q672" s="60"/>
      <c r="R672" s="61"/>
      <c r="S672" s="60"/>
      <c r="T672" s="62"/>
    </row>
    <row r="673" spans="2:20" ht="13">
      <c r="B673" s="56"/>
      <c r="C673" s="425"/>
      <c r="D673" s="57"/>
      <c r="E673" s="58"/>
      <c r="F673" s="58"/>
      <c r="G673" s="427"/>
      <c r="H673" s="427"/>
      <c r="I673" s="59"/>
      <c r="J673" s="59"/>
      <c r="K673" s="59"/>
      <c r="L673" s="59"/>
      <c r="M673" s="59"/>
      <c r="N673" s="59"/>
      <c r="O673" s="57" t="str" cm="1">
        <f t="array" ref="O673">I673&amp;IFERROR(IF(INDEX('1.2 Speakers'!$J$10:$J1740,MATCH(I673,'1.2 Speakers'!$B$10:$B1740,0),)="",""," - "&amp;INDEX('1.2 Speakers'!$J$10:$J1740,MATCH(I673,'1.2 Speakers'!$B$10:$B1740,0),)),"")&amp;IF(ISBLANK(J673),"",CHAR(10))&amp;J673&amp;IFERROR(IF(INDEX('1.2 Speakers'!$J$10:$J1740,MATCH(J673,'1.2 Speakers'!$B$10:$B1740,0),)="",""," - "&amp;INDEX('1.2 Speakers'!$J$10:$J1740,MATCH(J673,'1.2 Speakers'!$B$10:$B1740,0),)),"")&amp;IF(ISBLANK(K673),"","
")&amp;K673&amp;IFERROR(IF(INDEX('1.2 Speakers'!$J$10:$J1740,MATCH(K673,'1.2 Speakers'!$B$10:$B1740,0),)="",""," - "&amp;INDEX('1.2 Speakers'!$J$10:$J1740,MATCH(K673,'1.2 Speakers'!$B$10:$B1740,0),)),"")&amp;IF(ISBLANK(L673),"","
")&amp;L673&amp;IFERROR(IF(INDEX('1.2 Speakers'!$J$10:$J1740,MATCH(L673,'1.2 Speakers'!$B$10:$B1740,0),)="",""," - "&amp;INDEX('1.2 Speakers'!$J$10:$J1740,MATCH(L673,'1.2 Speakers'!$B$10:$B1740,0),)),"")&amp;IF(ISBLANK(M673),"","
")&amp;M673&amp;IFERROR(IF(INDEX('1.2 Speakers'!$J$10:$J1740,MATCH(M673,'1.2 Speakers'!$B$10:$B1740,0),)="",""," - "&amp;INDEX('1.2 Speakers'!$J$10:$J1740,MATCH(M673,'1.2 Speakers'!$B$10:$B1740,0),)),"")&amp;IF(ISBLANK(N673),"","
")&amp;N673&amp;IFERROR(IF(INDEX('1.2 Speakers'!$J$10:$J1740,MATCH(N673,'1.2 Speakers'!$B$10:$B1740,0),)="",""," - "&amp;INDEX('1.2 Speakers'!$J$10:$J1740,MATCH(N673,'1.2 Speakers'!$B$10:$B1740,0),)),"")</f>
        <v/>
      </c>
      <c r="P673" s="58"/>
      <c r="Q673" s="60"/>
      <c r="R673" s="61"/>
      <c r="S673" s="60"/>
      <c r="T673" s="62"/>
    </row>
    <row r="674" spans="2:20" ht="13">
      <c r="B674" s="56"/>
      <c r="C674" s="425"/>
      <c r="D674" s="57"/>
      <c r="E674" s="58"/>
      <c r="F674" s="58"/>
      <c r="G674" s="427"/>
      <c r="H674" s="427"/>
      <c r="I674" s="59"/>
      <c r="J674" s="59"/>
      <c r="K674" s="59"/>
      <c r="L674" s="59"/>
      <c r="M674" s="59"/>
      <c r="N674" s="59"/>
      <c r="O674" s="57" t="str" cm="1">
        <f t="array" ref="O674">I674&amp;IFERROR(IF(INDEX('1.2 Speakers'!$J$10:$J1741,MATCH(I674,'1.2 Speakers'!$B$10:$B1741,0),)="",""," - "&amp;INDEX('1.2 Speakers'!$J$10:$J1741,MATCH(I674,'1.2 Speakers'!$B$10:$B1741,0),)),"")&amp;IF(ISBLANK(J674),"",CHAR(10))&amp;J674&amp;IFERROR(IF(INDEX('1.2 Speakers'!$J$10:$J1741,MATCH(J674,'1.2 Speakers'!$B$10:$B1741,0),)="",""," - "&amp;INDEX('1.2 Speakers'!$J$10:$J1741,MATCH(J674,'1.2 Speakers'!$B$10:$B1741,0),)),"")&amp;IF(ISBLANK(K674),"","
")&amp;K674&amp;IFERROR(IF(INDEX('1.2 Speakers'!$J$10:$J1741,MATCH(K674,'1.2 Speakers'!$B$10:$B1741,0),)="",""," - "&amp;INDEX('1.2 Speakers'!$J$10:$J1741,MATCH(K674,'1.2 Speakers'!$B$10:$B1741,0),)),"")&amp;IF(ISBLANK(L674),"","
")&amp;L674&amp;IFERROR(IF(INDEX('1.2 Speakers'!$J$10:$J1741,MATCH(L674,'1.2 Speakers'!$B$10:$B1741,0),)="",""," - "&amp;INDEX('1.2 Speakers'!$J$10:$J1741,MATCH(L674,'1.2 Speakers'!$B$10:$B1741,0),)),"")&amp;IF(ISBLANK(M674),"","
")&amp;M674&amp;IFERROR(IF(INDEX('1.2 Speakers'!$J$10:$J1741,MATCH(M674,'1.2 Speakers'!$B$10:$B1741,0),)="",""," - "&amp;INDEX('1.2 Speakers'!$J$10:$J1741,MATCH(M674,'1.2 Speakers'!$B$10:$B1741,0),)),"")&amp;IF(ISBLANK(N674),"","
")&amp;N674&amp;IFERROR(IF(INDEX('1.2 Speakers'!$J$10:$J1741,MATCH(N674,'1.2 Speakers'!$B$10:$B1741,0),)="",""," - "&amp;INDEX('1.2 Speakers'!$J$10:$J1741,MATCH(N674,'1.2 Speakers'!$B$10:$B1741,0),)),"")</f>
        <v/>
      </c>
      <c r="P674" s="58"/>
      <c r="Q674" s="60"/>
      <c r="R674" s="61"/>
      <c r="S674" s="60"/>
      <c r="T674" s="62"/>
    </row>
    <row r="675" spans="2:20" ht="13">
      <c r="B675" s="56"/>
      <c r="C675" s="425"/>
      <c r="D675" s="57"/>
      <c r="E675" s="58"/>
      <c r="F675" s="58"/>
      <c r="G675" s="427"/>
      <c r="H675" s="427"/>
      <c r="I675" s="59"/>
      <c r="J675" s="59"/>
      <c r="K675" s="59"/>
      <c r="L675" s="59"/>
      <c r="M675" s="59"/>
      <c r="N675" s="59"/>
      <c r="O675" s="57" t="str" cm="1">
        <f t="array" ref="O675">I675&amp;IFERROR(IF(INDEX('1.2 Speakers'!$J$10:$J1742,MATCH(I675,'1.2 Speakers'!$B$10:$B1742,0),)="",""," - "&amp;INDEX('1.2 Speakers'!$J$10:$J1742,MATCH(I675,'1.2 Speakers'!$B$10:$B1742,0),)),"")&amp;IF(ISBLANK(J675),"",CHAR(10))&amp;J675&amp;IFERROR(IF(INDEX('1.2 Speakers'!$J$10:$J1742,MATCH(J675,'1.2 Speakers'!$B$10:$B1742,0),)="",""," - "&amp;INDEX('1.2 Speakers'!$J$10:$J1742,MATCH(J675,'1.2 Speakers'!$B$10:$B1742,0),)),"")&amp;IF(ISBLANK(K675),"","
")&amp;K675&amp;IFERROR(IF(INDEX('1.2 Speakers'!$J$10:$J1742,MATCH(K675,'1.2 Speakers'!$B$10:$B1742,0),)="",""," - "&amp;INDEX('1.2 Speakers'!$J$10:$J1742,MATCH(K675,'1.2 Speakers'!$B$10:$B1742,0),)),"")&amp;IF(ISBLANK(L675),"","
")&amp;L675&amp;IFERROR(IF(INDEX('1.2 Speakers'!$J$10:$J1742,MATCH(L675,'1.2 Speakers'!$B$10:$B1742,0),)="",""," - "&amp;INDEX('1.2 Speakers'!$J$10:$J1742,MATCH(L675,'1.2 Speakers'!$B$10:$B1742,0),)),"")&amp;IF(ISBLANK(M675),"","
")&amp;M675&amp;IFERROR(IF(INDEX('1.2 Speakers'!$J$10:$J1742,MATCH(M675,'1.2 Speakers'!$B$10:$B1742,0),)="",""," - "&amp;INDEX('1.2 Speakers'!$J$10:$J1742,MATCH(M675,'1.2 Speakers'!$B$10:$B1742,0),)),"")&amp;IF(ISBLANK(N675),"","
")&amp;N675&amp;IFERROR(IF(INDEX('1.2 Speakers'!$J$10:$J1742,MATCH(N675,'1.2 Speakers'!$B$10:$B1742,0),)="",""," - "&amp;INDEX('1.2 Speakers'!$J$10:$J1742,MATCH(N675,'1.2 Speakers'!$B$10:$B1742,0),)),"")</f>
        <v/>
      </c>
      <c r="P675" s="58"/>
      <c r="Q675" s="60"/>
      <c r="R675" s="61"/>
      <c r="S675" s="60"/>
      <c r="T675" s="62"/>
    </row>
    <row r="676" spans="2:20" ht="13">
      <c r="B676" s="56"/>
      <c r="C676" s="425"/>
      <c r="D676" s="57"/>
      <c r="E676" s="58"/>
      <c r="F676" s="58"/>
      <c r="G676" s="427"/>
      <c r="H676" s="427"/>
      <c r="I676" s="59"/>
      <c r="J676" s="59"/>
      <c r="K676" s="59"/>
      <c r="L676" s="59"/>
      <c r="M676" s="59"/>
      <c r="N676" s="59"/>
      <c r="O676" s="57" t="str" cm="1">
        <f t="array" ref="O676">I676&amp;IFERROR(IF(INDEX('1.2 Speakers'!$J$10:$J1743,MATCH(I676,'1.2 Speakers'!$B$10:$B1743,0),)="",""," - "&amp;INDEX('1.2 Speakers'!$J$10:$J1743,MATCH(I676,'1.2 Speakers'!$B$10:$B1743,0),)),"")&amp;IF(ISBLANK(J676),"",CHAR(10))&amp;J676&amp;IFERROR(IF(INDEX('1.2 Speakers'!$J$10:$J1743,MATCH(J676,'1.2 Speakers'!$B$10:$B1743,0),)="",""," - "&amp;INDEX('1.2 Speakers'!$J$10:$J1743,MATCH(J676,'1.2 Speakers'!$B$10:$B1743,0),)),"")&amp;IF(ISBLANK(K676),"","
")&amp;K676&amp;IFERROR(IF(INDEX('1.2 Speakers'!$J$10:$J1743,MATCH(K676,'1.2 Speakers'!$B$10:$B1743,0),)="",""," - "&amp;INDEX('1.2 Speakers'!$J$10:$J1743,MATCH(K676,'1.2 Speakers'!$B$10:$B1743,0),)),"")&amp;IF(ISBLANK(L676),"","
")&amp;L676&amp;IFERROR(IF(INDEX('1.2 Speakers'!$J$10:$J1743,MATCH(L676,'1.2 Speakers'!$B$10:$B1743,0),)="",""," - "&amp;INDEX('1.2 Speakers'!$J$10:$J1743,MATCH(L676,'1.2 Speakers'!$B$10:$B1743,0),)),"")&amp;IF(ISBLANK(M676),"","
")&amp;M676&amp;IFERROR(IF(INDEX('1.2 Speakers'!$J$10:$J1743,MATCH(M676,'1.2 Speakers'!$B$10:$B1743,0),)="",""," - "&amp;INDEX('1.2 Speakers'!$J$10:$J1743,MATCH(M676,'1.2 Speakers'!$B$10:$B1743,0),)),"")&amp;IF(ISBLANK(N676),"","
")&amp;N676&amp;IFERROR(IF(INDEX('1.2 Speakers'!$J$10:$J1743,MATCH(N676,'1.2 Speakers'!$B$10:$B1743,0),)="",""," - "&amp;INDEX('1.2 Speakers'!$J$10:$J1743,MATCH(N676,'1.2 Speakers'!$B$10:$B1743,0),)),"")</f>
        <v/>
      </c>
      <c r="P676" s="58"/>
      <c r="Q676" s="60"/>
      <c r="R676" s="61"/>
      <c r="S676" s="60"/>
      <c r="T676" s="62"/>
    </row>
    <row r="677" spans="2:20" ht="13">
      <c r="B677" s="56"/>
      <c r="C677" s="425"/>
      <c r="D677" s="57"/>
      <c r="E677" s="58"/>
      <c r="F677" s="58"/>
      <c r="G677" s="427"/>
      <c r="H677" s="427"/>
      <c r="I677" s="59"/>
      <c r="J677" s="59"/>
      <c r="K677" s="59"/>
      <c r="L677" s="59"/>
      <c r="M677" s="59"/>
      <c r="N677" s="59"/>
      <c r="O677" s="57" t="str" cm="1">
        <f t="array" ref="O677">I677&amp;IFERROR(IF(INDEX('1.2 Speakers'!$J$10:$J1744,MATCH(I677,'1.2 Speakers'!$B$10:$B1744,0),)="",""," - "&amp;INDEX('1.2 Speakers'!$J$10:$J1744,MATCH(I677,'1.2 Speakers'!$B$10:$B1744,0),)),"")&amp;IF(ISBLANK(J677),"",CHAR(10))&amp;J677&amp;IFERROR(IF(INDEX('1.2 Speakers'!$J$10:$J1744,MATCH(J677,'1.2 Speakers'!$B$10:$B1744,0),)="",""," - "&amp;INDEX('1.2 Speakers'!$J$10:$J1744,MATCH(J677,'1.2 Speakers'!$B$10:$B1744,0),)),"")&amp;IF(ISBLANK(K677),"","
")&amp;K677&amp;IFERROR(IF(INDEX('1.2 Speakers'!$J$10:$J1744,MATCH(K677,'1.2 Speakers'!$B$10:$B1744,0),)="",""," - "&amp;INDEX('1.2 Speakers'!$J$10:$J1744,MATCH(K677,'1.2 Speakers'!$B$10:$B1744,0),)),"")&amp;IF(ISBLANK(L677),"","
")&amp;L677&amp;IFERROR(IF(INDEX('1.2 Speakers'!$J$10:$J1744,MATCH(L677,'1.2 Speakers'!$B$10:$B1744,0),)="",""," - "&amp;INDEX('1.2 Speakers'!$J$10:$J1744,MATCH(L677,'1.2 Speakers'!$B$10:$B1744,0),)),"")&amp;IF(ISBLANK(M677),"","
")&amp;M677&amp;IFERROR(IF(INDEX('1.2 Speakers'!$J$10:$J1744,MATCH(M677,'1.2 Speakers'!$B$10:$B1744,0),)="",""," - "&amp;INDEX('1.2 Speakers'!$J$10:$J1744,MATCH(M677,'1.2 Speakers'!$B$10:$B1744,0),)),"")&amp;IF(ISBLANK(N677),"","
")&amp;N677&amp;IFERROR(IF(INDEX('1.2 Speakers'!$J$10:$J1744,MATCH(N677,'1.2 Speakers'!$B$10:$B1744,0),)="",""," - "&amp;INDEX('1.2 Speakers'!$J$10:$J1744,MATCH(N677,'1.2 Speakers'!$B$10:$B1744,0),)),"")</f>
        <v/>
      </c>
      <c r="P677" s="58"/>
      <c r="Q677" s="60"/>
      <c r="R677" s="61"/>
      <c r="S677" s="60"/>
      <c r="T677" s="62"/>
    </row>
    <row r="678" spans="2:20" ht="13">
      <c r="B678" s="56"/>
      <c r="C678" s="425"/>
      <c r="D678" s="57"/>
      <c r="E678" s="58"/>
      <c r="F678" s="58"/>
      <c r="G678" s="427"/>
      <c r="H678" s="427"/>
      <c r="I678" s="59"/>
      <c r="J678" s="59"/>
      <c r="K678" s="59"/>
      <c r="L678" s="59"/>
      <c r="M678" s="59"/>
      <c r="N678" s="59"/>
      <c r="O678" s="57" t="str" cm="1">
        <f t="array" ref="O678">I678&amp;IFERROR(IF(INDEX('1.2 Speakers'!$J$10:$J1745,MATCH(I678,'1.2 Speakers'!$B$10:$B1745,0),)="",""," - "&amp;INDEX('1.2 Speakers'!$J$10:$J1745,MATCH(I678,'1.2 Speakers'!$B$10:$B1745,0),)),"")&amp;IF(ISBLANK(J678),"",CHAR(10))&amp;J678&amp;IFERROR(IF(INDEX('1.2 Speakers'!$J$10:$J1745,MATCH(J678,'1.2 Speakers'!$B$10:$B1745,0),)="",""," - "&amp;INDEX('1.2 Speakers'!$J$10:$J1745,MATCH(J678,'1.2 Speakers'!$B$10:$B1745,0),)),"")&amp;IF(ISBLANK(K678),"","
")&amp;K678&amp;IFERROR(IF(INDEX('1.2 Speakers'!$J$10:$J1745,MATCH(K678,'1.2 Speakers'!$B$10:$B1745,0),)="",""," - "&amp;INDEX('1.2 Speakers'!$J$10:$J1745,MATCH(K678,'1.2 Speakers'!$B$10:$B1745,0),)),"")&amp;IF(ISBLANK(L678),"","
")&amp;L678&amp;IFERROR(IF(INDEX('1.2 Speakers'!$J$10:$J1745,MATCH(L678,'1.2 Speakers'!$B$10:$B1745,0),)="",""," - "&amp;INDEX('1.2 Speakers'!$J$10:$J1745,MATCH(L678,'1.2 Speakers'!$B$10:$B1745,0),)),"")&amp;IF(ISBLANK(M678),"","
")&amp;M678&amp;IFERROR(IF(INDEX('1.2 Speakers'!$J$10:$J1745,MATCH(M678,'1.2 Speakers'!$B$10:$B1745,0),)="",""," - "&amp;INDEX('1.2 Speakers'!$J$10:$J1745,MATCH(M678,'1.2 Speakers'!$B$10:$B1745,0),)),"")&amp;IF(ISBLANK(N678),"","
")&amp;N678&amp;IFERROR(IF(INDEX('1.2 Speakers'!$J$10:$J1745,MATCH(N678,'1.2 Speakers'!$B$10:$B1745,0),)="",""," - "&amp;INDEX('1.2 Speakers'!$J$10:$J1745,MATCH(N678,'1.2 Speakers'!$B$10:$B1745,0),)),"")</f>
        <v/>
      </c>
      <c r="P678" s="58"/>
      <c r="Q678" s="60"/>
      <c r="R678" s="61"/>
      <c r="S678" s="60"/>
      <c r="T678" s="62"/>
    </row>
    <row r="679" spans="2:20" ht="13">
      <c r="B679" s="56"/>
      <c r="C679" s="425"/>
      <c r="D679" s="57"/>
      <c r="E679" s="58"/>
      <c r="F679" s="58"/>
      <c r="G679" s="427"/>
      <c r="H679" s="427"/>
      <c r="I679" s="59"/>
      <c r="J679" s="59"/>
      <c r="K679" s="59"/>
      <c r="L679" s="59"/>
      <c r="M679" s="59"/>
      <c r="N679" s="59"/>
      <c r="O679" s="57" t="str" cm="1">
        <f t="array" ref="O679">I679&amp;IFERROR(IF(INDEX('1.2 Speakers'!$J$10:$J1746,MATCH(I679,'1.2 Speakers'!$B$10:$B1746,0),)="",""," - "&amp;INDEX('1.2 Speakers'!$J$10:$J1746,MATCH(I679,'1.2 Speakers'!$B$10:$B1746,0),)),"")&amp;IF(ISBLANK(J679),"",CHAR(10))&amp;J679&amp;IFERROR(IF(INDEX('1.2 Speakers'!$J$10:$J1746,MATCH(J679,'1.2 Speakers'!$B$10:$B1746,0),)="",""," - "&amp;INDEX('1.2 Speakers'!$J$10:$J1746,MATCH(J679,'1.2 Speakers'!$B$10:$B1746,0),)),"")&amp;IF(ISBLANK(K679),"","
")&amp;K679&amp;IFERROR(IF(INDEX('1.2 Speakers'!$J$10:$J1746,MATCH(K679,'1.2 Speakers'!$B$10:$B1746,0),)="",""," - "&amp;INDEX('1.2 Speakers'!$J$10:$J1746,MATCH(K679,'1.2 Speakers'!$B$10:$B1746,0),)),"")&amp;IF(ISBLANK(L679),"","
")&amp;L679&amp;IFERROR(IF(INDEX('1.2 Speakers'!$J$10:$J1746,MATCH(L679,'1.2 Speakers'!$B$10:$B1746,0),)="",""," - "&amp;INDEX('1.2 Speakers'!$J$10:$J1746,MATCH(L679,'1.2 Speakers'!$B$10:$B1746,0),)),"")&amp;IF(ISBLANK(M679),"","
")&amp;M679&amp;IFERROR(IF(INDEX('1.2 Speakers'!$J$10:$J1746,MATCH(M679,'1.2 Speakers'!$B$10:$B1746,0),)="",""," - "&amp;INDEX('1.2 Speakers'!$J$10:$J1746,MATCH(M679,'1.2 Speakers'!$B$10:$B1746,0),)),"")&amp;IF(ISBLANK(N679),"","
")&amp;N679&amp;IFERROR(IF(INDEX('1.2 Speakers'!$J$10:$J1746,MATCH(N679,'1.2 Speakers'!$B$10:$B1746,0),)="",""," - "&amp;INDEX('1.2 Speakers'!$J$10:$J1746,MATCH(N679,'1.2 Speakers'!$B$10:$B1746,0),)),"")</f>
        <v/>
      </c>
      <c r="P679" s="58"/>
      <c r="Q679" s="60"/>
      <c r="R679" s="61"/>
      <c r="S679" s="60"/>
      <c r="T679" s="62"/>
    </row>
    <row r="680" spans="2:20" ht="13">
      <c r="B680" s="56"/>
      <c r="C680" s="425"/>
      <c r="D680" s="57"/>
      <c r="E680" s="58"/>
      <c r="F680" s="58"/>
      <c r="G680" s="427"/>
      <c r="H680" s="427"/>
      <c r="I680" s="59"/>
      <c r="J680" s="59"/>
      <c r="K680" s="59"/>
      <c r="L680" s="59"/>
      <c r="M680" s="59"/>
      <c r="N680" s="59"/>
      <c r="O680" s="57" t="str" cm="1">
        <f t="array" ref="O680">I680&amp;IFERROR(IF(INDEX('1.2 Speakers'!$J$10:$J1747,MATCH(I680,'1.2 Speakers'!$B$10:$B1747,0),)="",""," - "&amp;INDEX('1.2 Speakers'!$J$10:$J1747,MATCH(I680,'1.2 Speakers'!$B$10:$B1747,0),)),"")&amp;IF(ISBLANK(J680),"",CHAR(10))&amp;J680&amp;IFERROR(IF(INDEX('1.2 Speakers'!$J$10:$J1747,MATCH(J680,'1.2 Speakers'!$B$10:$B1747,0),)="",""," - "&amp;INDEX('1.2 Speakers'!$J$10:$J1747,MATCH(J680,'1.2 Speakers'!$B$10:$B1747,0),)),"")&amp;IF(ISBLANK(K680),"","
")&amp;K680&amp;IFERROR(IF(INDEX('1.2 Speakers'!$J$10:$J1747,MATCH(K680,'1.2 Speakers'!$B$10:$B1747,0),)="",""," - "&amp;INDEX('1.2 Speakers'!$J$10:$J1747,MATCH(K680,'1.2 Speakers'!$B$10:$B1747,0),)),"")&amp;IF(ISBLANK(L680),"","
")&amp;L680&amp;IFERROR(IF(INDEX('1.2 Speakers'!$J$10:$J1747,MATCH(L680,'1.2 Speakers'!$B$10:$B1747,0),)="",""," - "&amp;INDEX('1.2 Speakers'!$J$10:$J1747,MATCH(L680,'1.2 Speakers'!$B$10:$B1747,0),)),"")&amp;IF(ISBLANK(M680),"","
")&amp;M680&amp;IFERROR(IF(INDEX('1.2 Speakers'!$J$10:$J1747,MATCH(M680,'1.2 Speakers'!$B$10:$B1747,0),)="",""," - "&amp;INDEX('1.2 Speakers'!$J$10:$J1747,MATCH(M680,'1.2 Speakers'!$B$10:$B1747,0),)),"")&amp;IF(ISBLANK(N680),"","
")&amp;N680&amp;IFERROR(IF(INDEX('1.2 Speakers'!$J$10:$J1747,MATCH(N680,'1.2 Speakers'!$B$10:$B1747,0),)="",""," - "&amp;INDEX('1.2 Speakers'!$J$10:$J1747,MATCH(N680,'1.2 Speakers'!$B$10:$B1747,0),)),"")</f>
        <v/>
      </c>
      <c r="P680" s="58"/>
      <c r="Q680" s="60"/>
      <c r="R680" s="61"/>
      <c r="S680" s="60"/>
      <c r="T680" s="62"/>
    </row>
    <row r="681" spans="2:20" ht="13">
      <c r="B681" s="56"/>
      <c r="C681" s="425"/>
      <c r="D681" s="57"/>
      <c r="E681" s="58"/>
      <c r="F681" s="58"/>
      <c r="G681" s="427"/>
      <c r="H681" s="427"/>
      <c r="I681" s="59"/>
      <c r="J681" s="59"/>
      <c r="K681" s="59"/>
      <c r="L681" s="59"/>
      <c r="M681" s="59"/>
      <c r="N681" s="59"/>
      <c r="O681" s="57" t="str" cm="1">
        <f t="array" ref="O681">I681&amp;IFERROR(IF(INDEX('1.2 Speakers'!$J$10:$J1748,MATCH(I681,'1.2 Speakers'!$B$10:$B1748,0),)="",""," - "&amp;INDEX('1.2 Speakers'!$J$10:$J1748,MATCH(I681,'1.2 Speakers'!$B$10:$B1748,0),)),"")&amp;IF(ISBLANK(J681),"",CHAR(10))&amp;J681&amp;IFERROR(IF(INDEX('1.2 Speakers'!$J$10:$J1748,MATCH(J681,'1.2 Speakers'!$B$10:$B1748,0),)="",""," - "&amp;INDEX('1.2 Speakers'!$J$10:$J1748,MATCH(J681,'1.2 Speakers'!$B$10:$B1748,0),)),"")&amp;IF(ISBLANK(K681),"","
")&amp;K681&amp;IFERROR(IF(INDEX('1.2 Speakers'!$J$10:$J1748,MATCH(K681,'1.2 Speakers'!$B$10:$B1748,0),)="",""," - "&amp;INDEX('1.2 Speakers'!$J$10:$J1748,MATCH(K681,'1.2 Speakers'!$B$10:$B1748,0),)),"")&amp;IF(ISBLANK(L681),"","
")&amp;L681&amp;IFERROR(IF(INDEX('1.2 Speakers'!$J$10:$J1748,MATCH(L681,'1.2 Speakers'!$B$10:$B1748,0),)="",""," - "&amp;INDEX('1.2 Speakers'!$J$10:$J1748,MATCH(L681,'1.2 Speakers'!$B$10:$B1748,0),)),"")&amp;IF(ISBLANK(M681),"","
")&amp;M681&amp;IFERROR(IF(INDEX('1.2 Speakers'!$J$10:$J1748,MATCH(M681,'1.2 Speakers'!$B$10:$B1748,0),)="",""," - "&amp;INDEX('1.2 Speakers'!$J$10:$J1748,MATCH(M681,'1.2 Speakers'!$B$10:$B1748,0),)),"")&amp;IF(ISBLANK(N681),"","
")&amp;N681&amp;IFERROR(IF(INDEX('1.2 Speakers'!$J$10:$J1748,MATCH(N681,'1.2 Speakers'!$B$10:$B1748,0),)="",""," - "&amp;INDEX('1.2 Speakers'!$J$10:$J1748,MATCH(N681,'1.2 Speakers'!$B$10:$B1748,0),)),"")</f>
        <v/>
      </c>
      <c r="P681" s="58"/>
      <c r="Q681" s="60"/>
      <c r="R681" s="61"/>
      <c r="S681" s="60"/>
      <c r="T681" s="62"/>
    </row>
    <row r="682" spans="2:20" ht="13">
      <c r="B682" s="56"/>
      <c r="C682" s="425"/>
      <c r="D682" s="57"/>
      <c r="E682" s="58"/>
      <c r="F682" s="58"/>
      <c r="G682" s="427"/>
      <c r="H682" s="427"/>
      <c r="I682" s="59"/>
      <c r="J682" s="59"/>
      <c r="K682" s="59"/>
      <c r="L682" s="59"/>
      <c r="M682" s="59"/>
      <c r="N682" s="59"/>
      <c r="O682" s="57" t="str" cm="1">
        <f t="array" ref="O682">I682&amp;IFERROR(IF(INDEX('1.2 Speakers'!$J$10:$J1749,MATCH(I682,'1.2 Speakers'!$B$10:$B1749,0),)="",""," - "&amp;INDEX('1.2 Speakers'!$J$10:$J1749,MATCH(I682,'1.2 Speakers'!$B$10:$B1749,0),)),"")&amp;IF(ISBLANK(J682),"",CHAR(10))&amp;J682&amp;IFERROR(IF(INDEX('1.2 Speakers'!$J$10:$J1749,MATCH(J682,'1.2 Speakers'!$B$10:$B1749,0),)="",""," - "&amp;INDEX('1.2 Speakers'!$J$10:$J1749,MATCH(J682,'1.2 Speakers'!$B$10:$B1749,0),)),"")&amp;IF(ISBLANK(K682),"","
")&amp;K682&amp;IFERROR(IF(INDEX('1.2 Speakers'!$J$10:$J1749,MATCH(K682,'1.2 Speakers'!$B$10:$B1749,0),)="",""," - "&amp;INDEX('1.2 Speakers'!$J$10:$J1749,MATCH(K682,'1.2 Speakers'!$B$10:$B1749,0),)),"")&amp;IF(ISBLANK(L682),"","
")&amp;L682&amp;IFERROR(IF(INDEX('1.2 Speakers'!$J$10:$J1749,MATCH(L682,'1.2 Speakers'!$B$10:$B1749,0),)="",""," - "&amp;INDEX('1.2 Speakers'!$J$10:$J1749,MATCH(L682,'1.2 Speakers'!$B$10:$B1749,0),)),"")&amp;IF(ISBLANK(M682),"","
")&amp;M682&amp;IFERROR(IF(INDEX('1.2 Speakers'!$J$10:$J1749,MATCH(M682,'1.2 Speakers'!$B$10:$B1749,0),)="",""," - "&amp;INDEX('1.2 Speakers'!$J$10:$J1749,MATCH(M682,'1.2 Speakers'!$B$10:$B1749,0),)),"")&amp;IF(ISBLANK(N682),"","
")&amp;N682&amp;IFERROR(IF(INDEX('1.2 Speakers'!$J$10:$J1749,MATCH(N682,'1.2 Speakers'!$B$10:$B1749,0),)="",""," - "&amp;INDEX('1.2 Speakers'!$J$10:$J1749,MATCH(N682,'1.2 Speakers'!$B$10:$B1749,0),)),"")</f>
        <v/>
      </c>
      <c r="P682" s="58"/>
      <c r="Q682" s="60"/>
      <c r="R682" s="61"/>
      <c r="S682" s="60"/>
      <c r="T682" s="62"/>
    </row>
    <row r="683" spans="2:20" ht="13">
      <c r="B683" s="56"/>
      <c r="C683" s="425"/>
      <c r="D683" s="57"/>
      <c r="E683" s="58"/>
      <c r="F683" s="58"/>
      <c r="G683" s="427"/>
      <c r="H683" s="427"/>
      <c r="I683" s="59"/>
      <c r="J683" s="59"/>
      <c r="K683" s="59"/>
      <c r="L683" s="59"/>
      <c r="M683" s="59"/>
      <c r="N683" s="59"/>
      <c r="O683" s="57" t="str" cm="1">
        <f t="array" ref="O683">I683&amp;IFERROR(IF(INDEX('1.2 Speakers'!$J$10:$J1750,MATCH(I683,'1.2 Speakers'!$B$10:$B1750,0),)="",""," - "&amp;INDEX('1.2 Speakers'!$J$10:$J1750,MATCH(I683,'1.2 Speakers'!$B$10:$B1750,0),)),"")&amp;IF(ISBLANK(J683),"",CHAR(10))&amp;J683&amp;IFERROR(IF(INDEX('1.2 Speakers'!$J$10:$J1750,MATCH(J683,'1.2 Speakers'!$B$10:$B1750,0),)="",""," - "&amp;INDEX('1.2 Speakers'!$J$10:$J1750,MATCH(J683,'1.2 Speakers'!$B$10:$B1750,0),)),"")&amp;IF(ISBLANK(K683),"","
")&amp;K683&amp;IFERROR(IF(INDEX('1.2 Speakers'!$J$10:$J1750,MATCH(K683,'1.2 Speakers'!$B$10:$B1750,0),)="",""," - "&amp;INDEX('1.2 Speakers'!$J$10:$J1750,MATCH(K683,'1.2 Speakers'!$B$10:$B1750,0),)),"")&amp;IF(ISBLANK(L683),"","
")&amp;L683&amp;IFERROR(IF(INDEX('1.2 Speakers'!$J$10:$J1750,MATCH(L683,'1.2 Speakers'!$B$10:$B1750,0),)="",""," - "&amp;INDEX('1.2 Speakers'!$J$10:$J1750,MATCH(L683,'1.2 Speakers'!$B$10:$B1750,0),)),"")&amp;IF(ISBLANK(M683),"","
")&amp;M683&amp;IFERROR(IF(INDEX('1.2 Speakers'!$J$10:$J1750,MATCH(M683,'1.2 Speakers'!$B$10:$B1750,0),)="",""," - "&amp;INDEX('1.2 Speakers'!$J$10:$J1750,MATCH(M683,'1.2 Speakers'!$B$10:$B1750,0),)),"")&amp;IF(ISBLANK(N683),"","
")&amp;N683&amp;IFERROR(IF(INDEX('1.2 Speakers'!$J$10:$J1750,MATCH(N683,'1.2 Speakers'!$B$10:$B1750,0),)="",""," - "&amp;INDEX('1.2 Speakers'!$J$10:$J1750,MATCH(N683,'1.2 Speakers'!$B$10:$B1750,0),)),"")</f>
        <v/>
      </c>
      <c r="P683" s="58"/>
      <c r="Q683" s="60"/>
      <c r="R683" s="61"/>
      <c r="S683" s="60"/>
      <c r="T683" s="62"/>
    </row>
    <row r="684" spans="2:20" ht="13">
      <c r="B684" s="56"/>
      <c r="C684" s="425"/>
      <c r="D684" s="57"/>
      <c r="E684" s="58"/>
      <c r="F684" s="58"/>
      <c r="G684" s="427"/>
      <c r="H684" s="427"/>
      <c r="I684" s="59"/>
      <c r="J684" s="59"/>
      <c r="K684" s="59"/>
      <c r="L684" s="59"/>
      <c r="M684" s="59"/>
      <c r="N684" s="59"/>
      <c r="O684" s="57" t="str" cm="1">
        <f t="array" ref="O684">I684&amp;IFERROR(IF(INDEX('1.2 Speakers'!$J$10:$J1751,MATCH(I684,'1.2 Speakers'!$B$10:$B1751,0),)="",""," - "&amp;INDEX('1.2 Speakers'!$J$10:$J1751,MATCH(I684,'1.2 Speakers'!$B$10:$B1751,0),)),"")&amp;IF(ISBLANK(J684),"",CHAR(10))&amp;J684&amp;IFERROR(IF(INDEX('1.2 Speakers'!$J$10:$J1751,MATCH(J684,'1.2 Speakers'!$B$10:$B1751,0),)="",""," - "&amp;INDEX('1.2 Speakers'!$J$10:$J1751,MATCH(J684,'1.2 Speakers'!$B$10:$B1751,0),)),"")&amp;IF(ISBLANK(K684),"","
")&amp;K684&amp;IFERROR(IF(INDEX('1.2 Speakers'!$J$10:$J1751,MATCH(K684,'1.2 Speakers'!$B$10:$B1751,0),)="",""," - "&amp;INDEX('1.2 Speakers'!$J$10:$J1751,MATCH(K684,'1.2 Speakers'!$B$10:$B1751,0),)),"")&amp;IF(ISBLANK(L684),"","
")&amp;L684&amp;IFERROR(IF(INDEX('1.2 Speakers'!$J$10:$J1751,MATCH(L684,'1.2 Speakers'!$B$10:$B1751,0),)="",""," - "&amp;INDEX('1.2 Speakers'!$J$10:$J1751,MATCH(L684,'1.2 Speakers'!$B$10:$B1751,0),)),"")&amp;IF(ISBLANK(M684),"","
")&amp;M684&amp;IFERROR(IF(INDEX('1.2 Speakers'!$J$10:$J1751,MATCH(M684,'1.2 Speakers'!$B$10:$B1751,0),)="",""," - "&amp;INDEX('1.2 Speakers'!$J$10:$J1751,MATCH(M684,'1.2 Speakers'!$B$10:$B1751,0),)),"")&amp;IF(ISBLANK(N684),"","
")&amp;N684&amp;IFERROR(IF(INDEX('1.2 Speakers'!$J$10:$J1751,MATCH(N684,'1.2 Speakers'!$B$10:$B1751,0),)="",""," - "&amp;INDEX('1.2 Speakers'!$J$10:$J1751,MATCH(N684,'1.2 Speakers'!$B$10:$B1751,0),)),"")</f>
        <v/>
      </c>
      <c r="P684" s="58"/>
      <c r="Q684" s="60"/>
      <c r="R684" s="61"/>
      <c r="S684" s="60"/>
      <c r="T684" s="62"/>
    </row>
    <row r="685" spans="2:20" ht="13">
      <c r="B685" s="56"/>
      <c r="C685" s="425"/>
      <c r="D685" s="57"/>
      <c r="E685" s="58"/>
      <c r="F685" s="58"/>
      <c r="G685" s="427"/>
      <c r="H685" s="427"/>
      <c r="I685" s="59"/>
      <c r="J685" s="59"/>
      <c r="K685" s="59"/>
      <c r="L685" s="59"/>
      <c r="M685" s="59"/>
      <c r="N685" s="59"/>
      <c r="O685" s="57" t="str" cm="1">
        <f t="array" ref="O685">I685&amp;IFERROR(IF(INDEX('1.2 Speakers'!$J$10:$J1752,MATCH(I685,'1.2 Speakers'!$B$10:$B1752,0),)="",""," - "&amp;INDEX('1.2 Speakers'!$J$10:$J1752,MATCH(I685,'1.2 Speakers'!$B$10:$B1752,0),)),"")&amp;IF(ISBLANK(J685),"",CHAR(10))&amp;J685&amp;IFERROR(IF(INDEX('1.2 Speakers'!$J$10:$J1752,MATCH(J685,'1.2 Speakers'!$B$10:$B1752,0),)="",""," - "&amp;INDEX('1.2 Speakers'!$J$10:$J1752,MATCH(J685,'1.2 Speakers'!$B$10:$B1752,0),)),"")&amp;IF(ISBLANK(K685),"","
")&amp;K685&amp;IFERROR(IF(INDEX('1.2 Speakers'!$J$10:$J1752,MATCH(K685,'1.2 Speakers'!$B$10:$B1752,0),)="",""," - "&amp;INDEX('1.2 Speakers'!$J$10:$J1752,MATCH(K685,'1.2 Speakers'!$B$10:$B1752,0),)),"")&amp;IF(ISBLANK(L685),"","
")&amp;L685&amp;IFERROR(IF(INDEX('1.2 Speakers'!$J$10:$J1752,MATCH(L685,'1.2 Speakers'!$B$10:$B1752,0),)="",""," - "&amp;INDEX('1.2 Speakers'!$J$10:$J1752,MATCH(L685,'1.2 Speakers'!$B$10:$B1752,0),)),"")&amp;IF(ISBLANK(M685),"","
")&amp;M685&amp;IFERROR(IF(INDEX('1.2 Speakers'!$J$10:$J1752,MATCH(M685,'1.2 Speakers'!$B$10:$B1752,0),)="",""," - "&amp;INDEX('1.2 Speakers'!$J$10:$J1752,MATCH(M685,'1.2 Speakers'!$B$10:$B1752,0),)),"")&amp;IF(ISBLANK(N685),"","
")&amp;N685&amp;IFERROR(IF(INDEX('1.2 Speakers'!$J$10:$J1752,MATCH(N685,'1.2 Speakers'!$B$10:$B1752,0),)="",""," - "&amp;INDEX('1.2 Speakers'!$J$10:$J1752,MATCH(N685,'1.2 Speakers'!$B$10:$B1752,0),)),"")</f>
        <v/>
      </c>
      <c r="P685" s="58"/>
      <c r="Q685" s="60"/>
      <c r="R685" s="61"/>
      <c r="S685" s="60"/>
      <c r="T685" s="62"/>
    </row>
    <row r="686" spans="2:20" ht="13">
      <c r="B686" s="56"/>
      <c r="C686" s="425"/>
      <c r="D686" s="57"/>
      <c r="E686" s="58"/>
      <c r="F686" s="58"/>
      <c r="G686" s="427"/>
      <c r="H686" s="427"/>
      <c r="I686" s="59"/>
      <c r="J686" s="59"/>
      <c r="K686" s="59"/>
      <c r="L686" s="59"/>
      <c r="M686" s="59"/>
      <c r="N686" s="59"/>
      <c r="O686" s="57" t="str" cm="1">
        <f t="array" ref="O686">I686&amp;IFERROR(IF(INDEX('1.2 Speakers'!$J$10:$J1753,MATCH(I686,'1.2 Speakers'!$B$10:$B1753,0),)="",""," - "&amp;INDEX('1.2 Speakers'!$J$10:$J1753,MATCH(I686,'1.2 Speakers'!$B$10:$B1753,0),)),"")&amp;IF(ISBLANK(J686),"",CHAR(10))&amp;J686&amp;IFERROR(IF(INDEX('1.2 Speakers'!$J$10:$J1753,MATCH(J686,'1.2 Speakers'!$B$10:$B1753,0),)="",""," - "&amp;INDEX('1.2 Speakers'!$J$10:$J1753,MATCH(J686,'1.2 Speakers'!$B$10:$B1753,0),)),"")&amp;IF(ISBLANK(K686),"","
")&amp;K686&amp;IFERROR(IF(INDEX('1.2 Speakers'!$J$10:$J1753,MATCH(K686,'1.2 Speakers'!$B$10:$B1753,0),)="",""," - "&amp;INDEX('1.2 Speakers'!$J$10:$J1753,MATCH(K686,'1.2 Speakers'!$B$10:$B1753,0),)),"")&amp;IF(ISBLANK(L686),"","
")&amp;L686&amp;IFERROR(IF(INDEX('1.2 Speakers'!$J$10:$J1753,MATCH(L686,'1.2 Speakers'!$B$10:$B1753,0),)="",""," - "&amp;INDEX('1.2 Speakers'!$J$10:$J1753,MATCH(L686,'1.2 Speakers'!$B$10:$B1753,0),)),"")&amp;IF(ISBLANK(M686),"","
")&amp;M686&amp;IFERROR(IF(INDEX('1.2 Speakers'!$J$10:$J1753,MATCH(M686,'1.2 Speakers'!$B$10:$B1753,0),)="",""," - "&amp;INDEX('1.2 Speakers'!$J$10:$J1753,MATCH(M686,'1.2 Speakers'!$B$10:$B1753,0),)),"")&amp;IF(ISBLANK(N686),"","
")&amp;N686&amp;IFERROR(IF(INDEX('1.2 Speakers'!$J$10:$J1753,MATCH(N686,'1.2 Speakers'!$B$10:$B1753,0),)="",""," - "&amp;INDEX('1.2 Speakers'!$J$10:$J1753,MATCH(N686,'1.2 Speakers'!$B$10:$B1753,0),)),"")</f>
        <v/>
      </c>
      <c r="P686" s="58"/>
      <c r="Q686" s="60"/>
      <c r="R686" s="61"/>
      <c r="S686" s="60"/>
      <c r="T686" s="62"/>
    </row>
    <row r="687" spans="2:20" ht="13">
      <c r="B687" s="56"/>
      <c r="C687" s="425"/>
      <c r="D687" s="57"/>
      <c r="E687" s="58"/>
      <c r="F687" s="58"/>
      <c r="G687" s="427"/>
      <c r="H687" s="427"/>
      <c r="I687" s="59"/>
      <c r="J687" s="59"/>
      <c r="K687" s="59"/>
      <c r="L687" s="59"/>
      <c r="M687" s="59"/>
      <c r="N687" s="59"/>
      <c r="O687" s="57" t="str" cm="1">
        <f t="array" ref="O687">I687&amp;IFERROR(IF(INDEX('1.2 Speakers'!$J$10:$J1754,MATCH(I687,'1.2 Speakers'!$B$10:$B1754,0),)="",""," - "&amp;INDEX('1.2 Speakers'!$J$10:$J1754,MATCH(I687,'1.2 Speakers'!$B$10:$B1754,0),)),"")&amp;IF(ISBLANK(J687),"",CHAR(10))&amp;J687&amp;IFERROR(IF(INDEX('1.2 Speakers'!$J$10:$J1754,MATCH(J687,'1.2 Speakers'!$B$10:$B1754,0),)="",""," - "&amp;INDEX('1.2 Speakers'!$J$10:$J1754,MATCH(J687,'1.2 Speakers'!$B$10:$B1754,0),)),"")&amp;IF(ISBLANK(K687),"","
")&amp;K687&amp;IFERROR(IF(INDEX('1.2 Speakers'!$J$10:$J1754,MATCH(K687,'1.2 Speakers'!$B$10:$B1754,0),)="",""," - "&amp;INDEX('1.2 Speakers'!$J$10:$J1754,MATCH(K687,'1.2 Speakers'!$B$10:$B1754,0),)),"")&amp;IF(ISBLANK(L687),"","
")&amp;L687&amp;IFERROR(IF(INDEX('1.2 Speakers'!$J$10:$J1754,MATCH(L687,'1.2 Speakers'!$B$10:$B1754,0),)="",""," - "&amp;INDEX('1.2 Speakers'!$J$10:$J1754,MATCH(L687,'1.2 Speakers'!$B$10:$B1754,0),)),"")&amp;IF(ISBLANK(M687),"","
")&amp;M687&amp;IFERROR(IF(INDEX('1.2 Speakers'!$J$10:$J1754,MATCH(M687,'1.2 Speakers'!$B$10:$B1754,0),)="",""," - "&amp;INDEX('1.2 Speakers'!$J$10:$J1754,MATCH(M687,'1.2 Speakers'!$B$10:$B1754,0),)),"")&amp;IF(ISBLANK(N687),"","
")&amp;N687&amp;IFERROR(IF(INDEX('1.2 Speakers'!$J$10:$J1754,MATCH(N687,'1.2 Speakers'!$B$10:$B1754,0),)="",""," - "&amp;INDEX('1.2 Speakers'!$J$10:$J1754,MATCH(N687,'1.2 Speakers'!$B$10:$B1754,0),)),"")</f>
        <v/>
      </c>
      <c r="P687" s="58"/>
      <c r="Q687" s="60"/>
      <c r="R687" s="61"/>
      <c r="S687" s="60"/>
      <c r="T687" s="62"/>
    </row>
    <row r="688" spans="2:20" ht="13">
      <c r="B688" s="56"/>
      <c r="C688" s="425"/>
      <c r="D688" s="57"/>
      <c r="E688" s="58"/>
      <c r="F688" s="58"/>
      <c r="G688" s="427"/>
      <c r="H688" s="427"/>
      <c r="I688" s="59"/>
      <c r="J688" s="59"/>
      <c r="K688" s="59"/>
      <c r="L688" s="59"/>
      <c r="M688" s="59"/>
      <c r="N688" s="59"/>
      <c r="O688" s="57" t="str" cm="1">
        <f t="array" ref="O688">I688&amp;IFERROR(IF(INDEX('1.2 Speakers'!$J$10:$J1755,MATCH(I688,'1.2 Speakers'!$B$10:$B1755,0),)="",""," - "&amp;INDEX('1.2 Speakers'!$J$10:$J1755,MATCH(I688,'1.2 Speakers'!$B$10:$B1755,0),)),"")&amp;IF(ISBLANK(J688),"",CHAR(10))&amp;J688&amp;IFERROR(IF(INDEX('1.2 Speakers'!$J$10:$J1755,MATCH(J688,'1.2 Speakers'!$B$10:$B1755,0),)="",""," - "&amp;INDEX('1.2 Speakers'!$J$10:$J1755,MATCH(J688,'1.2 Speakers'!$B$10:$B1755,0),)),"")&amp;IF(ISBLANK(K688),"","
")&amp;K688&amp;IFERROR(IF(INDEX('1.2 Speakers'!$J$10:$J1755,MATCH(K688,'1.2 Speakers'!$B$10:$B1755,0),)="",""," - "&amp;INDEX('1.2 Speakers'!$J$10:$J1755,MATCH(K688,'1.2 Speakers'!$B$10:$B1755,0),)),"")&amp;IF(ISBLANK(L688),"","
")&amp;L688&amp;IFERROR(IF(INDEX('1.2 Speakers'!$J$10:$J1755,MATCH(L688,'1.2 Speakers'!$B$10:$B1755,0),)="",""," - "&amp;INDEX('1.2 Speakers'!$J$10:$J1755,MATCH(L688,'1.2 Speakers'!$B$10:$B1755,0),)),"")&amp;IF(ISBLANK(M688),"","
")&amp;M688&amp;IFERROR(IF(INDEX('1.2 Speakers'!$J$10:$J1755,MATCH(M688,'1.2 Speakers'!$B$10:$B1755,0),)="",""," - "&amp;INDEX('1.2 Speakers'!$J$10:$J1755,MATCH(M688,'1.2 Speakers'!$B$10:$B1755,0),)),"")&amp;IF(ISBLANK(N688),"","
")&amp;N688&amp;IFERROR(IF(INDEX('1.2 Speakers'!$J$10:$J1755,MATCH(N688,'1.2 Speakers'!$B$10:$B1755,0),)="",""," - "&amp;INDEX('1.2 Speakers'!$J$10:$J1755,MATCH(N688,'1.2 Speakers'!$B$10:$B1755,0),)),"")</f>
        <v/>
      </c>
      <c r="P688" s="58"/>
      <c r="Q688" s="60"/>
      <c r="R688" s="61"/>
      <c r="S688" s="60"/>
      <c r="T688" s="62"/>
    </row>
    <row r="689" spans="2:20" ht="13">
      <c r="B689" s="56"/>
      <c r="C689" s="425"/>
      <c r="D689" s="57"/>
      <c r="E689" s="58"/>
      <c r="F689" s="58"/>
      <c r="G689" s="427"/>
      <c r="H689" s="427"/>
      <c r="I689" s="59"/>
      <c r="J689" s="59"/>
      <c r="K689" s="59"/>
      <c r="L689" s="59"/>
      <c r="M689" s="59"/>
      <c r="N689" s="59"/>
      <c r="O689" s="57" t="str" cm="1">
        <f t="array" ref="O689">I689&amp;IFERROR(IF(INDEX('1.2 Speakers'!$J$10:$J1756,MATCH(I689,'1.2 Speakers'!$B$10:$B1756,0),)="",""," - "&amp;INDEX('1.2 Speakers'!$J$10:$J1756,MATCH(I689,'1.2 Speakers'!$B$10:$B1756,0),)),"")&amp;IF(ISBLANK(J689),"",CHAR(10))&amp;J689&amp;IFERROR(IF(INDEX('1.2 Speakers'!$J$10:$J1756,MATCH(J689,'1.2 Speakers'!$B$10:$B1756,0),)="",""," - "&amp;INDEX('1.2 Speakers'!$J$10:$J1756,MATCH(J689,'1.2 Speakers'!$B$10:$B1756,0),)),"")&amp;IF(ISBLANK(K689),"","
")&amp;K689&amp;IFERROR(IF(INDEX('1.2 Speakers'!$J$10:$J1756,MATCH(K689,'1.2 Speakers'!$B$10:$B1756,0),)="",""," - "&amp;INDEX('1.2 Speakers'!$J$10:$J1756,MATCH(K689,'1.2 Speakers'!$B$10:$B1756,0),)),"")&amp;IF(ISBLANK(L689),"","
")&amp;L689&amp;IFERROR(IF(INDEX('1.2 Speakers'!$J$10:$J1756,MATCH(L689,'1.2 Speakers'!$B$10:$B1756,0),)="",""," - "&amp;INDEX('1.2 Speakers'!$J$10:$J1756,MATCH(L689,'1.2 Speakers'!$B$10:$B1756,0),)),"")&amp;IF(ISBLANK(M689),"","
")&amp;M689&amp;IFERROR(IF(INDEX('1.2 Speakers'!$J$10:$J1756,MATCH(M689,'1.2 Speakers'!$B$10:$B1756,0),)="",""," - "&amp;INDEX('1.2 Speakers'!$J$10:$J1756,MATCH(M689,'1.2 Speakers'!$B$10:$B1756,0),)),"")&amp;IF(ISBLANK(N689),"","
")&amp;N689&amp;IFERROR(IF(INDEX('1.2 Speakers'!$J$10:$J1756,MATCH(N689,'1.2 Speakers'!$B$10:$B1756,0),)="",""," - "&amp;INDEX('1.2 Speakers'!$J$10:$J1756,MATCH(N689,'1.2 Speakers'!$B$10:$B1756,0),)),"")</f>
        <v/>
      </c>
      <c r="P689" s="58"/>
      <c r="Q689" s="60"/>
      <c r="R689" s="61"/>
      <c r="S689" s="60"/>
      <c r="T689" s="62"/>
    </row>
    <row r="690" spans="2:20" ht="13">
      <c r="B690" s="56"/>
      <c r="C690" s="425"/>
      <c r="D690" s="57"/>
      <c r="E690" s="58"/>
      <c r="F690" s="58"/>
      <c r="G690" s="427"/>
      <c r="H690" s="427"/>
      <c r="I690" s="59"/>
      <c r="J690" s="59"/>
      <c r="K690" s="59"/>
      <c r="L690" s="59"/>
      <c r="M690" s="59"/>
      <c r="N690" s="59"/>
      <c r="O690" s="57" t="str" cm="1">
        <f t="array" ref="O690">I690&amp;IFERROR(IF(INDEX('1.2 Speakers'!$J$10:$J1757,MATCH(I690,'1.2 Speakers'!$B$10:$B1757,0),)="",""," - "&amp;INDEX('1.2 Speakers'!$J$10:$J1757,MATCH(I690,'1.2 Speakers'!$B$10:$B1757,0),)),"")&amp;IF(ISBLANK(J690),"",CHAR(10))&amp;J690&amp;IFERROR(IF(INDEX('1.2 Speakers'!$J$10:$J1757,MATCH(J690,'1.2 Speakers'!$B$10:$B1757,0),)="",""," - "&amp;INDEX('1.2 Speakers'!$J$10:$J1757,MATCH(J690,'1.2 Speakers'!$B$10:$B1757,0),)),"")&amp;IF(ISBLANK(K690),"","
")&amp;K690&amp;IFERROR(IF(INDEX('1.2 Speakers'!$J$10:$J1757,MATCH(K690,'1.2 Speakers'!$B$10:$B1757,0),)="",""," - "&amp;INDEX('1.2 Speakers'!$J$10:$J1757,MATCH(K690,'1.2 Speakers'!$B$10:$B1757,0),)),"")&amp;IF(ISBLANK(L690),"","
")&amp;L690&amp;IFERROR(IF(INDEX('1.2 Speakers'!$J$10:$J1757,MATCH(L690,'1.2 Speakers'!$B$10:$B1757,0),)="",""," - "&amp;INDEX('1.2 Speakers'!$J$10:$J1757,MATCH(L690,'1.2 Speakers'!$B$10:$B1757,0),)),"")&amp;IF(ISBLANK(M690),"","
")&amp;M690&amp;IFERROR(IF(INDEX('1.2 Speakers'!$J$10:$J1757,MATCH(M690,'1.2 Speakers'!$B$10:$B1757,0),)="",""," - "&amp;INDEX('1.2 Speakers'!$J$10:$J1757,MATCH(M690,'1.2 Speakers'!$B$10:$B1757,0),)),"")&amp;IF(ISBLANK(N690),"","
")&amp;N690&amp;IFERROR(IF(INDEX('1.2 Speakers'!$J$10:$J1757,MATCH(N690,'1.2 Speakers'!$B$10:$B1757,0),)="",""," - "&amp;INDEX('1.2 Speakers'!$J$10:$J1757,MATCH(N690,'1.2 Speakers'!$B$10:$B1757,0),)),"")</f>
        <v/>
      </c>
      <c r="P690" s="58"/>
      <c r="Q690" s="60"/>
      <c r="R690" s="61"/>
      <c r="S690" s="60"/>
      <c r="T690" s="62"/>
    </row>
    <row r="691" spans="2:20" ht="13">
      <c r="B691" s="56"/>
      <c r="C691" s="425"/>
      <c r="D691" s="57"/>
      <c r="E691" s="58"/>
      <c r="F691" s="58"/>
      <c r="G691" s="427"/>
      <c r="H691" s="427"/>
      <c r="I691" s="59"/>
      <c r="J691" s="59"/>
      <c r="K691" s="59"/>
      <c r="L691" s="59"/>
      <c r="M691" s="59"/>
      <c r="N691" s="59"/>
      <c r="O691" s="57" t="str" cm="1">
        <f t="array" ref="O691">I691&amp;IFERROR(IF(INDEX('1.2 Speakers'!$J$10:$J1758,MATCH(I691,'1.2 Speakers'!$B$10:$B1758,0),)="",""," - "&amp;INDEX('1.2 Speakers'!$J$10:$J1758,MATCH(I691,'1.2 Speakers'!$B$10:$B1758,0),)),"")&amp;IF(ISBLANK(J691),"",CHAR(10))&amp;J691&amp;IFERROR(IF(INDEX('1.2 Speakers'!$J$10:$J1758,MATCH(J691,'1.2 Speakers'!$B$10:$B1758,0),)="",""," - "&amp;INDEX('1.2 Speakers'!$J$10:$J1758,MATCH(J691,'1.2 Speakers'!$B$10:$B1758,0),)),"")&amp;IF(ISBLANK(K691),"","
")&amp;K691&amp;IFERROR(IF(INDEX('1.2 Speakers'!$J$10:$J1758,MATCH(K691,'1.2 Speakers'!$B$10:$B1758,0),)="",""," - "&amp;INDEX('1.2 Speakers'!$J$10:$J1758,MATCH(K691,'1.2 Speakers'!$B$10:$B1758,0),)),"")&amp;IF(ISBLANK(L691),"","
")&amp;L691&amp;IFERROR(IF(INDEX('1.2 Speakers'!$J$10:$J1758,MATCH(L691,'1.2 Speakers'!$B$10:$B1758,0),)="",""," - "&amp;INDEX('1.2 Speakers'!$J$10:$J1758,MATCH(L691,'1.2 Speakers'!$B$10:$B1758,0),)),"")&amp;IF(ISBLANK(M691),"","
")&amp;M691&amp;IFERROR(IF(INDEX('1.2 Speakers'!$J$10:$J1758,MATCH(M691,'1.2 Speakers'!$B$10:$B1758,0),)="",""," - "&amp;INDEX('1.2 Speakers'!$J$10:$J1758,MATCH(M691,'1.2 Speakers'!$B$10:$B1758,0),)),"")&amp;IF(ISBLANK(N691),"","
")&amp;N691&amp;IFERROR(IF(INDEX('1.2 Speakers'!$J$10:$J1758,MATCH(N691,'1.2 Speakers'!$B$10:$B1758,0),)="",""," - "&amp;INDEX('1.2 Speakers'!$J$10:$J1758,MATCH(N691,'1.2 Speakers'!$B$10:$B1758,0),)),"")</f>
        <v/>
      </c>
      <c r="P691" s="58"/>
      <c r="Q691" s="60"/>
      <c r="R691" s="61"/>
      <c r="S691" s="60"/>
      <c r="T691" s="62"/>
    </row>
    <row r="692" spans="2:20" ht="13">
      <c r="B692" s="56"/>
      <c r="C692" s="425"/>
      <c r="D692" s="57"/>
      <c r="E692" s="58"/>
      <c r="F692" s="58"/>
      <c r="G692" s="427"/>
      <c r="H692" s="427"/>
      <c r="I692" s="59"/>
      <c r="J692" s="59"/>
      <c r="K692" s="59"/>
      <c r="L692" s="59"/>
      <c r="M692" s="59"/>
      <c r="N692" s="59"/>
      <c r="O692" s="57" t="str" cm="1">
        <f t="array" ref="O692">I692&amp;IFERROR(IF(INDEX('1.2 Speakers'!$J$10:$J1759,MATCH(I692,'1.2 Speakers'!$B$10:$B1759,0),)="",""," - "&amp;INDEX('1.2 Speakers'!$J$10:$J1759,MATCH(I692,'1.2 Speakers'!$B$10:$B1759,0),)),"")&amp;IF(ISBLANK(J692),"",CHAR(10))&amp;J692&amp;IFERROR(IF(INDEX('1.2 Speakers'!$J$10:$J1759,MATCH(J692,'1.2 Speakers'!$B$10:$B1759,0),)="",""," - "&amp;INDEX('1.2 Speakers'!$J$10:$J1759,MATCH(J692,'1.2 Speakers'!$B$10:$B1759,0),)),"")&amp;IF(ISBLANK(K692),"","
")&amp;K692&amp;IFERROR(IF(INDEX('1.2 Speakers'!$J$10:$J1759,MATCH(K692,'1.2 Speakers'!$B$10:$B1759,0),)="",""," - "&amp;INDEX('1.2 Speakers'!$J$10:$J1759,MATCH(K692,'1.2 Speakers'!$B$10:$B1759,0),)),"")&amp;IF(ISBLANK(L692),"","
")&amp;L692&amp;IFERROR(IF(INDEX('1.2 Speakers'!$J$10:$J1759,MATCH(L692,'1.2 Speakers'!$B$10:$B1759,0),)="",""," - "&amp;INDEX('1.2 Speakers'!$J$10:$J1759,MATCH(L692,'1.2 Speakers'!$B$10:$B1759,0),)),"")&amp;IF(ISBLANK(M692),"","
")&amp;M692&amp;IFERROR(IF(INDEX('1.2 Speakers'!$J$10:$J1759,MATCH(M692,'1.2 Speakers'!$B$10:$B1759,0),)="",""," - "&amp;INDEX('1.2 Speakers'!$J$10:$J1759,MATCH(M692,'1.2 Speakers'!$B$10:$B1759,0),)),"")&amp;IF(ISBLANK(N692),"","
")&amp;N692&amp;IFERROR(IF(INDEX('1.2 Speakers'!$J$10:$J1759,MATCH(N692,'1.2 Speakers'!$B$10:$B1759,0),)="",""," - "&amp;INDEX('1.2 Speakers'!$J$10:$J1759,MATCH(N692,'1.2 Speakers'!$B$10:$B1759,0),)),"")</f>
        <v/>
      </c>
      <c r="P692" s="58"/>
      <c r="Q692" s="60"/>
      <c r="R692" s="61"/>
      <c r="S692" s="60"/>
      <c r="T692" s="62"/>
    </row>
    <row r="693" spans="2:20" ht="13">
      <c r="B693" s="56"/>
      <c r="C693" s="425"/>
      <c r="D693" s="57"/>
      <c r="E693" s="58"/>
      <c r="F693" s="58"/>
      <c r="G693" s="427"/>
      <c r="H693" s="427"/>
      <c r="I693" s="59"/>
      <c r="J693" s="59"/>
      <c r="K693" s="59"/>
      <c r="L693" s="59"/>
      <c r="M693" s="59"/>
      <c r="N693" s="59"/>
      <c r="O693" s="57" t="str" cm="1">
        <f t="array" ref="O693">I693&amp;IFERROR(IF(INDEX('1.2 Speakers'!$J$10:$J1760,MATCH(I693,'1.2 Speakers'!$B$10:$B1760,0),)="",""," - "&amp;INDEX('1.2 Speakers'!$J$10:$J1760,MATCH(I693,'1.2 Speakers'!$B$10:$B1760,0),)),"")&amp;IF(ISBLANK(J693),"",CHAR(10))&amp;J693&amp;IFERROR(IF(INDEX('1.2 Speakers'!$J$10:$J1760,MATCH(J693,'1.2 Speakers'!$B$10:$B1760,0),)="",""," - "&amp;INDEX('1.2 Speakers'!$J$10:$J1760,MATCH(J693,'1.2 Speakers'!$B$10:$B1760,0),)),"")&amp;IF(ISBLANK(K693),"","
")&amp;K693&amp;IFERROR(IF(INDEX('1.2 Speakers'!$J$10:$J1760,MATCH(K693,'1.2 Speakers'!$B$10:$B1760,0),)="",""," - "&amp;INDEX('1.2 Speakers'!$J$10:$J1760,MATCH(K693,'1.2 Speakers'!$B$10:$B1760,0),)),"")&amp;IF(ISBLANK(L693),"","
")&amp;L693&amp;IFERROR(IF(INDEX('1.2 Speakers'!$J$10:$J1760,MATCH(L693,'1.2 Speakers'!$B$10:$B1760,0),)="",""," - "&amp;INDEX('1.2 Speakers'!$J$10:$J1760,MATCH(L693,'1.2 Speakers'!$B$10:$B1760,0),)),"")&amp;IF(ISBLANK(M693),"","
")&amp;M693&amp;IFERROR(IF(INDEX('1.2 Speakers'!$J$10:$J1760,MATCH(M693,'1.2 Speakers'!$B$10:$B1760,0),)="",""," - "&amp;INDEX('1.2 Speakers'!$J$10:$J1760,MATCH(M693,'1.2 Speakers'!$B$10:$B1760,0),)),"")&amp;IF(ISBLANK(N693),"","
")&amp;N693&amp;IFERROR(IF(INDEX('1.2 Speakers'!$J$10:$J1760,MATCH(N693,'1.2 Speakers'!$B$10:$B1760,0),)="",""," - "&amp;INDEX('1.2 Speakers'!$J$10:$J1760,MATCH(N693,'1.2 Speakers'!$B$10:$B1760,0),)),"")</f>
        <v/>
      </c>
      <c r="P693" s="58"/>
      <c r="Q693" s="60"/>
      <c r="R693" s="61"/>
      <c r="S693" s="60"/>
      <c r="T693" s="62"/>
    </row>
    <row r="694" spans="2:20" ht="13">
      <c r="B694" s="56"/>
      <c r="C694" s="425"/>
      <c r="D694" s="57"/>
      <c r="E694" s="58"/>
      <c r="F694" s="58"/>
      <c r="G694" s="427"/>
      <c r="H694" s="427"/>
      <c r="I694" s="59"/>
      <c r="J694" s="59"/>
      <c r="K694" s="59"/>
      <c r="L694" s="59"/>
      <c r="M694" s="59"/>
      <c r="N694" s="59"/>
      <c r="O694" s="57" t="str" cm="1">
        <f t="array" ref="O694">I694&amp;IFERROR(IF(INDEX('1.2 Speakers'!$J$10:$J1761,MATCH(I694,'1.2 Speakers'!$B$10:$B1761,0),)="",""," - "&amp;INDEX('1.2 Speakers'!$J$10:$J1761,MATCH(I694,'1.2 Speakers'!$B$10:$B1761,0),)),"")&amp;IF(ISBLANK(J694),"",CHAR(10))&amp;J694&amp;IFERROR(IF(INDEX('1.2 Speakers'!$J$10:$J1761,MATCH(J694,'1.2 Speakers'!$B$10:$B1761,0),)="",""," - "&amp;INDEX('1.2 Speakers'!$J$10:$J1761,MATCH(J694,'1.2 Speakers'!$B$10:$B1761,0),)),"")&amp;IF(ISBLANK(K694),"","
")&amp;K694&amp;IFERROR(IF(INDEX('1.2 Speakers'!$J$10:$J1761,MATCH(K694,'1.2 Speakers'!$B$10:$B1761,0),)="",""," - "&amp;INDEX('1.2 Speakers'!$J$10:$J1761,MATCH(K694,'1.2 Speakers'!$B$10:$B1761,0),)),"")&amp;IF(ISBLANK(L694),"","
")&amp;L694&amp;IFERROR(IF(INDEX('1.2 Speakers'!$J$10:$J1761,MATCH(L694,'1.2 Speakers'!$B$10:$B1761,0),)="",""," - "&amp;INDEX('1.2 Speakers'!$J$10:$J1761,MATCH(L694,'1.2 Speakers'!$B$10:$B1761,0),)),"")&amp;IF(ISBLANK(M694),"","
")&amp;M694&amp;IFERROR(IF(INDEX('1.2 Speakers'!$J$10:$J1761,MATCH(M694,'1.2 Speakers'!$B$10:$B1761,0),)="",""," - "&amp;INDEX('1.2 Speakers'!$J$10:$J1761,MATCH(M694,'1.2 Speakers'!$B$10:$B1761,0),)),"")&amp;IF(ISBLANK(N694),"","
")&amp;N694&amp;IFERROR(IF(INDEX('1.2 Speakers'!$J$10:$J1761,MATCH(N694,'1.2 Speakers'!$B$10:$B1761,0),)="",""," - "&amp;INDEX('1.2 Speakers'!$J$10:$J1761,MATCH(N694,'1.2 Speakers'!$B$10:$B1761,0),)),"")</f>
        <v/>
      </c>
      <c r="P694" s="58"/>
      <c r="Q694" s="60"/>
      <c r="R694" s="61"/>
      <c r="S694" s="60"/>
      <c r="T694" s="62"/>
    </row>
    <row r="695" spans="2:20" ht="13">
      <c r="B695" s="56"/>
      <c r="C695" s="425"/>
      <c r="D695" s="57"/>
      <c r="E695" s="58"/>
      <c r="F695" s="58"/>
      <c r="G695" s="427"/>
      <c r="H695" s="427"/>
      <c r="I695" s="59"/>
      <c r="J695" s="59"/>
      <c r="K695" s="59"/>
      <c r="L695" s="59"/>
      <c r="M695" s="59"/>
      <c r="N695" s="59"/>
      <c r="O695" s="57" t="str" cm="1">
        <f t="array" ref="O695">I695&amp;IFERROR(IF(INDEX('1.2 Speakers'!$J$10:$J1762,MATCH(I695,'1.2 Speakers'!$B$10:$B1762,0),)="",""," - "&amp;INDEX('1.2 Speakers'!$J$10:$J1762,MATCH(I695,'1.2 Speakers'!$B$10:$B1762,0),)),"")&amp;IF(ISBLANK(J695),"",CHAR(10))&amp;J695&amp;IFERROR(IF(INDEX('1.2 Speakers'!$J$10:$J1762,MATCH(J695,'1.2 Speakers'!$B$10:$B1762,0),)="",""," - "&amp;INDEX('1.2 Speakers'!$J$10:$J1762,MATCH(J695,'1.2 Speakers'!$B$10:$B1762,0),)),"")&amp;IF(ISBLANK(K695),"","
")&amp;K695&amp;IFERROR(IF(INDEX('1.2 Speakers'!$J$10:$J1762,MATCH(K695,'1.2 Speakers'!$B$10:$B1762,0),)="",""," - "&amp;INDEX('1.2 Speakers'!$J$10:$J1762,MATCH(K695,'1.2 Speakers'!$B$10:$B1762,0),)),"")&amp;IF(ISBLANK(L695),"","
")&amp;L695&amp;IFERROR(IF(INDEX('1.2 Speakers'!$J$10:$J1762,MATCH(L695,'1.2 Speakers'!$B$10:$B1762,0),)="",""," - "&amp;INDEX('1.2 Speakers'!$J$10:$J1762,MATCH(L695,'1.2 Speakers'!$B$10:$B1762,0),)),"")&amp;IF(ISBLANK(M695),"","
")&amp;M695&amp;IFERROR(IF(INDEX('1.2 Speakers'!$J$10:$J1762,MATCH(M695,'1.2 Speakers'!$B$10:$B1762,0),)="",""," - "&amp;INDEX('1.2 Speakers'!$J$10:$J1762,MATCH(M695,'1.2 Speakers'!$B$10:$B1762,0),)),"")&amp;IF(ISBLANK(N695),"","
")&amp;N695&amp;IFERROR(IF(INDEX('1.2 Speakers'!$J$10:$J1762,MATCH(N695,'1.2 Speakers'!$B$10:$B1762,0),)="",""," - "&amp;INDEX('1.2 Speakers'!$J$10:$J1762,MATCH(N695,'1.2 Speakers'!$B$10:$B1762,0),)),"")</f>
        <v/>
      </c>
      <c r="P695" s="58"/>
      <c r="Q695" s="60"/>
      <c r="R695" s="61"/>
      <c r="S695" s="60"/>
      <c r="T695" s="62"/>
    </row>
    <row r="696" spans="2:20" ht="13">
      <c r="B696" s="56"/>
      <c r="C696" s="425"/>
      <c r="D696" s="57"/>
      <c r="E696" s="58"/>
      <c r="F696" s="58"/>
      <c r="G696" s="427"/>
      <c r="H696" s="427"/>
      <c r="I696" s="59"/>
      <c r="J696" s="59"/>
      <c r="K696" s="59"/>
      <c r="L696" s="59"/>
      <c r="M696" s="59"/>
      <c r="N696" s="59"/>
      <c r="O696" s="57" t="str" cm="1">
        <f t="array" ref="O696">I696&amp;IFERROR(IF(INDEX('1.2 Speakers'!$J$10:$J1763,MATCH(I696,'1.2 Speakers'!$B$10:$B1763,0),)="",""," - "&amp;INDEX('1.2 Speakers'!$J$10:$J1763,MATCH(I696,'1.2 Speakers'!$B$10:$B1763,0),)),"")&amp;IF(ISBLANK(J696),"",CHAR(10))&amp;J696&amp;IFERROR(IF(INDEX('1.2 Speakers'!$J$10:$J1763,MATCH(J696,'1.2 Speakers'!$B$10:$B1763,0),)="",""," - "&amp;INDEX('1.2 Speakers'!$J$10:$J1763,MATCH(J696,'1.2 Speakers'!$B$10:$B1763,0),)),"")&amp;IF(ISBLANK(K696),"","
")&amp;K696&amp;IFERROR(IF(INDEX('1.2 Speakers'!$J$10:$J1763,MATCH(K696,'1.2 Speakers'!$B$10:$B1763,0),)="",""," - "&amp;INDEX('1.2 Speakers'!$J$10:$J1763,MATCH(K696,'1.2 Speakers'!$B$10:$B1763,0),)),"")&amp;IF(ISBLANK(L696),"","
")&amp;L696&amp;IFERROR(IF(INDEX('1.2 Speakers'!$J$10:$J1763,MATCH(L696,'1.2 Speakers'!$B$10:$B1763,0),)="",""," - "&amp;INDEX('1.2 Speakers'!$J$10:$J1763,MATCH(L696,'1.2 Speakers'!$B$10:$B1763,0),)),"")&amp;IF(ISBLANK(M696),"","
")&amp;M696&amp;IFERROR(IF(INDEX('1.2 Speakers'!$J$10:$J1763,MATCH(M696,'1.2 Speakers'!$B$10:$B1763,0),)="",""," - "&amp;INDEX('1.2 Speakers'!$J$10:$J1763,MATCH(M696,'1.2 Speakers'!$B$10:$B1763,0),)),"")&amp;IF(ISBLANK(N696),"","
")&amp;N696&amp;IFERROR(IF(INDEX('1.2 Speakers'!$J$10:$J1763,MATCH(N696,'1.2 Speakers'!$B$10:$B1763,0),)="",""," - "&amp;INDEX('1.2 Speakers'!$J$10:$J1763,MATCH(N696,'1.2 Speakers'!$B$10:$B1763,0),)),"")</f>
        <v/>
      </c>
      <c r="P696" s="58"/>
      <c r="Q696" s="60"/>
      <c r="R696" s="61"/>
      <c r="S696" s="60"/>
      <c r="T696" s="62"/>
    </row>
    <row r="697" spans="2:20" ht="13">
      <c r="B697" s="56"/>
      <c r="C697" s="425"/>
      <c r="D697" s="57"/>
      <c r="E697" s="58"/>
      <c r="F697" s="58"/>
      <c r="G697" s="427"/>
      <c r="H697" s="427"/>
      <c r="I697" s="59"/>
      <c r="J697" s="59"/>
      <c r="K697" s="59"/>
      <c r="L697" s="59"/>
      <c r="M697" s="59"/>
      <c r="N697" s="59"/>
      <c r="O697" s="57" t="str" cm="1">
        <f t="array" ref="O697">I697&amp;IFERROR(IF(INDEX('1.2 Speakers'!$J$10:$J1764,MATCH(I697,'1.2 Speakers'!$B$10:$B1764,0),)="",""," - "&amp;INDEX('1.2 Speakers'!$J$10:$J1764,MATCH(I697,'1.2 Speakers'!$B$10:$B1764,0),)),"")&amp;IF(ISBLANK(J697),"",CHAR(10))&amp;J697&amp;IFERROR(IF(INDEX('1.2 Speakers'!$J$10:$J1764,MATCH(J697,'1.2 Speakers'!$B$10:$B1764,0),)="",""," - "&amp;INDEX('1.2 Speakers'!$J$10:$J1764,MATCH(J697,'1.2 Speakers'!$B$10:$B1764,0),)),"")&amp;IF(ISBLANK(K697),"","
")&amp;K697&amp;IFERROR(IF(INDEX('1.2 Speakers'!$J$10:$J1764,MATCH(K697,'1.2 Speakers'!$B$10:$B1764,0),)="",""," - "&amp;INDEX('1.2 Speakers'!$J$10:$J1764,MATCH(K697,'1.2 Speakers'!$B$10:$B1764,0),)),"")&amp;IF(ISBLANK(L697),"","
")&amp;L697&amp;IFERROR(IF(INDEX('1.2 Speakers'!$J$10:$J1764,MATCH(L697,'1.2 Speakers'!$B$10:$B1764,0),)="",""," - "&amp;INDEX('1.2 Speakers'!$J$10:$J1764,MATCH(L697,'1.2 Speakers'!$B$10:$B1764,0),)),"")&amp;IF(ISBLANK(M697),"","
")&amp;M697&amp;IFERROR(IF(INDEX('1.2 Speakers'!$J$10:$J1764,MATCH(M697,'1.2 Speakers'!$B$10:$B1764,0),)="",""," - "&amp;INDEX('1.2 Speakers'!$J$10:$J1764,MATCH(M697,'1.2 Speakers'!$B$10:$B1764,0),)),"")&amp;IF(ISBLANK(N697),"","
")&amp;N697&amp;IFERROR(IF(INDEX('1.2 Speakers'!$J$10:$J1764,MATCH(N697,'1.2 Speakers'!$B$10:$B1764,0),)="",""," - "&amp;INDEX('1.2 Speakers'!$J$10:$J1764,MATCH(N697,'1.2 Speakers'!$B$10:$B1764,0),)),"")</f>
        <v/>
      </c>
      <c r="P697" s="58"/>
      <c r="Q697" s="60"/>
      <c r="R697" s="61"/>
      <c r="S697" s="60"/>
      <c r="T697" s="62"/>
    </row>
    <row r="698" spans="2:20" ht="13">
      <c r="B698" s="56"/>
      <c r="C698" s="425"/>
      <c r="D698" s="57"/>
      <c r="E698" s="58"/>
      <c r="F698" s="58"/>
      <c r="G698" s="427"/>
      <c r="H698" s="427"/>
      <c r="I698" s="59"/>
      <c r="J698" s="59"/>
      <c r="K698" s="59"/>
      <c r="L698" s="59"/>
      <c r="M698" s="59"/>
      <c r="N698" s="59"/>
      <c r="O698" s="57" t="str" cm="1">
        <f t="array" ref="O698">I698&amp;IFERROR(IF(INDEX('1.2 Speakers'!$J$10:$J1765,MATCH(I698,'1.2 Speakers'!$B$10:$B1765,0),)="",""," - "&amp;INDEX('1.2 Speakers'!$J$10:$J1765,MATCH(I698,'1.2 Speakers'!$B$10:$B1765,0),)),"")&amp;IF(ISBLANK(J698),"",CHAR(10))&amp;J698&amp;IFERROR(IF(INDEX('1.2 Speakers'!$J$10:$J1765,MATCH(J698,'1.2 Speakers'!$B$10:$B1765,0),)="",""," - "&amp;INDEX('1.2 Speakers'!$J$10:$J1765,MATCH(J698,'1.2 Speakers'!$B$10:$B1765,0),)),"")&amp;IF(ISBLANK(K698),"","
")&amp;K698&amp;IFERROR(IF(INDEX('1.2 Speakers'!$J$10:$J1765,MATCH(K698,'1.2 Speakers'!$B$10:$B1765,0),)="",""," - "&amp;INDEX('1.2 Speakers'!$J$10:$J1765,MATCH(K698,'1.2 Speakers'!$B$10:$B1765,0),)),"")&amp;IF(ISBLANK(L698),"","
")&amp;L698&amp;IFERROR(IF(INDEX('1.2 Speakers'!$J$10:$J1765,MATCH(L698,'1.2 Speakers'!$B$10:$B1765,0),)="",""," - "&amp;INDEX('1.2 Speakers'!$J$10:$J1765,MATCH(L698,'1.2 Speakers'!$B$10:$B1765,0),)),"")&amp;IF(ISBLANK(M698),"","
")&amp;M698&amp;IFERROR(IF(INDEX('1.2 Speakers'!$J$10:$J1765,MATCH(M698,'1.2 Speakers'!$B$10:$B1765,0),)="",""," - "&amp;INDEX('1.2 Speakers'!$J$10:$J1765,MATCH(M698,'1.2 Speakers'!$B$10:$B1765,0),)),"")&amp;IF(ISBLANK(N698),"","
")&amp;N698&amp;IFERROR(IF(INDEX('1.2 Speakers'!$J$10:$J1765,MATCH(N698,'1.2 Speakers'!$B$10:$B1765,0),)="",""," - "&amp;INDEX('1.2 Speakers'!$J$10:$J1765,MATCH(N698,'1.2 Speakers'!$B$10:$B1765,0),)),"")</f>
        <v/>
      </c>
      <c r="P698" s="58"/>
      <c r="Q698" s="60"/>
      <c r="R698" s="61"/>
      <c r="S698" s="60"/>
      <c r="T698" s="62"/>
    </row>
    <row r="699" spans="2:20" ht="13">
      <c r="B699" s="56"/>
      <c r="C699" s="425"/>
      <c r="D699" s="57"/>
      <c r="E699" s="58"/>
      <c r="F699" s="58"/>
      <c r="G699" s="427"/>
      <c r="H699" s="427"/>
      <c r="I699" s="59"/>
      <c r="J699" s="59"/>
      <c r="K699" s="59"/>
      <c r="L699" s="59"/>
      <c r="M699" s="59"/>
      <c r="N699" s="59"/>
      <c r="O699" s="57" t="str" cm="1">
        <f t="array" ref="O699">I699&amp;IFERROR(IF(INDEX('1.2 Speakers'!$J$10:$J1766,MATCH(I699,'1.2 Speakers'!$B$10:$B1766,0),)="",""," - "&amp;INDEX('1.2 Speakers'!$J$10:$J1766,MATCH(I699,'1.2 Speakers'!$B$10:$B1766,0),)),"")&amp;IF(ISBLANK(J699),"",CHAR(10))&amp;J699&amp;IFERROR(IF(INDEX('1.2 Speakers'!$J$10:$J1766,MATCH(J699,'1.2 Speakers'!$B$10:$B1766,0),)="",""," - "&amp;INDEX('1.2 Speakers'!$J$10:$J1766,MATCH(J699,'1.2 Speakers'!$B$10:$B1766,0),)),"")&amp;IF(ISBLANK(K699),"","
")&amp;K699&amp;IFERROR(IF(INDEX('1.2 Speakers'!$J$10:$J1766,MATCH(K699,'1.2 Speakers'!$B$10:$B1766,0),)="",""," - "&amp;INDEX('1.2 Speakers'!$J$10:$J1766,MATCH(K699,'1.2 Speakers'!$B$10:$B1766,0),)),"")&amp;IF(ISBLANK(L699),"","
")&amp;L699&amp;IFERROR(IF(INDEX('1.2 Speakers'!$J$10:$J1766,MATCH(L699,'1.2 Speakers'!$B$10:$B1766,0),)="",""," - "&amp;INDEX('1.2 Speakers'!$J$10:$J1766,MATCH(L699,'1.2 Speakers'!$B$10:$B1766,0),)),"")&amp;IF(ISBLANK(M699),"","
")&amp;M699&amp;IFERROR(IF(INDEX('1.2 Speakers'!$J$10:$J1766,MATCH(M699,'1.2 Speakers'!$B$10:$B1766,0),)="",""," - "&amp;INDEX('1.2 Speakers'!$J$10:$J1766,MATCH(M699,'1.2 Speakers'!$B$10:$B1766,0),)),"")&amp;IF(ISBLANK(N699),"","
")&amp;N699&amp;IFERROR(IF(INDEX('1.2 Speakers'!$J$10:$J1766,MATCH(N699,'1.2 Speakers'!$B$10:$B1766,0),)="",""," - "&amp;INDEX('1.2 Speakers'!$J$10:$J1766,MATCH(N699,'1.2 Speakers'!$B$10:$B1766,0),)),"")</f>
        <v/>
      </c>
      <c r="P699" s="58"/>
      <c r="Q699" s="60"/>
      <c r="R699" s="61"/>
      <c r="S699" s="60"/>
      <c r="T699" s="62"/>
    </row>
    <row r="700" spans="2:20" ht="13">
      <c r="B700" s="56"/>
      <c r="C700" s="425"/>
      <c r="D700" s="57"/>
      <c r="E700" s="58"/>
      <c r="F700" s="58"/>
      <c r="G700" s="427"/>
      <c r="H700" s="427"/>
      <c r="I700" s="59"/>
      <c r="J700" s="59"/>
      <c r="K700" s="59"/>
      <c r="L700" s="59"/>
      <c r="M700" s="59"/>
      <c r="N700" s="59"/>
      <c r="O700" s="57" t="str" cm="1">
        <f t="array" ref="O700">I700&amp;IFERROR(IF(INDEX('1.2 Speakers'!$J$10:$J1767,MATCH(I700,'1.2 Speakers'!$B$10:$B1767,0),)="",""," - "&amp;INDEX('1.2 Speakers'!$J$10:$J1767,MATCH(I700,'1.2 Speakers'!$B$10:$B1767,0),)),"")&amp;IF(ISBLANK(J700),"",CHAR(10))&amp;J700&amp;IFERROR(IF(INDEX('1.2 Speakers'!$J$10:$J1767,MATCH(J700,'1.2 Speakers'!$B$10:$B1767,0),)="",""," - "&amp;INDEX('1.2 Speakers'!$J$10:$J1767,MATCH(J700,'1.2 Speakers'!$B$10:$B1767,0),)),"")&amp;IF(ISBLANK(K700),"","
")&amp;K700&amp;IFERROR(IF(INDEX('1.2 Speakers'!$J$10:$J1767,MATCH(K700,'1.2 Speakers'!$B$10:$B1767,0),)="",""," - "&amp;INDEX('1.2 Speakers'!$J$10:$J1767,MATCH(K700,'1.2 Speakers'!$B$10:$B1767,0),)),"")&amp;IF(ISBLANK(L700),"","
")&amp;L700&amp;IFERROR(IF(INDEX('1.2 Speakers'!$J$10:$J1767,MATCH(L700,'1.2 Speakers'!$B$10:$B1767,0),)="",""," - "&amp;INDEX('1.2 Speakers'!$J$10:$J1767,MATCH(L700,'1.2 Speakers'!$B$10:$B1767,0),)),"")&amp;IF(ISBLANK(M700),"","
")&amp;M700&amp;IFERROR(IF(INDEX('1.2 Speakers'!$J$10:$J1767,MATCH(M700,'1.2 Speakers'!$B$10:$B1767,0),)="",""," - "&amp;INDEX('1.2 Speakers'!$J$10:$J1767,MATCH(M700,'1.2 Speakers'!$B$10:$B1767,0),)),"")&amp;IF(ISBLANK(N700),"","
")&amp;N700&amp;IFERROR(IF(INDEX('1.2 Speakers'!$J$10:$J1767,MATCH(N700,'1.2 Speakers'!$B$10:$B1767,0),)="",""," - "&amp;INDEX('1.2 Speakers'!$J$10:$J1767,MATCH(N700,'1.2 Speakers'!$B$10:$B1767,0),)),"")</f>
        <v/>
      </c>
      <c r="P700" s="58"/>
      <c r="Q700" s="60"/>
      <c r="R700" s="61"/>
      <c r="S700" s="60"/>
      <c r="T700" s="62"/>
    </row>
    <row r="701" spans="2:20" ht="13">
      <c r="B701" s="56"/>
      <c r="C701" s="425"/>
      <c r="D701" s="57"/>
      <c r="E701" s="58"/>
      <c r="F701" s="58"/>
      <c r="G701" s="427"/>
      <c r="H701" s="427"/>
      <c r="I701" s="59"/>
      <c r="J701" s="59"/>
      <c r="K701" s="59"/>
      <c r="L701" s="59"/>
      <c r="M701" s="59"/>
      <c r="N701" s="59"/>
      <c r="O701" s="57" t="str" cm="1">
        <f t="array" ref="O701">I701&amp;IFERROR(IF(INDEX('1.2 Speakers'!$J$10:$J1768,MATCH(I701,'1.2 Speakers'!$B$10:$B1768,0),)="",""," - "&amp;INDEX('1.2 Speakers'!$J$10:$J1768,MATCH(I701,'1.2 Speakers'!$B$10:$B1768,0),)),"")&amp;IF(ISBLANK(J701),"",CHAR(10))&amp;J701&amp;IFERROR(IF(INDEX('1.2 Speakers'!$J$10:$J1768,MATCH(J701,'1.2 Speakers'!$B$10:$B1768,0),)="",""," - "&amp;INDEX('1.2 Speakers'!$J$10:$J1768,MATCH(J701,'1.2 Speakers'!$B$10:$B1768,0),)),"")&amp;IF(ISBLANK(K701),"","
")&amp;K701&amp;IFERROR(IF(INDEX('1.2 Speakers'!$J$10:$J1768,MATCH(K701,'1.2 Speakers'!$B$10:$B1768,0),)="",""," - "&amp;INDEX('1.2 Speakers'!$J$10:$J1768,MATCH(K701,'1.2 Speakers'!$B$10:$B1768,0),)),"")&amp;IF(ISBLANK(L701),"","
")&amp;L701&amp;IFERROR(IF(INDEX('1.2 Speakers'!$J$10:$J1768,MATCH(L701,'1.2 Speakers'!$B$10:$B1768,0),)="",""," - "&amp;INDEX('1.2 Speakers'!$J$10:$J1768,MATCH(L701,'1.2 Speakers'!$B$10:$B1768,0),)),"")&amp;IF(ISBLANK(M701),"","
")&amp;M701&amp;IFERROR(IF(INDEX('1.2 Speakers'!$J$10:$J1768,MATCH(M701,'1.2 Speakers'!$B$10:$B1768,0),)="",""," - "&amp;INDEX('1.2 Speakers'!$J$10:$J1768,MATCH(M701,'1.2 Speakers'!$B$10:$B1768,0),)),"")&amp;IF(ISBLANK(N701),"","
")&amp;N701&amp;IFERROR(IF(INDEX('1.2 Speakers'!$J$10:$J1768,MATCH(N701,'1.2 Speakers'!$B$10:$B1768,0),)="",""," - "&amp;INDEX('1.2 Speakers'!$J$10:$J1768,MATCH(N701,'1.2 Speakers'!$B$10:$B1768,0),)),"")</f>
        <v/>
      </c>
      <c r="P701" s="58"/>
      <c r="Q701" s="60"/>
      <c r="R701" s="61"/>
      <c r="S701" s="60"/>
      <c r="T701" s="62"/>
    </row>
    <row r="702" spans="2:20" ht="13">
      <c r="B702" s="56"/>
      <c r="C702" s="425"/>
      <c r="D702" s="57"/>
      <c r="E702" s="58"/>
      <c r="F702" s="58"/>
      <c r="G702" s="427"/>
      <c r="H702" s="427"/>
      <c r="I702" s="59"/>
      <c r="J702" s="59"/>
      <c r="K702" s="59"/>
      <c r="L702" s="59"/>
      <c r="M702" s="59"/>
      <c r="N702" s="59"/>
      <c r="O702" s="57" t="str" cm="1">
        <f t="array" ref="O702">I702&amp;IFERROR(IF(INDEX('1.2 Speakers'!$J$10:$J1769,MATCH(I702,'1.2 Speakers'!$B$10:$B1769,0),)="",""," - "&amp;INDEX('1.2 Speakers'!$J$10:$J1769,MATCH(I702,'1.2 Speakers'!$B$10:$B1769,0),)),"")&amp;IF(ISBLANK(J702),"",CHAR(10))&amp;J702&amp;IFERROR(IF(INDEX('1.2 Speakers'!$J$10:$J1769,MATCH(J702,'1.2 Speakers'!$B$10:$B1769,0),)="",""," - "&amp;INDEX('1.2 Speakers'!$J$10:$J1769,MATCH(J702,'1.2 Speakers'!$B$10:$B1769,0),)),"")&amp;IF(ISBLANK(K702),"","
")&amp;K702&amp;IFERROR(IF(INDEX('1.2 Speakers'!$J$10:$J1769,MATCH(K702,'1.2 Speakers'!$B$10:$B1769,0),)="",""," - "&amp;INDEX('1.2 Speakers'!$J$10:$J1769,MATCH(K702,'1.2 Speakers'!$B$10:$B1769,0),)),"")&amp;IF(ISBLANK(L702),"","
")&amp;L702&amp;IFERROR(IF(INDEX('1.2 Speakers'!$J$10:$J1769,MATCH(L702,'1.2 Speakers'!$B$10:$B1769,0),)="",""," - "&amp;INDEX('1.2 Speakers'!$J$10:$J1769,MATCH(L702,'1.2 Speakers'!$B$10:$B1769,0),)),"")&amp;IF(ISBLANK(M702),"","
")&amp;M702&amp;IFERROR(IF(INDEX('1.2 Speakers'!$J$10:$J1769,MATCH(M702,'1.2 Speakers'!$B$10:$B1769,0),)="",""," - "&amp;INDEX('1.2 Speakers'!$J$10:$J1769,MATCH(M702,'1.2 Speakers'!$B$10:$B1769,0),)),"")&amp;IF(ISBLANK(N702),"","
")&amp;N702&amp;IFERROR(IF(INDEX('1.2 Speakers'!$J$10:$J1769,MATCH(N702,'1.2 Speakers'!$B$10:$B1769,0),)="",""," - "&amp;INDEX('1.2 Speakers'!$J$10:$J1769,MATCH(N702,'1.2 Speakers'!$B$10:$B1769,0),)),"")</f>
        <v/>
      </c>
      <c r="P702" s="58"/>
      <c r="Q702" s="60"/>
      <c r="R702" s="61"/>
      <c r="S702" s="60"/>
      <c r="T702" s="62"/>
    </row>
    <row r="703" spans="2:20" ht="13">
      <c r="B703" s="56"/>
      <c r="C703" s="425"/>
      <c r="D703" s="57"/>
      <c r="E703" s="58"/>
      <c r="F703" s="58"/>
      <c r="G703" s="427"/>
      <c r="H703" s="427"/>
      <c r="I703" s="59"/>
      <c r="J703" s="59"/>
      <c r="K703" s="59"/>
      <c r="L703" s="59"/>
      <c r="M703" s="59"/>
      <c r="N703" s="59"/>
      <c r="O703" s="57" t="str" cm="1">
        <f t="array" ref="O703">I703&amp;IFERROR(IF(INDEX('1.2 Speakers'!$J$10:$J1770,MATCH(I703,'1.2 Speakers'!$B$10:$B1770,0),)="",""," - "&amp;INDEX('1.2 Speakers'!$J$10:$J1770,MATCH(I703,'1.2 Speakers'!$B$10:$B1770,0),)),"")&amp;IF(ISBLANK(J703),"",CHAR(10))&amp;J703&amp;IFERROR(IF(INDEX('1.2 Speakers'!$J$10:$J1770,MATCH(J703,'1.2 Speakers'!$B$10:$B1770,0),)="",""," - "&amp;INDEX('1.2 Speakers'!$J$10:$J1770,MATCH(J703,'1.2 Speakers'!$B$10:$B1770,0),)),"")&amp;IF(ISBLANK(K703),"","
")&amp;K703&amp;IFERROR(IF(INDEX('1.2 Speakers'!$J$10:$J1770,MATCH(K703,'1.2 Speakers'!$B$10:$B1770,0),)="",""," - "&amp;INDEX('1.2 Speakers'!$J$10:$J1770,MATCH(K703,'1.2 Speakers'!$B$10:$B1770,0),)),"")&amp;IF(ISBLANK(L703),"","
")&amp;L703&amp;IFERROR(IF(INDEX('1.2 Speakers'!$J$10:$J1770,MATCH(L703,'1.2 Speakers'!$B$10:$B1770,0),)="",""," - "&amp;INDEX('1.2 Speakers'!$J$10:$J1770,MATCH(L703,'1.2 Speakers'!$B$10:$B1770,0),)),"")&amp;IF(ISBLANK(M703),"","
")&amp;M703&amp;IFERROR(IF(INDEX('1.2 Speakers'!$J$10:$J1770,MATCH(M703,'1.2 Speakers'!$B$10:$B1770,0),)="",""," - "&amp;INDEX('1.2 Speakers'!$J$10:$J1770,MATCH(M703,'1.2 Speakers'!$B$10:$B1770,0),)),"")&amp;IF(ISBLANK(N703),"","
")&amp;N703&amp;IFERROR(IF(INDEX('1.2 Speakers'!$J$10:$J1770,MATCH(N703,'1.2 Speakers'!$B$10:$B1770,0),)="",""," - "&amp;INDEX('1.2 Speakers'!$J$10:$J1770,MATCH(N703,'1.2 Speakers'!$B$10:$B1770,0),)),"")</f>
        <v/>
      </c>
      <c r="P703" s="58"/>
      <c r="Q703" s="60"/>
      <c r="R703" s="61"/>
      <c r="S703" s="60"/>
      <c r="T703" s="62"/>
    </row>
    <row r="704" spans="2:20" ht="13">
      <c r="B704" s="56"/>
      <c r="C704" s="425"/>
      <c r="D704" s="57"/>
      <c r="E704" s="58"/>
      <c r="F704" s="58"/>
      <c r="G704" s="427"/>
      <c r="H704" s="427"/>
      <c r="I704" s="59"/>
      <c r="J704" s="59"/>
      <c r="K704" s="59"/>
      <c r="L704" s="59"/>
      <c r="M704" s="59"/>
      <c r="N704" s="59"/>
      <c r="O704" s="57" t="str" cm="1">
        <f t="array" ref="O704">I704&amp;IFERROR(IF(INDEX('1.2 Speakers'!$J$10:$J1771,MATCH(I704,'1.2 Speakers'!$B$10:$B1771,0),)="",""," - "&amp;INDEX('1.2 Speakers'!$J$10:$J1771,MATCH(I704,'1.2 Speakers'!$B$10:$B1771,0),)),"")&amp;IF(ISBLANK(J704),"",CHAR(10))&amp;J704&amp;IFERROR(IF(INDEX('1.2 Speakers'!$J$10:$J1771,MATCH(J704,'1.2 Speakers'!$B$10:$B1771,0),)="",""," - "&amp;INDEX('1.2 Speakers'!$J$10:$J1771,MATCH(J704,'1.2 Speakers'!$B$10:$B1771,0),)),"")&amp;IF(ISBLANK(K704),"","
")&amp;K704&amp;IFERROR(IF(INDEX('1.2 Speakers'!$J$10:$J1771,MATCH(K704,'1.2 Speakers'!$B$10:$B1771,0),)="",""," - "&amp;INDEX('1.2 Speakers'!$J$10:$J1771,MATCH(K704,'1.2 Speakers'!$B$10:$B1771,0),)),"")&amp;IF(ISBLANK(L704),"","
")&amp;L704&amp;IFERROR(IF(INDEX('1.2 Speakers'!$J$10:$J1771,MATCH(L704,'1.2 Speakers'!$B$10:$B1771,0),)="",""," - "&amp;INDEX('1.2 Speakers'!$J$10:$J1771,MATCH(L704,'1.2 Speakers'!$B$10:$B1771,0),)),"")&amp;IF(ISBLANK(M704),"","
")&amp;M704&amp;IFERROR(IF(INDEX('1.2 Speakers'!$J$10:$J1771,MATCH(M704,'1.2 Speakers'!$B$10:$B1771,0),)="",""," - "&amp;INDEX('1.2 Speakers'!$J$10:$J1771,MATCH(M704,'1.2 Speakers'!$B$10:$B1771,0),)),"")&amp;IF(ISBLANK(N704),"","
")&amp;N704&amp;IFERROR(IF(INDEX('1.2 Speakers'!$J$10:$J1771,MATCH(N704,'1.2 Speakers'!$B$10:$B1771,0),)="",""," - "&amp;INDEX('1.2 Speakers'!$J$10:$J1771,MATCH(N704,'1.2 Speakers'!$B$10:$B1771,0),)),"")</f>
        <v/>
      </c>
      <c r="P704" s="58"/>
      <c r="Q704" s="60"/>
      <c r="R704" s="61"/>
      <c r="S704" s="60"/>
      <c r="T704" s="62"/>
    </row>
    <row r="705" spans="2:20" ht="13">
      <c r="B705" s="56"/>
      <c r="C705" s="425"/>
      <c r="D705" s="57"/>
      <c r="E705" s="58"/>
      <c r="F705" s="58"/>
      <c r="G705" s="427"/>
      <c r="H705" s="427"/>
      <c r="I705" s="59"/>
      <c r="J705" s="59"/>
      <c r="K705" s="59"/>
      <c r="L705" s="59"/>
      <c r="M705" s="59"/>
      <c r="N705" s="59"/>
      <c r="O705" s="57" t="str" cm="1">
        <f t="array" ref="O705">I705&amp;IFERROR(IF(INDEX('1.2 Speakers'!$J$10:$J1772,MATCH(I705,'1.2 Speakers'!$B$10:$B1772,0),)="",""," - "&amp;INDEX('1.2 Speakers'!$J$10:$J1772,MATCH(I705,'1.2 Speakers'!$B$10:$B1772,0),)),"")&amp;IF(ISBLANK(J705),"",CHAR(10))&amp;J705&amp;IFERROR(IF(INDEX('1.2 Speakers'!$J$10:$J1772,MATCH(J705,'1.2 Speakers'!$B$10:$B1772,0),)="",""," - "&amp;INDEX('1.2 Speakers'!$J$10:$J1772,MATCH(J705,'1.2 Speakers'!$B$10:$B1772,0),)),"")&amp;IF(ISBLANK(K705),"","
")&amp;K705&amp;IFERROR(IF(INDEX('1.2 Speakers'!$J$10:$J1772,MATCH(K705,'1.2 Speakers'!$B$10:$B1772,0),)="",""," - "&amp;INDEX('1.2 Speakers'!$J$10:$J1772,MATCH(K705,'1.2 Speakers'!$B$10:$B1772,0),)),"")&amp;IF(ISBLANK(L705),"","
")&amp;L705&amp;IFERROR(IF(INDEX('1.2 Speakers'!$J$10:$J1772,MATCH(L705,'1.2 Speakers'!$B$10:$B1772,0),)="",""," - "&amp;INDEX('1.2 Speakers'!$J$10:$J1772,MATCH(L705,'1.2 Speakers'!$B$10:$B1772,0),)),"")&amp;IF(ISBLANK(M705),"","
")&amp;M705&amp;IFERROR(IF(INDEX('1.2 Speakers'!$J$10:$J1772,MATCH(M705,'1.2 Speakers'!$B$10:$B1772,0),)="",""," - "&amp;INDEX('1.2 Speakers'!$J$10:$J1772,MATCH(M705,'1.2 Speakers'!$B$10:$B1772,0),)),"")&amp;IF(ISBLANK(N705),"","
")&amp;N705&amp;IFERROR(IF(INDEX('1.2 Speakers'!$J$10:$J1772,MATCH(N705,'1.2 Speakers'!$B$10:$B1772,0),)="",""," - "&amp;INDEX('1.2 Speakers'!$J$10:$J1772,MATCH(N705,'1.2 Speakers'!$B$10:$B1772,0),)),"")</f>
        <v/>
      </c>
      <c r="P705" s="58"/>
      <c r="Q705" s="60"/>
      <c r="R705" s="61"/>
      <c r="S705" s="60"/>
      <c r="T705" s="62"/>
    </row>
    <row r="706" spans="2:20" ht="13">
      <c r="B706" s="56"/>
      <c r="C706" s="425"/>
      <c r="D706" s="57"/>
      <c r="E706" s="58"/>
      <c r="F706" s="58"/>
      <c r="G706" s="427"/>
      <c r="H706" s="427"/>
      <c r="I706" s="59"/>
      <c r="J706" s="59"/>
      <c r="K706" s="59"/>
      <c r="L706" s="59"/>
      <c r="M706" s="59"/>
      <c r="N706" s="59"/>
      <c r="O706" s="57" t="str" cm="1">
        <f t="array" ref="O706">I706&amp;IFERROR(IF(INDEX('1.2 Speakers'!$J$10:$J1773,MATCH(I706,'1.2 Speakers'!$B$10:$B1773,0),)="",""," - "&amp;INDEX('1.2 Speakers'!$J$10:$J1773,MATCH(I706,'1.2 Speakers'!$B$10:$B1773,0),)),"")&amp;IF(ISBLANK(J706),"",CHAR(10))&amp;J706&amp;IFERROR(IF(INDEX('1.2 Speakers'!$J$10:$J1773,MATCH(J706,'1.2 Speakers'!$B$10:$B1773,0),)="",""," - "&amp;INDEX('1.2 Speakers'!$J$10:$J1773,MATCH(J706,'1.2 Speakers'!$B$10:$B1773,0),)),"")&amp;IF(ISBLANK(K706),"","
")&amp;K706&amp;IFERROR(IF(INDEX('1.2 Speakers'!$J$10:$J1773,MATCH(K706,'1.2 Speakers'!$B$10:$B1773,0),)="",""," - "&amp;INDEX('1.2 Speakers'!$J$10:$J1773,MATCH(K706,'1.2 Speakers'!$B$10:$B1773,0),)),"")&amp;IF(ISBLANK(L706),"","
")&amp;L706&amp;IFERROR(IF(INDEX('1.2 Speakers'!$J$10:$J1773,MATCH(L706,'1.2 Speakers'!$B$10:$B1773,0),)="",""," - "&amp;INDEX('1.2 Speakers'!$J$10:$J1773,MATCH(L706,'1.2 Speakers'!$B$10:$B1773,0),)),"")&amp;IF(ISBLANK(M706),"","
")&amp;M706&amp;IFERROR(IF(INDEX('1.2 Speakers'!$J$10:$J1773,MATCH(M706,'1.2 Speakers'!$B$10:$B1773,0),)="",""," - "&amp;INDEX('1.2 Speakers'!$J$10:$J1773,MATCH(M706,'1.2 Speakers'!$B$10:$B1773,0),)),"")&amp;IF(ISBLANK(N706),"","
")&amp;N706&amp;IFERROR(IF(INDEX('1.2 Speakers'!$J$10:$J1773,MATCH(N706,'1.2 Speakers'!$B$10:$B1773,0),)="",""," - "&amp;INDEX('1.2 Speakers'!$J$10:$J1773,MATCH(N706,'1.2 Speakers'!$B$10:$B1773,0),)),"")</f>
        <v/>
      </c>
      <c r="P706" s="58"/>
      <c r="Q706" s="60"/>
      <c r="R706" s="61"/>
      <c r="S706" s="60"/>
      <c r="T706" s="62"/>
    </row>
    <row r="707" spans="2:20" ht="13">
      <c r="B707" s="56"/>
      <c r="C707" s="425"/>
      <c r="D707" s="57"/>
      <c r="E707" s="58"/>
      <c r="F707" s="58"/>
      <c r="G707" s="427"/>
      <c r="H707" s="427"/>
      <c r="I707" s="59"/>
      <c r="J707" s="59"/>
      <c r="K707" s="59"/>
      <c r="L707" s="59"/>
      <c r="M707" s="59"/>
      <c r="N707" s="59"/>
      <c r="O707" s="57" t="str" cm="1">
        <f t="array" ref="O707">I707&amp;IFERROR(IF(INDEX('1.2 Speakers'!$J$10:$J1774,MATCH(I707,'1.2 Speakers'!$B$10:$B1774,0),)="",""," - "&amp;INDEX('1.2 Speakers'!$J$10:$J1774,MATCH(I707,'1.2 Speakers'!$B$10:$B1774,0),)),"")&amp;IF(ISBLANK(J707),"",CHAR(10))&amp;J707&amp;IFERROR(IF(INDEX('1.2 Speakers'!$J$10:$J1774,MATCH(J707,'1.2 Speakers'!$B$10:$B1774,0),)="",""," - "&amp;INDEX('1.2 Speakers'!$J$10:$J1774,MATCH(J707,'1.2 Speakers'!$B$10:$B1774,0),)),"")&amp;IF(ISBLANK(K707),"","
")&amp;K707&amp;IFERROR(IF(INDEX('1.2 Speakers'!$J$10:$J1774,MATCH(K707,'1.2 Speakers'!$B$10:$B1774,0),)="",""," - "&amp;INDEX('1.2 Speakers'!$J$10:$J1774,MATCH(K707,'1.2 Speakers'!$B$10:$B1774,0),)),"")&amp;IF(ISBLANK(L707),"","
")&amp;L707&amp;IFERROR(IF(INDEX('1.2 Speakers'!$J$10:$J1774,MATCH(L707,'1.2 Speakers'!$B$10:$B1774,0),)="",""," - "&amp;INDEX('1.2 Speakers'!$J$10:$J1774,MATCH(L707,'1.2 Speakers'!$B$10:$B1774,0),)),"")&amp;IF(ISBLANK(M707),"","
")&amp;M707&amp;IFERROR(IF(INDEX('1.2 Speakers'!$J$10:$J1774,MATCH(M707,'1.2 Speakers'!$B$10:$B1774,0),)="",""," - "&amp;INDEX('1.2 Speakers'!$J$10:$J1774,MATCH(M707,'1.2 Speakers'!$B$10:$B1774,0),)),"")&amp;IF(ISBLANK(N707),"","
")&amp;N707&amp;IFERROR(IF(INDEX('1.2 Speakers'!$J$10:$J1774,MATCH(N707,'1.2 Speakers'!$B$10:$B1774,0),)="",""," - "&amp;INDEX('1.2 Speakers'!$J$10:$J1774,MATCH(N707,'1.2 Speakers'!$B$10:$B1774,0),)),"")</f>
        <v/>
      </c>
      <c r="P707" s="58"/>
      <c r="Q707" s="60"/>
      <c r="R707" s="61"/>
      <c r="S707" s="60"/>
      <c r="T707" s="62"/>
    </row>
    <row r="708" spans="2:20" ht="13">
      <c r="B708" s="56"/>
      <c r="C708" s="425"/>
      <c r="D708" s="57"/>
      <c r="E708" s="58"/>
      <c r="F708" s="58"/>
      <c r="G708" s="427"/>
      <c r="H708" s="427"/>
      <c r="I708" s="59"/>
      <c r="J708" s="59"/>
      <c r="K708" s="59"/>
      <c r="L708" s="59"/>
      <c r="M708" s="59"/>
      <c r="N708" s="59"/>
      <c r="O708" s="57" t="str" cm="1">
        <f t="array" ref="O708">I708&amp;IFERROR(IF(INDEX('1.2 Speakers'!$J$10:$J1775,MATCH(I708,'1.2 Speakers'!$B$10:$B1775,0),)="",""," - "&amp;INDEX('1.2 Speakers'!$J$10:$J1775,MATCH(I708,'1.2 Speakers'!$B$10:$B1775,0),)),"")&amp;IF(ISBLANK(J708),"",CHAR(10))&amp;J708&amp;IFERROR(IF(INDEX('1.2 Speakers'!$J$10:$J1775,MATCH(J708,'1.2 Speakers'!$B$10:$B1775,0),)="",""," - "&amp;INDEX('1.2 Speakers'!$J$10:$J1775,MATCH(J708,'1.2 Speakers'!$B$10:$B1775,0),)),"")&amp;IF(ISBLANK(K708),"","
")&amp;K708&amp;IFERROR(IF(INDEX('1.2 Speakers'!$J$10:$J1775,MATCH(K708,'1.2 Speakers'!$B$10:$B1775,0),)="",""," - "&amp;INDEX('1.2 Speakers'!$J$10:$J1775,MATCH(K708,'1.2 Speakers'!$B$10:$B1775,0),)),"")&amp;IF(ISBLANK(L708),"","
")&amp;L708&amp;IFERROR(IF(INDEX('1.2 Speakers'!$J$10:$J1775,MATCH(L708,'1.2 Speakers'!$B$10:$B1775,0),)="",""," - "&amp;INDEX('1.2 Speakers'!$J$10:$J1775,MATCH(L708,'1.2 Speakers'!$B$10:$B1775,0),)),"")&amp;IF(ISBLANK(M708),"","
")&amp;M708&amp;IFERROR(IF(INDEX('1.2 Speakers'!$J$10:$J1775,MATCH(M708,'1.2 Speakers'!$B$10:$B1775,0),)="",""," - "&amp;INDEX('1.2 Speakers'!$J$10:$J1775,MATCH(M708,'1.2 Speakers'!$B$10:$B1775,0),)),"")&amp;IF(ISBLANK(N708),"","
")&amp;N708&amp;IFERROR(IF(INDEX('1.2 Speakers'!$J$10:$J1775,MATCH(N708,'1.2 Speakers'!$B$10:$B1775,0),)="",""," - "&amp;INDEX('1.2 Speakers'!$J$10:$J1775,MATCH(N708,'1.2 Speakers'!$B$10:$B1775,0),)),"")</f>
        <v/>
      </c>
      <c r="P708" s="58"/>
      <c r="Q708" s="60"/>
      <c r="R708" s="61"/>
      <c r="S708" s="60"/>
      <c r="T708" s="62"/>
    </row>
    <row r="709" spans="2:20" ht="13">
      <c r="B709" s="56"/>
      <c r="C709" s="425"/>
      <c r="D709" s="57"/>
      <c r="E709" s="58"/>
      <c r="F709" s="58"/>
      <c r="G709" s="427"/>
      <c r="H709" s="427"/>
      <c r="I709" s="59"/>
      <c r="J709" s="59"/>
      <c r="K709" s="59"/>
      <c r="L709" s="59"/>
      <c r="M709" s="59"/>
      <c r="N709" s="59"/>
      <c r="O709" s="57" t="str" cm="1">
        <f t="array" ref="O709">I709&amp;IFERROR(IF(INDEX('1.2 Speakers'!$J$10:$J1776,MATCH(I709,'1.2 Speakers'!$B$10:$B1776,0),)="",""," - "&amp;INDEX('1.2 Speakers'!$J$10:$J1776,MATCH(I709,'1.2 Speakers'!$B$10:$B1776,0),)),"")&amp;IF(ISBLANK(J709),"",CHAR(10))&amp;J709&amp;IFERROR(IF(INDEX('1.2 Speakers'!$J$10:$J1776,MATCH(J709,'1.2 Speakers'!$B$10:$B1776,0),)="",""," - "&amp;INDEX('1.2 Speakers'!$J$10:$J1776,MATCH(J709,'1.2 Speakers'!$B$10:$B1776,0),)),"")&amp;IF(ISBLANK(K709),"","
")&amp;K709&amp;IFERROR(IF(INDEX('1.2 Speakers'!$J$10:$J1776,MATCH(K709,'1.2 Speakers'!$B$10:$B1776,0),)="",""," - "&amp;INDEX('1.2 Speakers'!$J$10:$J1776,MATCH(K709,'1.2 Speakers'!$B$10:$B1776,0),)),"")&amp;IF(ISBLANK(L709),"","
")&amp;L709&amp;IFERROR(IF(INDEX('1.2 Speakers'!$J$10:$J1776,MATCH(L709,'1.2 Speakers'!$B$10:$B1776,0),)="",""," - "&amp;INDEX('1.2 Speakers'!$J$10:$J1776,MATCH(L709,'1.2 Speakers'!$B$10:$B1776,0),)),"")&amp;IF(ISBLANK(M709),"","
")&amp;M709&amp;IFERROR(IF(INDEX('1.2 Speakers'!$J$10:$J1776,MATCH(M709,'1.2 Speakers'!$B$10:$B1776,0),)="",""," - "&amp;INDEX('1.2 Speakers'!$J$10:$J1776,MATCH(M709,'1.2 Speakers'!$B$10:$B1776,0),)),"")&amp;IF(ISBLANK(N709),"","
")&amp;N709&amp;IFERROR(IF(INDEX('1.2 Speakers'!$J$10:$J1776,MATCH(N709,'1.2 Speakers'!$B$10:$B1776,0),)="",""," - "&amp;INDEX('1.2 Speakers'!$J$10:$J1776,MATCH(N709,'1.2 Speakers'!$B$10:$B1776,0),)),"")</f>
        <v/>
      </c>
      <c r="P709" s="58"/>
      <c r="Q709" s="60"/>
      <c r="R709" s="61"/>
      <c r="S709" s="60"/>
      <c r="T709" s="62"/>
    </row>
    <row r="710" spans="2:20" ht="13">
      <c r="B710" s="56"/>
      <c r="C710" s="425"/>
      <c r="D710" s="57"/>
      <c r="E710" s="58"/>
      <c r="F710" s="58"/>
      <c r="G710" s="427"/>
      <c r="H710" s="427"/>
      <c r="I710" s="59"/>
      <c r="J710" s="59"/>
      <c r="K710" s="59"/>
      <c r="L710" s="59"/>
      <c r="M710" s="59"/>
      <c r="N710" s="59"/>
      <c r="O710" s="57" t="str" cm="1">
        <f t="array" ref="O710">I710&amp;IFERROR(IF(INDEX('1.2 Speakers'!$J$10:$J1777,MATCH(I710,'1.2 Speakers'!$B$10:$B1777,0),)="",""," - "&amp;INDEX('1.2 Speakers'!$J$10:$J1777,MATCH(I710,'1.2 Speakers'!$B$10:$B1777,0),)),"")&amp;IF(ISBLANK(J710),"",CHAR(10))&amp;J710&amp;IFERROR(IF(INDEX('1.2 Speakers'!$J$10:$J1777,MATCH(J710,'1.2 Speakers'!$B$10:$B1777,0),)="",""," - "&amp;INDEX('1.2 Speakers'!$J$10:$J1777,MATCH(J710,'1.2 Speakers'!$B$10:$B1777,0),)),"")&amp;IF(ISBLANK(K710),"","
")&amp;K710&amp;IFERROR(IF(INDEX('1.2 Speakers'!$J$10:$J1777,MATCH(K710,'1.2 Speakers'!$B$10:$B1777,0),)="",""," - "&amp;INDEX('1.2 Speakers'!$J$10:$J1777,MATCH(K710,'1.2 Speakers'!$B$10:$B1777,0),)),"")&amp;IF(ISBLANK(L710),"","
")&amp;L710&amp;IFERROR(IF(INDEX('1.2 Speakers'!$J$10:$J1777,MATCH(L710,'1.2 Speakers'!$B$10:$B1777,0),)="",""," - "&amp;INDEX('1.2 Speakers'!$J$10:$J1777,MATCH(L710,'1.2 Speakers'!$B$10:$B1777,0),)),"")&amp;IF(ISBLANK(M710),"","
")&amp;M710&amp;IFERROR(IF(INDEX('1.2 Speakers'!$J$10:$J1777,MATCH(M710,'1.2 Speakers'!$B$10:$B1777,0),)="",""," - "&amp;INDEX('1.2 Speakers'!$J$10:$J1777,MATCH(M710,'1.2 Speakers'!$B$10:$B1777,0),)),"")&amp;IF(ISBLANK(N710),"","
")&amp;N710&amp;IFERROR(IF(INDEX('1.2 Speakers'!$J$10:$J1777,MATCH(N710,'1.2 Speakers'!$B$10:$B1777,0),)="",""," - "&amp;INDEX('1.2 Speakers'!$J$10:$J1777,MATCH(N710,'1.2 Speakers'!$B$10:$B1777,0),)),"")</f>
        <v/>
      </c>
      <c r="P710" s="58"/>
      <c r="Q710" s="60"/>
      <c r="R710" s="61"/>
      <c r="S710" s="60"/>
      <c r="T710" s="62"/>
    </row>
    <row r="711" spans="2:20" ht="13">
      <c r="B711" s="56"/>
      <c r="C711" s="425"/>
      <c r="D711" s="57"/>
      <c r="E711" s="58"/>
      <c r="F711" s="58"/>
      <c r="G711" s="427"/>
      <c r="H711" s="427"/>
      <c r="I711" s="59"/>
      <c r="J711" s="59"/>
      <c r="K711" s="59"/>
      <c r="L711" s="59"/>
      <c r="M711" s="59"/>
      <c r="N711" s="59"/>
      <c r="O711" s="57" t="str" cm="1">
        <f t="array" ref="O711">I711&amp;IFERROR(IF(INDEX('1.2 Speakers'!$J$10:$J1778,MATCH(I711,'1.2 Speakers'!$B$10:$B1778,0),)="",""," - "&amp;INDEX('1.2 Speakers'!$J$10:$J1778,MATCH(I711,'1.2 Speakers'!$B$10:$B1778,0),)),"")&amp;IF(ISBLANK(J711),"",CHAR(10))&amp;J711&amp;IFERROR(IF(INDEX('1.2 Speakers'!$J$10:$J1778,MATCH(J711,'1.2 Speakers'!$B$10:$B1778,0),)="",""," - "&amp;INDEX('1.2 Speakers'!$J$10:$J1778,MATCH(J711,'1.2 Speakers'!$B$10:$B1778,0),)),"")&amp;IF(ISBLANK(K711),"","
")&amp;K711&amp;IFERROR(IF(INDEX('1.2 Speakers'!$J$10:$J1778,MATCH(K711,'1.2 Speakers'!$B$10:$B1778,0),)="",""," - "&amp;INDEX('1.2 Speakers'!$J$10:$J1778,MATCH(K711,'1.2 Speakers'!$B$10:$B1778,0),)),"")&amp;IF(ISBLANK(L711),"","
")&amp;L711&amp;IFERROR(IF(INDEX('1.2 Speakers'!$J$10:$J1778,MATCH(L711,'1.2 Speakers'!$B$10:$B1778,0),)="",""," - "&amp;INDEX('1.2 Speakers'!$J$10:$J1778,MATCH(L711,'1.2 Speakers'!$B$10:$B1778,0),)),"")&amp;IF(ISBLANK(M711),"","
")&amp;M711&amp;IFERROR(IF(INDEX('1.2 Speakers'!$J$10:$J1778,MATCH(M711,'1.2 Speakers'!$B$10:$B1778,0),)="",""," - "&amp;INDEX('1.2 Speakers'!$J$10:$J1778,MATCH(M711,'1.2 Speakers'!$B$10:$B1778,0),)),"")&amp;IF(ISBLANK(N711),"","
")&amp;N711&amp;IFERROR(IF(INDEX('1.2 Speakers'!$J$10:$J1778,MATCH(N711,'1.2 Speakers'!$B$10:$B1778,0),)="",""," - "&amp;INDEX('1.2 Speakers'!$J$10:$J1778,MATCH(N711,'1.2 Speakers'!$B$10:$B1778,0),)),"")</f>
        <v/>
      </c>
      <c r="P711" s="58"/>
      <c r="Q711" s="60"/>
      <c r="R711" s="61"/>
      <c r="S711" s="60"/>
      <c r="T711" s="62"/>
    </row>
    <row r="712" spans="2:20" ht="13">
      <c r="B712" s="56"/>
      <c r="C712" s="425"/>
      <c r="D712" s="57"/>
      <c r="E712" s="58"/>
      <c r="F712" s="58"/>
      <c r="G712" s="427"/>
      <c r="H712" s="427"/>
      <c r="I712" s="59"/>
      <c r="J712" s="59"/>
      <c r="K712" s="59"/>
      <c r="L712" s="59"/>
      <c r="M712" s="59"/>
      <c r="N712" s="59"/>
      <c r="O712" s="57" t="str" cm="1">
        <f t="array" ref="O712">I712&amp;IFERROR(IF(INDEX('1.2 Speakers'!$J$10:$J1779,MATCH(I712,'1.2 Speakers'!$B$10:$B1779,0),)="",""," - "&amp;INDEX('1.2 Speakers'!$J$10:$J1779,MATCH(I712,'1.2 Speakers'!$B$10:$B1779,0),)),"")&amp;IF(ISBLANK(J712),"",CHAR(10))&amp;J712&amp;IFERROR(IF(INDEX('1.2 Speakers'!$J$10:$J1779,MATCH(J712,'1.2 Speakers'!$B$10:$B1779,0),)="",""," - "&amp;INDEX('1.2 Speakers'!$J$10:$J1779,MATCH(J712,'1.2 Speakers'!$B$10:$B1779,0),)),"")&amp;IF(ISBLANK(K712),"","
")&amp;K712&amp;IFERROR(IF(INDEX('1.2 Speakers'!$J$10:$J1779,MATCH(K712,'1.2 Speakers'!$B$10:$B1779,0),)="",""," - "&amp;INDEX('1.2 Speakers'!$J$10:$J1779,MATCH(K712,'1.2 Speakers'!$B$10:$B1779,0),)),"")&amp;IF(ISBLANK(L712),"","
")&amp;L712&amp;IFERROR(IF(INDEX('1.2 Speakers'!$J$10:$J1779,MATCH(L712,'1.2 Speakers'!$B$10:$B1779,0),)="",""," - "&amp;INDEX('1.2 Speakers'!$J$10:$J1779,MATCH(L712,'1.2 Speakers'!$B$10:$B1779,0),)),"")&amp;IF(ISBLANK(M712),"","
")&amp;M712&amp;IFERROR(IF(INDEX('1.2 Speakers'!$J$10:$J1779,MATCH(M712,'1.2 Speakers'!$B$10:$B1779,0),)="",""," - "&amp;INDEX('1.2 Speakers'!$J$10:$J1779,MATCH(M712,'1.2 Speakers'!$B$10:$B1779,0),)),"")&amp;IF(ISBLANK(N712),"","
")&amp;N712&amp;IFERROR(IF(INDEX('1.2 Speakers'!$J$10:$J1779,MATCH(N712,'1.2 Speakers'!$B$10:$B1779,0),)="",""," - "&amp;INDEX('1.2 Speakers'!$J$10:$J1779,MATCH(N712,'1.2 Speakers'!$B$10:$B1779,0),)),"")</f>
        <v/>
      </c>
      <c r="P712" s="58"/>
      <c r="Q712" s="60"/>
      <c r="R712" s="61"/>
      <c r="S712" s="60"/>
      <c r="T712" s="62"/>
    </row>
    <row r="713" spans="2:20" ht="13">
      <c r="B713" s="56"/>
      <c r="C713" s="425"/>
      <c r="D713" s="57"/>
      <c r="E713" s="58"/>
      <c r="F713" s="58"/>
      <c r="G713" s="427"/>
      <c r="H713" s="427"/>
      <c r="I713" s="59"/>
      <c r="J713" s="59"/>
      <c r="K713" s="59"/>
      <c r="L713" s="59"/>
      <c r="M713" s="59"/>
      <c r="N713" s="59"/>
      <c r="O713" s="57" t="str" cm="1">
        <f t="array" ref="O713">I713&amp;IFERROR(IF(INDEX('1.2 Speakers'!$J$10:$J1780,MATCH(I713,'1.2 Speakers'!$B$10:$B1780,0),)="",""," - "&amp;INDEX('1.2 Speakers'!$J$10:$J1780,MATCH(I713,'1.2 Speakers'!$B$10:$B1780,0),)),"")&amp;IF(ISBLANK(J713),"",CHAR(10))&amp;J713&amp;IFERROR(IF(INDEX('1.2 Speakers'!$J$10:$J1780,MATCH(J713,'1.2 Speakers'!$B$10:$B1780,0),)="",""," - "&amp;INDEX('1.2 Speakers'!$J$10:$J1780,MATCH(J713,'1.2 Speakers'!$B$10:$B1780,0),)),"")&amp;IF(ISBLANK(K713),"","
")&amp;K713&amp;IFERROR(IF(INDEX('1.2 Speakers'!$J$10:$J1780,MATCH(K713,'1.2 Speakers'!$B$10:$B1780,0),)="",""," - "&amp;INDEX('1.2 Speakers'!$J$10:$J1780,MATCH(K713,'1.2 Speakers'!$B$10:$B1780,0),)),"")&amp;IF(ISBLANK(L713),"","
")&amp;L713&amp;IFERROR(IF(INDEX('1.2 Speakers'!$J$10:$J1780,MATCH(L713,'1.2 Speakers'!$B$10:$B1780,0),)="",""," - "&amp;INDEX('1.2 Speakers'!$J$10:$J1780,MATCH(L713,'1.2 Speakers'!$B$10:$B1780,0),)),"")&amp;IF(ISBLANK(M713),"","
")&amp;M713&amp;IFERROR(IF(INDEX('1.2 Speakers'!$J$10:$J1780,MATCH(M713,'1.2 Speakers'!$B$10:$B1780,0),)="",""," - "&amp;INDEX('1.2 Speakers'!$J$10:$J1780,MATCH(M713,'1.2 Speakers'!$B$10:$B1780,0),)),"")&amp;IF(ISBLANK(N713),"","
")&amp;N713&amp;IFERROR(IF(INDEX('1.2 Speakers'!$J$10:$J1780,MATCH(N713,'1.2 Speakers'!$B$10:$B1780,0),)="",""," - "&amp;INDEX('1.2 Speakers'!$J$10:$J1780,MATCH(N713,'1.2 Speakers'!$B$10:$B1780,0),)),"")</f>
        <v/>
      </c>
      <c r="P713" s="58"/>
      <c r="Q713" s="60"/>
      <c r="R713" s="61"/>
      <c r="S713" s="60"/>
      <c r="T713" s="62"/>
    </row>
    <row r="714" spans="2:20" ht="13">
      <c r="B714" s="56"/>
      <c r="C714" s="425"/>
      <c r="D714" s="57"/>
      <c r="E714" s="58"/>
      <c r="F714" s="58"/>
      <c r="G714" s="427"/>
      <c r="H714" s="427"/>
      <c r="I714" s="59"/>
      <c r="J714" s="59"/>
      <c r="K714" s="59"/>
      <c r="L714" s="59"/>
      <c r="M714" s="59"/>
      <c r="N714" s="59"/>
      <c r="O714" s="57" t="str" cm="1">
        <f t="array" ref="O714">I714&amp;IFERROR(IF(INDEX('1.2 Speakers'!$J$10:$J1781,MATCH(I714,'1.2 Speakers'!$B$10:$B1781,0),)="",""," - "&amp;INDEX('1.2 Speakers'!$J$10:$J1781,MATCH(I714,'1.2 Speakers'!$B$10:$B1781,0),)),"")&amp;IF(ISBLANK(J714),"",CHAR(10))&amp;J714&amp;IFERROR(IF(INDEX('1.2 Speakers'!$J$10:$J1781,MATCH(J714,'1.2 Speakers'!$B$10:$B1781,0),)="",""," - "&amp;INDEX('1.2 Speakers'!$J$10:$J1781,MATCH(J714,'1.2 Speakers'!$B$10:$B1781,0),)),"")&amp;IF(ISBLANK(K714),"","
")&amp;K714&amp;IFERROR(IF(INDEX('1.2 Speakers'!$J$10:$J1781,MATCH(K714,'1.2 Speakers'!$B$10:$B1781,0),)="",""," - "&amp;INDEX('1.2 Speakers'!$J$10:$J1781,MATCH(K714,'1.2 Speakers'!$B$10:$B1781,0),)),"")&amp;IF(ISBLANK(L714),"","
")&amp;L714&amp;IFERROR(IF(INDEX('1.2 Speakers'!$J$10:$J1781,MATCH(L714,'1.2 Speakers'!$B$10:$B1781,0),)="",""," - "&amp;INDEX('1.2 Speakers'!$J$10:$J1781,MATCH(L714,'1.2 Speakers'!$B$10:$B1781,0),)),"")&amp;IF(ISBLANK(M714),"","
")&amp;M714&amp;IFERROR(IF(INDEX('1.2 Speakers'!$J$10:$J1781,MATCH(M714,'1.2 Speakers'!$B$10:$B1781,0),)="",""," - "&amp;INDEX('1.2 Speakers'!$J$10:$J1781,MATCH(M714,'1.2 Speakers'!$B$10:$B1781,0),)),"")&amp;IF(ISBLANK(N714),"","
")&amp;N714&amp;IFERROR(IF(INDEX('1.2 Speakers'!$J$10:$J1781,MATCH(N714,'1.2 Speakers'!$B$10:$B1781,0),)="",""," - "&amp;INDEX('1.2 Speakers'!$J$10:$J1781,MATCH(N714,'1.2 Speakers'!$B$10:$B1781,0),)),"")</f>
        <v/>
      </c>
      <c r="P714" s="58"/>
      <c r="Q714" s="60"/>
      <c r="R714" s="61"/>
      <c r="S714" s="60"/>
      <c r="T714" s="62"/>
    </row>
    <row r="715" spans="2:20" ht="13">
      <c r="B715" s="56"/>
      <c r="C715" s="425"/>
      <c r="D715" s="57"/>
      <c r="E715" s="58"/>
      <c r="F715" s="58"/>
      <c r="G715" s="427"/>
      <c r="H715" s="427"/>
      <c r="I715" s="59"/>
      <c r="J715" s="59"/>
      <c r="K715" s="59"/>
      <c r="L715" s="59"/>
      <c r="M715" s="59"/>
      <c r="N715" s="59"/>
      <c r="O715" s="57" t="str" cm="1">
        <f t="array" ref="O715">I715&amp;IFERROR(IF(INDEX('1.2 Speakers'!$J$10:$J1782,MATCH(I715,'1.2 Speakers'!$B$10:$B1782,0),)="",""," - "&amp;INDEX('1.2 Speakers'!$J$10:$J1782,MATCH(I715,'1.2 Speakers'!$B$10:$B1782,0),)),"")&amp;IF(ISBLANK(J715),"",CHAR(10))&amp;J715&amp;IFERROR(IF(INDEX('1.2 Speakers'!$J$10:$J1782,MATCH(J715,'1.2 Speakers'!$B$10:$B1782,0),)="",""," - "&amp;INDEX('1.2 Speakers'!$J$10:$J1782,MATCH(J715,'1.2 Speakers'!$B$10:$B1782,0),)),"")&amp;IF(ISBLANK(K715),"","
")&amp;K715&amp;IFERROR(IF(INDEX('1.2 Speakers'!$J$10:$J1782,MATCH(K715,'1.2 Speakers'!$B$10:$B1782,0),)="",""," - "&amp;INDEX('1.2 Speakers'!$J$10:$J1782,MATCH(K715,'1.2 Speakers'!$B$10:$B1782,0),)),"")&amp;IF(ISBLANK(L715),"","
")&amp;L715&amp;IFERROR(IF(INDEX('1.2 Speakers'!$J$10:$J1782,MATCH(L715,'1.2 Speakers'!$B$10:$B1782,0),)="",""," - "&amp;INDEX('1.2 Speakers'!$J$10:$J1782,MATCH(L715,'1.2 Speakers'!$B$10:$B1782,0),)),"")&amp;IF(ISBLANK(M715),"","
")&amp;M715&amp;IFERROR(IF(INDEX('1.2 Speakers'!$J$10:$J1782,MATCH(M715,'1.2 Speakers'!$B$10:$B1782,0),)="",""," - "&amp;INDEX('1.2 Speakers'!$J$10:$J1782,MATCH(M715,'1.2 Speakers'!$B$10:$B1782,0),)),"")&amp;IF(ISBLANK(N715),"","
")&amp;N715&amp;IFERROR(IF(INDEX('1.2 Speakers'!$J$10:$J1782,MATCH(N715,'1.2 Speakers'!$B$10:$B1782,0),)="",""," - "&amp;INDEX('1.2 Speakers'!$J$10:$J1782,MATCH(N715,'1.2 Speakers'!$B$10:$B1782,0),)),"")</f>
        <v/>
      </c>
      <c r="P715" s="58"/>
      <c r="Q715" s="60"/>
      <c r="R715" s="61"/>
      <c r="S715" s="60"/>
      <c r="T715" s="62"/>
    </row>
    <row r="716" spans="2:20" ht="13">
      <c r="B716" s="56"/>
      <c r="C716" s="425"/>
      <c r="D716" s="57"/>
      <c r="E716" s="58"/>
      <c r="F716" s="58"/>
      <c r="G716" s="427"/>
      <c r="H716" s="427"/>
      <c r="I716" s="59"/>
      <c r="J716" s="59"/>
      <c r="K716" s="59"/>
      <c r="L716" s="59"/>
      <c r="M716" s="59"/>
      <c r="N716" s="59"/>
      <c r="O716" s="57" t="str" cm="1">
        <f t="array" ref="O716">I716&amp;IFERROR(IF(INDEX('1.2 Speakers'!$J$10:$J1783,MATCH(I716,'1.2 Speakers'!$B$10:$B1783,0),)="",""," - "&amp;INDEX('1.2 Speakers'!$J$10:$J1783,MATCH(I716,'1.2 Speakers'!$B$10:$B1783,0),)),"")&amp;IF(ISBLANK(J716),"",CHAR(10))&amp;J716&amp;IFERROR(IF(INDEX('1.2 Speakers'!$J$10:$J1783,MATCH(J716,'1.2 Speakers'!$B$10:$B1783,0),)="",""," - "&amp;INDEX('1.2 Speakers'!$J$10:$J1783,MATCH(J716,'1.2 Speakers'!$B$10:$B1783,0),)),"")&amp;IF(ISBLANK(K716),"","
")&amp;K716&amp;IFERROR(IF(INDEX('1.2 Speakers'!$J$10:$J1783,MATCH(K716,'1.2 Speakers'!$B$10:$B1783,0),)="",""," - "&amp;INDEX('1.2 Speakers'!$J$10:$J1783,MATCH(K716,'1.2 Speakers'!$B$10:$B1783,0),)),"")&amp;IF(ISBLANK(L716),"","
")&amp;L716&amp;IFERROR(IF(INDEX('1.2 Speakers'!$J$10:$J1783,MATCH(L716,'1.2 Speakers'!$B$10:$B1783,0),)="",""," - "&amp;INDEX('1.2 Speakers'!$J$10:$J1783,MATCH(L716,'1.2 Speakers'!$B$10:$B1783,0),)),"")&amp;IF(ISBLANK(M716),"","
")&amp;M716&amp;IFERROR(IF(INDEX('1.2 Speakers'!$J$10:$J1783,MATCH(M716,'1.2 Speakers'!$B$10:$B1783,0),)="",""," - "&amp;INDEX('1.2 Speakers'!$J$10:$J1783,MATCH(M716,'1.2 Speakers'!$B$10:$B1783,0),)),"")&amp;IF(ISBLANK(N716),"","
")&amp;N716&amp;IFERROR(IF(INDEX('1.2 Speakers'!$J$10:$J1783,MATCH(N716,'1.2 Speakers'!$B$10:$B1783,0),)="",""," - "&amp;INDEX('1.2 Speakers'!$J$10:$J1783,MATCH(N716,'1.2 Speakers'!$B$10:$B1783,0),)),"")</f>
        <v/>
      </c>
      <c r="P716" s="58"/>
      <c r="Q716" s="60"/>
      <c r="R716" s="61"/>
      <c r="S716" s="60"/>
      <c r="T716" s="62"/>
    </row>
    <row r="717" spans="2:20" ht="13">
      <c r="B717" s="56"/>
      <c r="C717" s="425"/>
      <c r="D717" s="57"/>
      <c r="E717" s="58"/>
      <c r="F717" s="58"/>
      <c r="G717" s="427"/>
      <c r="H717" s="427"/>
      <c r="I717" s="59"/>
      <c r="J717" s="59"/>
      <c r="K717" s="59"/>
      <c r="L717" s="59"/>
      <c r="M717" s="59"/>
      <c r="N717" s="59"/>
      <c r="O717" s="57" t="str" cm="1">
        <f t="array" ref="O717">I717&amp;IFERROR(IF(INDEX('1.2 Speakers'!$J$10:$J1784,MATCH(I717,'1.2 Speakers'!$B$10:$B1784,0),)="",""," - "&amp;INDEX('1.2 Speakers'!$J$10:$J1784,MATCH(I717,'1.2 Speakers'!$B$10:$B1784,0),)),"")&amp;IF(ISBLANK(J717),"",CHAR(10))&amp;J717&amp;IFERROR(IF(INDEX('1.2 Speakers'!$J$10:$J1784,MATCH(J717,'1.2 Speakers'!$B$10:$B1784,0),)="",""," - "&amp;INDEX('1.2 Speakers'!$J$10:$J1784,MATCH(J717,'1.2 Speakers'!$B$10:$B1784,0),)),"")&amp;IF(ISBLANK(K717),"","
")&amp;K717&amp;IFERROR(IF(INDEX('1.2 Speakers'!$J$10:$J1784,MATCH(K717,'1.2 Speakers'!$B$10:$B1784,0),)="",""," - "&amp;INDEX('1.2 Speakers'!$J$10:$J1784,MATCH(K717,'1.2 Speakers'!$B$10:$B1784,0),)),"")&amp;IF(ISBLANK(L717),"","
")&amp;L717&amp;IFERROR(IF(INDEX('1.2 Speakers'!$J$10:$J1784,MATCH(L717,'1.2 Speakers'!$B$10:$B1784,0),)="",""," - "&amp;INDEX('1.2 Speakers'!$J$10:$J1784,MATCH(L717,'1.2 Speakers'!$B$10:$B1784,0),)),"")&amp;IF(ISBLANK(M717),"","
")&amp;M717&amp;IFERROR(IF(INDEX('1.2 Speakers'!$J$10:$J1784,MATCH(M717,'1.2 Speakers'!$B$10:$B1784,0),)="",""," - "&amp;INDEX('1.2 Speakers'!$J$10:$J1784,MATCH(M717,'1.2 Speakers'!$B$10:$B1784,0),)),"")&amp;IF(ISBLANK(N717),"","
")&amp;N717&amp;IFERROR(IF(INDEX('1.2 Speakers'!$J$10:$J1784,MATCH(N717,'1.2 Speakers'!$B$10:$B1784,0),)="",""," - "&amp;INDEX('1.2 Speakers'!$J$10:$J1784,MATCH(N717,'1.2 Speakers'!$B$10:$B1784,0),)),"")</f>
        <v/>
      </c>
      <c r="P717" s="58"/>
      <c r="Q717" s="60"/>
      <c r="R717" s="61"/>
      <c r="S717" s="60"/>
      <c r="T717" s="62"/>
    </row>
    <row r="718" spans="2:20" ht="13">
      <c r="B718" s="56"/>
      <c r="C718" s="425"/>
      <c r="D718" s="57"/>
      <c r="E718" s="58"/>
      <c r="F718" s="58"/>
      <c r="G718" s="427"/>
      <c r="H718" s="427"/>
      <c r="I718" s="59"/>
      <c r="J718" s="59"/>
      <c r="K718" s="59"/>
      <c r="L718" s="59"/>
      <c r="M718" s="59"/>
      <c r="N718" s="59"/>
      <c r="O718" s="57" t="str" cm="1">
        <f t="array" ref="O718">I718&amp;IFERROR(IF(INDEX('1.2 Speakers'!$J$10:$J1785,MATCH(I718,'1.2 Speakers'!$B$10:$B1785,0),)="",""," - "&amp;INDEX('1.2 Speakers'!$J$10:$J1785,MATCH(I718,'1.2 Speakers'!$B$10:$B1785,0),)),"")&amp;IF(ISBLANK(J718),"",CHAR(10))&amp;J718&amp;IFERROR(IF(INDEX('1.2 Speakers'!$J$10:$J1785,MATCH(J718,'1.2 Speakers'!$B$10:$B1785,0),)="",""," - "&amp;INDEX('1.2 Speakers'!$J$10:$J1785,MATCH(J718,'1.2 Speakers'!$B$10:$B1785,0),)),"")&amp;IF(ISBLANK(K718),"","
")&amp;K718&amp;IFERROR(IF(INDEX('1.2 Speakers'!$J$10:$J1785,MATCH(K718,'1.2 Speakers'!$B$10:$B1785,0),)="",""," - "&amp;INDEX('1.2 Speakers'!$J$10:$J1785,MATCH(K718,'1.2 Speakers'!$B$10:$B1785,0),)),"")&amp;IF(ISBLANK(L718),"","
")&amp;L718&amp;IFERROR(IF(INDEX('1.2 Speakers'!$J$10:$J1785,MATCH(L718,'1.2 Speakers'!$B$10:$B1785,0),)="",""," - "&amp;INDEX('1.2 Speakers'!$J$10:$J1785,MATCH(L718,'1.2 Speakers'!$B$10:$B1785,0),)),"")&amp;IF(ISBLANK(M718),"","
")&amp;M718&amp;IFERROR(IF(INDEX('1.2 Speakers'!$J$10:$J1785,MATCH(M718,'1.2 Speakers'!$B$10:$B1785,0),)="",""," - "&amp;INDEX('1.2 Speakers'!$J$10:$J1785,MATCH(M718,'1.2 Speakers'!$B$10:$B1785,0),)),"")&amp;IF(ISBLANK(N718),"","
")&amp;N718&amp;IFERROR(IF(INDEX('1.2 Speakers'!$J$10:$J1785,MATCH(N718,'1.2 Speakers'!$B$10:$B1785,0),)="",""," - "&amp;INDEX('1.2 Speakers'!$J$10:$J1785,MATCH(N718,'1.2 Speakers'!$B$10:$B1785,0),)),"")</f>
        <v/>
      </c>
      <c r="P718" s="58"/>
      <c r="Q718" s="60"/>
      <c r="R718" s="61"/>
      <c r="S718" s="60"/>
      <c r="T718" s="62"/>
    </row>
    <row r="719" spans="2:20" ht="13">
      <c r="B719" s="56"/>
      <c r="C719" s="425"/>
      <c r="D719" s="57"/>
      <c r="E719" s="58"/>
      <c r="F719" s="58"/>
      <c r="G719" s="427"/>
      <c r="H719" s="427"/>
      <c r="I719" s="59"/>
      <c r="J719" s="59"/>
      <c r="K719" s="59"/>
      <c r="L719" s="59"/>
      <c r="M719" s="59"/>
      <c r="N719" s="59"/>
      <c r="O719" s="57" t="str" cm="1">
        <f t="array" ref="O719">I719&amp;IFERROR(IF(INDEX('1.2 Speakers'!$J$10:$J1786,MATCH(I719,'1.2 Speakers'!$B$10:$B1786,0),)="",""," - "&amp;INDEX('1.2 Speakers'!$J$10:$J1786,MATCH(I719,'1.2 Speakers'!$B$10:$B1786,0),)),"")&amp;IF(ISBLANK(J719),"",CHAR(10))&amp;J719&amp;IFERROR(IF(INDEX('1.2 Speakers'!$J$10:$J1786,MATCH(J719,'1.2 Speakers'!$B$10:$B1786,0),)="",""," - "&amp;INDEX('1.2 Speakers'!$J$10:$J1786,MATCH(J719,'1.2 Speakers'!$B$10:$B1786,0),)),"")&amp;IF(ISBLANK(K719),"","
")&amp;K719&amp;IFERROR(IF(INDEX('1.2 Speakers'!$J$10:$J1786,MATCH(K719,'1.2 Speakers'!$B$10:$B1786,0),)="",""," - "&amp;INDEX('1.2 Speakers'!$J$10:$J1786,MATCH(K719,'1.2 Speakers'!$B$10:$B1786,0),)),"")&amp;IF(ISBLANK(L719),"","
")&amp;L719&amp;IFERROR(IF(INDEX('1.2 Speakers'!$J$10:$J1786,MATCH(L719,'1.2 Speakers'!$B$10:$B1786,0),)="",""," - "&amp;INDEX('1.2 Speakers'!$J$10:$J1786,MATCH(L719,'1.2 Speakers'!$B$10:$B1786,0),)),"")&amp;IF(ISBLANK(M719),"","
")&amp;M719&amp;IFERROR(IF(INDEX('1.2 Speakers'!$J$10:$J1786,MATCH(M719,'1.2 Speakers'!$B$10:$B1786,0),)="",""," - "&amp;INDEX('1.2 Speakers'!$J$10:$J1786,MATCH(M719,'1.2 Speakers'!$B$10:$B1786,0),)),"")&amp;IF(ISBLANK(N719),"","
")&amp;N719&amp;IFERROR(IF(INDEX('1.2 Speakers'!$J$10:$J1786,MATCH(N719,'1.2 Speakers'!$B$10:$B1786,0),)="",""," - "&amp;INDEX('1.2 Speakers'!$J$10:$J1786,MATCH(N719,'1.2 Speakers'!$B$10:$B1786,0),)),"")</f>
        <v/>
      </c>
      <c r="P719" s="58"/>
      <c r="Q719" s="60"/>
      <c r="R719" s="61"/>
      <c r="S719" s="60"/>
      <c r="T719" s="62"/>
    </row>
    <row r="720" spans="2:20" ht="13">
      <c r="B720" s="56"/>
      <c r="C720" s="425"/>
      <c r="D720" s="57"/>
      <c r="E720" s="58"/>
      <c r="F720" s="58"/>
      <c r="G720" s="427"/>
      <c r="H720" s="427"/>
      <c r="I720" s="59"/>
      <c r="J720" s="59"/>
      <c r="K720" s="59"/>
      <c r="L720" s="59"/>
      <c r="M720" s="59"/>
      <c r="N720" s="59"/>
      <c r="O720" s="57" t="str" cm="1">
        <f t="array" ref="O720">I720&amp;IFERROR(IF(INDEX('1.2 Speakers'!$J$10:$J1787,MATCH(I720,'1.2 Speakers'!$B$10:$B1787,0),)="",""," - "&amp;INDEX('1.2 Speakers'!$J$10:$J1787,MATCH(I720,'1.2 Speakers'!$B$10:$B1787,0),)),"")&amp;IF(ISBLANK(J720),"",CHAR(10))&amp;J720&amp;IFERROR(IF(INDEX('1.2 Speakers'!$J$10:$J1787,MATCH(J720,'1.2 Speakers'!$B$10:$B1787,0),)="",""," - "&amp;INDEX('1.2 Speakers'!$J$10:$J1787,MATCH(J720,'1.2 Speakers'!$B$10:$B1787,0),)),"")&amp;IF(ISBLANK(K720),"","
")&amp;K720&amp;IFERROR(IF(INDEX('1.2 Speakers'!$J$10:$J1787,MATCH(K720,'1.2 Speakers'!$B$10:$B1787,0),)="",""," - "&amp;INDEX('1.2 Speakers'!$J$10:$J1787,MATCH(K720,'1.2 Speakers'!$B$10:$B1787,0),)),"")&amp;IF(ISBLANK(L720),"","
")&amp;L720&amp;IFERROR(IF(INDEX('1.2 Speakers'!$J$10:$J1787,MATCH(L720,'1.2 Speakers'!$B$10:$B1787,0),)="",""," - "&amp;INDEX('1.2 Speakers'!$J$10:$J1787,MATCH(L720,'1.2 Speakers'!$B$10:$B1787,0),)),"")&amp;IF(ISBLANK(M720),"","
")&amp;M720&amp;IFERROR(IF(INDEX('1.2 Speakers'!$J$10:$J1787,MATCH(M720,'1.2 Speakers'!$B$10:$B1787,0),)="",""," - "&amp;INDEX('1.2 Speakers'!$J$10:$J1787,MATCH(M720,'1.2 Speakers'!$B$10:$B1787,0),)),"")&amp;IF(ISBLANK(N720),"","
")&amp;N720&amp;IFERROR(IF(INDEX('1.2 Speakers'!$J$10:$J1787,MATCH(N720,'1.2 Speakers'!$B$10:$B1787,0),)="",""," - "&amp;INDEX('1.2 Speakers'!$J$10:$J1787,MATCH(N720,'1.2 Speakers'!$B$10:$B1787,0),)),"")</f>
        <v/>
      </c>
      <c r="P720" s="58"/>
      <c r="Q720" s="60"/>
      <c r="R720" s="61"/>
      <c r="S720" s="60"/>
      <c r="T720" s="62"/>
    </row>
    <row r="721" spans="2:20" ht="13">
      <c r="B721" s="56"/>
      <c r="C721" s="425"/>
      <c r="D721" s="57"/>
      <c r="E721" s="58"/>
      <c r="F721" s="58"/>
      <c r="G721" s="427"/>
      <c r="H721" s="427"/>
      <c r="I721" s="59"/>
      <c r="J721" s="59"/>
      <c r="K721" s="59"/>
      <c r="L721" s="59"/>
      <c r="M721" s="59"/>
      <c r="N721" s="59"/>
      <c r="O721" s="57" t="str" cm="1">
        <f t="array" ref="O721">I721&amp;IFERROR(IF(INDEX('1.2 Speakers'!$J$10:$J1788,MATCH(I721,'1.2 Speakers'!$B$10:$B1788,0),)="",""," - "&amp;INDEX('1.2 Speakers'!$J$10:$J1788,MATCH(I721,'1.2 Speakers'!$B$10:$B1788,0),)),"")&amp;IF(ISBLANK(J721),"",CHAR(10))&amp;J721&amp;IFERROR(IF(INDEX('1.2 Speakers'!$J$10:$J1788,MATCH(J721,'1.2 Speakers'!$B$10:$B1788,0),)="",""," - "&amp;INDEX('1.2 Speakers'!$J$10:$J1788,MATCH(J721,'1.2 Speakers'!$B$10:$B1788,0),)),"")&amp;IF(ISBLANK(K721),"","
")&amp;K721&amp;IFERROR(IF(INDEX('1.2 Speakers'!$J$10:$J1788,MATCH(K721,'1.2 Speakers'!$B$10:$B1788,0),)="",""," - "&amp;INDEX('1.2 Speakers'!$J$10:$J1788,MATCH(K721,'1.2 Speakers'!$B$10:$B1788,0),)),"")&amp;IF(ISBLANK(L721),"","
")&amp;L721&amp;IFERROR(IF(INDEX('1.2 Speakers'!$J$10:$J1788,MATCH(L721,'1.2 Speakers'!$B$10:$B1788,0),)="",""," - "&amp;INDEX('1.2 Speakers'!$J$10:$J1788,MATCH(L721,'1.2 Speakers'!$B$10:$B1788,0),)),"")&amp;IF(ISBLANK(M721),"","
")&amp;M721&amp;IFERROR(IF(INDEX('1.2 Speakers'!$J$10:$J1788,MATCH(M721,'1.2 Speakers'!$B$10:$B1788,0),)="",""," - "&amp;INDEX('1.2 Speakers'!$J$10:$J1788,MATCH(M721,'1.2 Speakers'!$B$10:$B1788,0),)),"")&amp;IF(ISBLANK(N721),"","
")&amp;N721&amp;IFERROR(IF(INDEX('1.2 Speakers'!$J$10:$J1788,MATCH(N721,'1.2 Speakers'!$B$10:$B1788,0),)="",""," - "&amp;INDEX('1.2 Speakers'!$J$10:$J1788,MATCH(N721,'1.2 Speakers'!$B$10:$B1788,0),)),"")</f>
        <v/>
      </c>
      <c r="P721" s="58"/>
      <c r="Q721" s="60"/>
      <c r="R721" s="61"/>
      <c r="S721" s="60"/>
      <c r="T721" s="62"/>
    </row>
    <row r="722" spans="2:20" ht="13">
      <c r="B722" s="56"/>
      <c r="C722" s="425"/>
      <c r="D722" s="57"/>
      <c r="E722" s="58"/>
      <c r="F722" s="58"/>
      <c r="G722" s="427"/>
      <c r="H722" s="427"/>
      <c r="I722" s="59"/>
      <c r="J722" s="59"/>
      <c r="K722" s="59"/>
      <c r="L722" s="59"/>
      <c r="M722" s="59"/>
      <c r="N722" s="59"/>
      <c r="O722" s="57" t="str" cm="1">
        <f t="array" ref="O722">I722&amp;IFERROR(IF(INDEX('1.2 Speakers'!$J$10:$J1789,MATCH(I722,'1.2 Speakers'!$B$10:$B1789,0),)="",""," - "&amp;INDEX('1.2 Speakers'!$J$10:$J1789,MATCH(I722,'1.2 Speakers'!$B$10:$B1789,0),)),"")&amp;IF(ISBLANK(J722),"",CHAR(10))&amp;J722&amp;IFERROR(IF(INDEX('1.2 Speakers'!$J$10:$J1789,MATCH(J722,'1.2 Speakers'!$B$10:$B1789,0),)="",""," - "&amp;INDEX('1.2 Speakers'!$J$10:$J1789,MATCH(J722,'1.2 Speakers'!$B$10:$B1789,0),)),"")&amp;IF(ISBLANK(K722),"","
")&amp;K722&amp;IFERROR(IF(INDEX('1.2 Speakers'!$J$10:$J1789,MATCH(K722,'1.2 Speakers'!$B$10:$B1789,0),)="",""," - "&amp;INDEX('1.2 Speakers'!$J$10:$J1789,MATCH(K722,'1.2 Speakers'!$B$10:$B1789,0),)),"")&amp;IF(ISBLANK(L722),"","
")&amp;L722&amp;IFERROR(IF(INDEX('1.2 Speakers'!$J$10:$J1789,MATCH(L722,'1.2 Speakers'!$B$10:$B1789,0),)="",""," - "&amp;INDEX('1.2 Speakers'!$J$10:$J1789,MATCH(L722,'1.2 Speakers'!$B$10:$B1789,0),)),"")&amp;IF(ISBLANK(M722),"","
")&amp;M722&amp;IFERROR(IF(INDEX('1.2 Speakers'!$J$10:$J1789,MATCH(M722,'1.2 Speakers'!$B$10:$B1789,0),)="",""," - "&amp;INDEX('1.2 Speakers'!$J$10:$J1789,MATCH(M722,'1.2 Speakers'!$B$10:$B1789,0),)),"")&amp;IF(ISBLANK(N722),"","
")&amp;N722&amp;IFERROR(IF(INDEX('1.2 Speakers'!$J$10:$J1789,MATCH(N722,'1.2 Speakers'!$B$10:$B1789,0),)="",""," - "&amp;INDEX('1.2 Speakers'!$J$10:$J1789,MATCH(N722,'1.2 Speakers'!$B$10:$B1789,0),)),"")</f>
        <v/>
      </c>
      <c r="P722" s="58"/>
      <c r="Q722" s="60"/>
      <c r="R722" s="61"/>
      <c r="S722" s="60"/>
      <c r="T722" s="62"/>
    </row>
    <row r="723" spans="2:20" ht="13">
      <c r="B723" s="56"/>
      <c r="C723" s="425"/>
      <c r="D723" s="57"/>
      <c r="E723" s="58"/>
      <c r="F723" s="58"/>
      <c r="G723" s="427"/>
      <c r="H723" s="427"/>
      <c r="I723" s="59"/>
      <c r="J723" s="59"/>
      <c r="K723" s="59"/>
      <c r="L723" s="59"/>
      <c r="M723" s="59"/>
      <c r="N723" s="59"/>
      <c r="O723" s="57" t="str" cm="1">
        <f t="array" ref="O723">I723&amp;IFERROR(IF(INDEX('1.2 Speakers'!$J$10:$J1790,MATCH(I723,'1.2 Speakers'!$B$10:$B1790,0),)="",""," - "&amp;INDEX('1.2 Speakers'!$J$10:$J1790,MATCH(I723,'1.2 Speakers'!$B$10:$B1790,0),)),"")&amp;IF(ISBLANK(J723),"",CHAR(10))&amp;J723&amp;IFERROR(IF(INDEX('1.2 Speakers'!$J$10:$J1790,MATCH(J723,'1.2 Speakers'!$B$10:$B1790,0),)="",""," - "&amp;INDEX('1.2 Speakers'!$J$10:$J1790,MATCH(J723,'1.2 Speakers'!$B$10:$B1790,0),)),"")&amp;IF(ISBLANK(K723),"","
")&amp;K723&amp;IFERROR(IF(INDEX('1.2 Speakers'!$J$10:$J1790,MATCH(K723,'1.2 Speakers'!$B$10:$B1790,0),)="",""," - "&amp;INDEX('1.2 Speakers'!$J$10:$J1790,MATCH(K723,'1.2 Speakers'!$B$10:$B1790,0),)),"")&amp;IF(ISBLANK(L723),"","
")&amp;L723&amp;IFERROR(IF(INDEX('1.2 Speakers'!$J$10:$J1790,MATCH(L723,'1.2 Speakers'!$B$10:$B1790,0),)="",""," - "&amp;INDEX('1.2 Speakers'!$J$10:$J1790,MATCH(L723,'1.2 Speakers'!$B$10:$B1790,0),)),"")&amp;IF(ISBLANK(M723),"","
")&amp;M723&amp;IFERROR(IF(INDEX('1.2 Speakers'!$J$10:$J1790,MATCH(M723,'1.2 Speakers'!$B$10:$B1790,0),)="",""," - "&amp;INDEX('1.2 Speakers'!$J$10:$J1790,MATCH(M723,'1.2 Speakers'!$B$10:$B1790,0),)),"")&amp;IF(ISBLANK(N723),"","
")&amp;N723&amp;IFERROR(IF(INDEX('1.2 Speakers'!$J$10:$J1790,MATCH(N723,'1.2 Speakers'!$B$10:$B1790,0),)="",""," - "&amp;INDEX('1.2 Speakers'!$J$10:$J1790,MATCH(N723,'1.2 Speakers'!$B$10:$B1790,0),)),"")</f>
        <v/>
      </c>
      <c r="P723" s="58"/>
      <c r="Q723" s="60"/>
      <c r="R723" s="61"/>
      <c r="S723" s="60"/>
      <c r="T723" s="62"/>
    </row>
    <row r="724" spans="2:20" ht="13">
      <c r="B724" s="56"/>
      <c r="C724" s="425"/>
      <c r="D724" s="57"/>
      <c r="E724" s="58"/>
      <c r="F724" s="58"/>
      <c r="G724" s="427"/>
      <c r="H724" s="427"/>
      <c r="I724" s="59"/>
      <c r="J724" s="59"/>
      <c r="K724" s="59"/>
      <c r="L724" s="59"/>
      <c r="M724" s="59"/>
      <c r="N724" s="59"/>
      <c r="O724" s="57" t="str" cm="1">
        <f t="array" ref="O724">I724&amp;IFERROR(IF(INDEX('1.2 Speakers'!$J$10:$J1791,MATCH(I724,'1.2 Speakers'!$B$10:$B1791,0),)="",""," - "&amp;INDEX('1.2 Speakers'!$J$10:$J1791,MATCH(I724,'1.2 Speakers'!$B$10:$B1791,0),)),"")&amp;IF(ISBLANK(J724),"",CHAR(10))&amp;J724&amp;IFERROR(IF(INDEX('1.2 Speakers'!$J$10:$J1791,MATCH(J724,'1.2 Speakers'!$B$10:$B1791,0),)="",""," - "&amp;INDEX('1.2 Speakers'!$J$10:$J1791,MATCH(J724,'1.2 Speakers'!$B$10:$B1791,0),)),"")&amp;IF(ISBLANK(K724),"","
")&amp;K724&amp;IFERROR(IF(INDEX('1.2 Speakers'!$J$10:$J1791,MATCH(K724,'1.2 Speakers'!$B$10:$B1791,0),)="",""," - "&amp;INDEX('1.2 Speakers'!$J$10:$J1791,MATCH(K724,'1.2 Speakers'!$B$10:$B1791,0),)),"")&amp;IF(ISBLANK(L724),"","
")&amp;L724&amp;IFERROR(IF(INDEX('1.2 Speakers'!$J$10:$J1791,MATCH(L724,'1.2 Speakers'!$B$10:$B1791,0),)="",""," - "&amp;INDEX('1.2 Speakers'!$J$10:$J1791,MATCH(L724,'1.2 Speakers'!$B$10:$B1791,0),)),"")&amp;IF(ISBLANK(M724),"","
")&amp;M724&amp;IFERROR(IF(INDEX('1.2 Speakers'!$J$10:$J1791,MATCH(M724,'1.2 Speakers'!$B$10:$B1791,0),)="",""," - "&amp;INDEX('1.2 Speakers'!$J$10:$J1791,MATCH(M724,'1.2 Speakers'!$B$10:$B1791,0),)),"")&amp;IF(ISBLANK(N724),"","
")&amp;N724&amp;IFERROR(IF(INDEX('1.2 Speakers'!$J$10:$J1791,MATCH(N724,'1.2 Speakers'!$B$10:$B1791,0),)="",""," - "&amp;INDEX('1.2 Speakers'!$J$10:$J1791,MATCH(N724,'1.2 Speakers'!$B$10:$B1791,0),)),"")</f>
        <v/>
      </c>
      <c r="P724" s="58"/>
      <c r="Q724" s="60"/>
      <c r="R724" s="61"/>
      <c r="S724" s="60"/>
      <c r="T724" s="62"/>
    </row>
    <row r="725" spans="2:20" ht="13">
      <c r="B725" s="56"/>
      <c r="C725" s="425"/>
      <c r="D725" s="57"/>
      <c r="E725" s="58"/>
      <c r="F725" s="58"/>
      <c r="G725" s="427"/>
      <c r="H725" s="427"/>
      <c r="I725" s="59"/>
      <c r="J725" s="59"/>
      <c r="K725" s="59"/>
      <c r="L725" s="59"/>
      <c r="M725" s="59"/>
      <c r="N725" s="59"/>
      <c r="O725" s="57" t="str" cm="1">
        <f t="array" ref="O725">I725&amp;IFERROR(IF(INDEX('1.2 Speakers'!$J$10:$J1792,MATCH(I725,'1.2 Speakers'!$B$10:$B1792,0),)="",""," - "&amp;INDEX('1.2 Speakers'!$J$10:$J1792,MATCH(I725,'1.2 Speakers'!$B$10:$B1792,0),)),"")&amp;IF(ISBLANK(J725),"",CHAR(10))&amp;J725&amp;IFERROR(IF(INDEX('1.2 Speakers'!$J$10:$J1792,MATCH(J725,'1.2 Speakers'!$B$10:$B1792,0),)="",""," - "&amp;INDEX('1.2 Speakers'!$J$10:$J1792,MATCH(J725,'1.2 Speakers'!$B$10:$B1792,0),)),"")&amp;IF(ISBLANK(K725),"","
")&amp;K725&amp;IFERROR(IF(INDEX('1.2 Speakers'!$J$10:$J1792,MATCH(K725,'1.2 Speakers'!$B$10:$B1792,0),)="",""," - "&amp;INDEX('1.2 Speakers'!$J$10:$J1792,MATCH(K725,'1.2 Speakers'!$B$10:$B1792,0),)),"")&amp;IF(ISBLANK(L725),"","
")&amp;L725&amp;IFERROR(IF(INDEX('1.2 Speakers'!$J$10:$J1792,MATCH(L725,'1.2 Speakers'!$B$10:$B1792,0),)="",""," - "&amp;INDEX('1.2 Speakers'!$J$10:$J1792,MATCH(L725,'1.2 Speakers'!$B$10:$B1792,0),)),"")&amp;IF(ISBLANK(M725),"","
")&amp;M725&amp;IFERROR(IF(INDEX('1.2 Speakers'!$J$10:$J1792,MATCH(M725,'1.2 Speakers'!$B$10:$B1792,0),)="",""," - "&amp;INDEX('1.2 Speakers'!$J$10:$J1792,MATCH(M725,'1.2 Speakers'!$B$10:$B1792,0),)),"")&amp;IF(ISBLANK(N725),"","
")&amp;N725&amp;IFERROR(IF(INDEX('1.2 Speakers'!$J$10:$J1792,MATCH(N725,'1.2 Speakers'!$B$10:$B1792,0),)="",""," - "&amp;INDEX('1.2 Speakers'!$J$10:$J1792,MATCH(N725,'1.2 Speakers'!$B$10:$B1792,0),)),"")</f>
        <v/>
      </c>
      <c r="P725" s="58"/>
      <c r="Q725" s="60"/>
      <c r="R725" s="61"/>
      <c r="S725" s="60"/>
      <c r="T725" s="62"/>
    </row>
    <row r="726" spans="2:20" ht="13">
      <c r="B726" s="56"/>
      <c r="C726" s="425"/>
      <c r="D726" s="57"/>
      <c r="E726" s="58"/>
      <c r="F726" s="58"/>
      <c r="G726" s="427"/>
      <c r="H726" s="427"/>
      <c r="I726" s="59"/>
      <c r="J726" s="59"/>
      <c r="K726" s="59"/>
      <c r="L726" s="59"/>
      <c r="M726" s="59"/>
      <c r="N726" s="59"/>
      <c r="O726" s="57" t="str" cm="1">
        <f t="array" ref="O726">I726&amp;IFERROR(IF(INDEX('1.2 Speakers'!$J$10:$J1793,MATCH(I726,'1.2 Speakers'!$B$10:$B1793,0),)="",""," - "&amp;INDEX('1.2 Speakers'!$J$10:$J1793,MATCH(I726,'1.2 Speakers'!$B$10:$B1793,0),)),"")&amp;IF(ISBLANK(J726),"",CHAR(10))&amp;J726&amp;IFERROR(IF(INDEX('1.2 Speakers'!$J$10:$J1793,MATCH(J726,'1.2 Speakers'!$B$10:$B1793,0),)="",""," - "&amp;INDEX('1.2 Speakers'!$J$10:$J1793,MATCH(J726,'1.2 Speakers'!$B$10:$B1793,0),)),"")&amp;IF(ISBLANK(K726),"","
")&amp;K726&amp;IFERROR(IF(INDEX('1.2 Speakers'!$J$10:$J1793,MATCH(K726,'1.2 Speakers'!$B$10:$B1793,0),)="",""," - "&amp;INDEX('1.2 Speakers'!$J$10:$J1793,MATCH(K726,'1.2 Speakers'!$B$10:$B1793,0),)),"")&amp;IF(ISBLANK(L726),"","
")&amp;L726&amp;IFERROR(IF(INDEX('1.2 Speakers'!$J$10:$J1793,MATCH(L726,'1.2 Speakers'!$B$10:$B1793,0),)="",""," - "&amp;INDEX('1.2 Speakers'!$J$10:$J1793,MATCH(L726,'1.2 Speakers'!$B$10:$B1793,0),)),"")&amp;IF(ISBLANK(M726),"","
")&amp;M726&amp;IFERROR(IF(INDEX('1.2 Speakers'!$J$10:$J1793,MATCH(M726,'1.2 Speakers'!$B$10:$B1793,0),)="",""," - "&amp;INDEX('1.2 Speakers'!$J$10:$J1793,MATCH(M726,'1.2 Speakers'!$B$10:$B1793,0),)),"")&amp;IF(ISBLANK(N726),"","
")&amp;N726&amp;IFERROR(IF(INDEX('1.2 Speakers'!$J$10:$J1793,MATCH(N726,'1.2 Speakers'!$B$10:$B1793,0),)="",""," - "&amp;INDEX('1.2 Speakers'!$J$10:$J1793,MATCH(N726,'1.2 Speakers'!$B$10:$B1793,0),)),"")</f>
        <v/>
      </c>
      <c r="P726" s="58"/>
      <c r="Q726" s="60"/>
      <c r="R726" s="61"/>
      <c r="S726" s="60"/>
      <c r="T726" s="62"/>
    </row>
    <row r="727" spans="2:20" ht="13">
      <c r="B727" s="56"/>
      <c r="C727" s="425"/>
      <c r="D727" s="57"/>
      <c r="E727" s="58"/>
      <c r="F727" s="58"/>
      <c r="G727" s="427"/>
      <c r="H727" s="427"/>
      <c r="I727" s="59"/>
      <c r="J727" s="59"/>
      <c r="K727" s="59"/>
      <c r="L727" s="59"/>
      <c r="M727" s="59"/>
      <c r="N727" s="59"/>
      <c r="O727" s="57" t="str" cm="1">
        <f t="array" ref="O727">I727&amp;IFERROR(IF(INDEX('1.2 Speakers'!$J$10:$J1794,MATCH(I727,'1.2 Speakers'!$B$10:$B1794,0),)="",""," - "&amp;INDEX('1.2 Speakers'!$J$10:$J1794,MATCH(I727,'1.2 Speakers'!$B$10:$B1794,0),)),"")&amp;IF(ISBLANK(J727),"",CHAR(10))&amp;J727&amp;IFERROR(IF(INDEX('1.2 Speakers'!$J$10:$J1794,MATCH(J727,'1.2 Speakers'!$B$10:$B1794,0),)="",""," - "&amp;INDEX('1.2 Speakers'!$J$10:$J1794,MATCH(J727,'1.2 Speakers'!$B$10:$B1794,0),)),"")&amp;IF(ISBLANK(K727),"","
")&amp;K727&amp;IFERROR(IF(INDEX('1.2 Speakers'!$J$10:$J1794,MATCH(K727,'1.2 Speakers'!$B$10:$B1794,0),)="",""," - "&amp;INDEX('1.2 Speakers'!$J$10:$J1794,MATCH(K727,'1.2 Speakers'!$B$10:$B1794,0),)),"")&amp;IF(ISBLANK(L727),"","
")&amp;L727&amp;IFERROR(IF(INDEX('1.2 Speakers'!$J$10:$J1794,MATCH(L727,'1.2 Speakers'!$B$10:$B1794,0),)="",""," - "&amp;INDEX('1.2 Speakers'!$J$10:$J1794,MATCH(L727,'1.2 Speakers'!$B$10:$B1794,0),)),"")&amp;IF(ISBLANK(M727),"","
")&amp;M727&amp;IFERROR(IF(INDEX('1.2 Speakers'!$J$10:$J1794,MATCH(M727,'1.2 Speakers'!$B$10:$B1794,0),)="",""," - "&amp;INDEX('1.2 Speakers'!$J$10:$J1794,MATCH(M727,'1.2 Speakers'!$B$10:$B1794,0),)),"")&amp;IF(ISBLANK(N727),"","
")&amp;N727&amp;IFERROR(IF(INDEX('1.2 Speakers'!$J$10:$J1794,MATCH(N727,'1.2 Speakers'!$B$10:$B1794,0),)="",""," - "&amp;INDEX('1.2 Speakers'!$J$10:$J1794,MATCH(N727,'1.2 Speakers'!$B$10:$B1794,0),)),"")</f>
        <v/>
      </c>
      <c r="P727" s="58"/>
      <c r="Q727" s="60"/>
      <c r="R727" s="61"/>
      <c r="S727" s="60"/>
      <c r="T727" s="62"/>
    </row>
    <row r="728" spans="2:20" ht="13">
      <c r="B728" s="56"/>
      <c r="C728" s="425"/>
      <c r="D728" s="57"/>
      <c r="E728" s="58"/>
      <c r="F728" s="58"/>
      <c r="G728" s="427"/>
      <c r="H728" s="427"/>
      <c r="I728" s="59"/>
      <c r="J728" s="59"/>
      <c r="K728" s="59"/>
      <c r="L728" s="59"/>
      <c r="M728" s="59"/>
      <c r="N728" s="59"/>
      <c r="O728" s="57" t="str" cm="1">
        <f t="array" ref="O728">I728&amp;IFERROR(IF(INDEX('1.2 Speakers'!$J$10:$J1795,MATCH(I728,'1.2 Speakers'!$B$10:$B1795,0),)="",""," - "&amp;INDEX('1.2 Speakers'!$J$10:$J1795,MATCH(I728,'1.2 Speakers'!$B$10:$B1795,0),)),"")&amp;IF(ISBLANK(J728),"",CHAR(10))&amp;J728&amp;IFERROR(IF(INDEX('1.2 Speakers'!$J$10:$J1795,MATCH(J728,'1.2 Speakers'!$B$10:$B1795,0),)="",""," - "&amp;INDEX('1.2 Speakers'!$J$10:$J1795,MATCH(J728,'1.2 Speakers'!$B$10:$B1795,0),)),"")&amp;IF(ISBLANK(K728),"","
")&amp;K728&amp;IFERROR(IF(INDEX('1.2 Speakers'!$J$10:$J1795,MATCH(K728,'1.2 Speakers'!$B$10:$B1795,0),)="",""," - "&amp;INDEX('1.2 Speakers'!$J$10:$J1795,MATCH(K728,'1.2 Speakers'!$B$10:$B1795,0),)),"")&amp;IF(ISBLANK(L728),"","
")&amp;L728&amp;IFERROR(IF(INDEX('1.2 Speakers'!$J$10:$J1795,MATCH(L728,'1.2 Speakers'!$B$10:$B1795,0),)="",""," - "&amp;INDEX('1.2 Speakers'!$J$10:$J1795,MATCH(L728,'1.2 Speakers'!$B$10:$B1795,0),)),"")&amp;IF(ISBLANK(M728),"","
")&amp;M728&amp;IFERROR(IF(INDEX('1.2 Speakers'!$J$10:$J1795,MATCH(M728,'1.2 Speakers'!$B$10:$B1795,0),)="",""," - "&amp;INDEX('1.2 Speakers'!$J$10:$J1795,MATCH(M728,'1.2 Speakers'!$B$10:$B1795,0),)),"")&amp;IF(ISBLANK(N728),"","
")&amp;N728&amp;IFERROR(IF(INDEX('1.2 Speakers'!$J$10:$J1795,MATCH(N728,'1.2 Speakers'!$B$10:$B1795,0),)="",""," - "&amp;INDEX('1.2 Speakers'!$J$10:$J1795,MATCH(N728,'1.2 Speakers'!$B$10:$B1795,0),)),"")</f>
        <v/>
      </c>
      <c r="P728" s="58"/>
      <c r="Q728" s="60"/>
      <c r="R728" s="61"/>
      <c r="S728" s="60"/>
      <c r="T728" s="62"/>
    </row>
    <row r="729" spans="2:20" ht="13">
      <c r="B729" s="56"/>
      <c r="C729" s="425"/>
      <c r="D729" s="57"/>
      <c r="E729" s="58"/>
      <c r="F729" s="58"/>
      <c r="G729" s="427"/>
      <c r="H729" s="427"/>
      <c r="I729" s="59"/>
      <c r="J729" s="59"/>
      <c r="K729" s="59"/>
      <c r="L729" s="59"/>
      <c r="M729" s="59"/>
      <c r="N729" s="59"/>
      <c r="O729" s="57" t="str" cm="1">
        <f t="array" ref="O729">I729&amp;IFERROR(IF(INDEX('1.2 Speakers'!$J$10:$J1796,MATCH(I729,'1.2 Speakers'!$B$10:$B1796,0),)="",""," - "&amp;INDEX('1.2 Speakers'!$J$10:$J1796,MATCH(I729,'1.2 Speakers'!$B$10:$B1796,0),)),"")&amp;IF(ISBLANK(J729),"",CHAR(10))&amp;J729&amp;IFERROR(IF(INDEX('1.2 Speakers'!$J$10:$J1796,MATCH(J729,'1.2 Speakers'!$B$10:$B1796,0),)="",""," - "&amp;INDEX('1.2 Speakers'!$J$10:$J1796,MATCH(J729,'1.2 Speakers'!$B$10:$B1796,0),)),"")&amp;IF(ISBLANK(K729),"","
")&amp;K729&amp;IFERROR(IF(INDEX('1.2 Speakers'!$J$10:$J1796,MATCH(K729,'1.2 Speakers'!$B$10:$B1796,0),)="",""," - "&amp;INDEX('1.2 Speakers'!$J$10:$J1796,MATCH(K729,'1.2 Speakers'!$B$10:$B1796,0),)),"")&amp;IF(ISBLANK(L729),"","
")&amp;L729&amp;IFERROR(IF(INDEX('1.2 Speakers'!$J$10:$J1796,MATCH(L729,'1.2 Speakers'!$B$10:$B1796,0),)="",""," - "&amp;INDEX('1.2 Speakers'!$J$10:$J1796,MATCH(L729,'1.2 Speakers'!$B$10:$B1796,0),)),"")&amp;IF(ISBLANK(M729),"","
")&amp;M729&amp;IFERROR(IF(INDEX('1.2 Speakers'!$J$10:$J1796,MATCH(M729,'1.2 Speakers'!$B$10:$B1796,0),)="",""," - "&amp;INDEX('1.2 Speakers'!$J$10:$J1796,MATCH(M729,'1.2 Speakers'!$B$10:$B1796,0),)),"")&amp;IF(ISBLANK(N729),"","
")&amp;N729&amp;IFERROR(IF(INDEX('1.2 Speakers'!$J$10:$J1796,MATCH(N729,'1.2 Speakers'!$B$10:$B1796,0),)="",""," - "&amp;INDEX('1.2 Speakers'!$J$10:$J1796,MATCH(N729,'1.2 Speakers'!$B$10:$B1796,0),)),"")</f>
        <v/>
      </c>
      <c r="P729" s="58"/>
      <c r="Q729" s="60"/>
      <c r="R729" s="61"/>
      <c r="S729" s="60"/>
      <c r="T729" s="62"/>
    </row>
    <row r="730" spans="2:20" ht="13">
      <c r="B730" s="56"/>
      <c r="C730" s="425"/>
      <c r="D730" s="57"/>
      <c r="E730" s="58"/>
      <c r="F730" s="58"/>
      <c r="G730" s="427"/>
      <c r="H730" s="427"/>
      <c r="I730" s="59"/>
      <c r="J730" s="59"/>
      <c r="K730" s="59"/>
      <c r="L730" s="59"/>
      <c r="M730" s="59"/>
      <c r="N730" s="59"/>
      <c r="O730" s="57" t="str" cm="1">
        <f t="array" ref="O730">I730&amp;IFERROR(IF(INDEX('1.2 Speakers'!$J$10:$J1797,MATCH(I730,'1.2 Speakers'!$B$10:$B1797,0),)="",""," - "&amp;INDEX('1.2 Speakers'!$J$10:$J1797,MATCH(I730,'1.2 Speakers'!$B$10:$B1797,0),)),"")&amp;IF(ISBLANK(J730),"",CHAR(10))&amp;J730&amp;IFERROR(IF(INDEX('1.2 Speakers'!$J$10:$J1797,MATCH(J730,'1.2 Speakers'!$B$10:$B1797,0),)="",""," - "&amp;INDEX('1.2 Speakers'!$J$10:$J1797,MATCH(J730,'1.2 Speakers'!$B$10:$B1797,0),)),"")&amp;IF(ISBLANK(K730),"","
")&amp;K730&amp;IFERROR(IF(INDEX('1.2 Speakers'!$J$10:$J1797,MATCH(K730,'1.2 Speakers'!$B$10:$B1797,0),)="",""," - "&amp;INDEX('1.2 Speakers'!$J$10:$J1797,MATCH(K730,'1.2 Speakers'!$B$10:$B1797,0),)),"")&amp;IF(ISBLANK(L730),"","
")&amp;L730&amp;IFERROR(IF(INDEX('1.2 Speakers'!$J$10:$J1797,MATCH(L730,'1.2 Speakers'!$B$10:$B1797,0),)="",""," - "&amp;INDEX('1.2 Speakers'!$J$10:$J1797,MATCH(L730,'1.2 Speakers'!$B$10:$B1797,0),)),"")&amp;IF(ISBLANK(M730),"","
")&amp;M730&amp;IFERROR(IF(INDEX('1.2 Speakers'!$J$10:$J1797,MATCH(M730,'1.2 Speakers'!$B$10:$B1797,0),)="",""," - "&amp;INDEX('1.2 Speakers'!$J$10:$J1797,MATCH(M730,'1.2 Speakers'!$B$10:$B1797,0),)),"")&amp;IF(ISBLANK(N730),"","
")&amp;N730&amp;IFERROR(IF(INDEX('1.2 Speakers'!$J$10:$J1797,MATCH(N730,'1.2 Speakers'!$B$10:$B1797,0),)="",""," - "&amp;INDEX('1.2 Speakers'!$J$10:$J1797,MATCH(N730,'1.2 Speakers'!$B$10:$B1797,0),)),"")</f>
        <v/>
      </c>
      <c r="P730" s="58"/>
      <c r="Q730" s="60"/>
      <c r="R730" s="61"/>
      <c r="S730" s="60"/>
      <c r="T730" s="62"/>
    </row>
    <row r="731" spans="2:20" ht="13">
      <c r="B731" s="56"/>
      <c r="C731" s="425"/>
      <c r="D731" s="57"/>
      <c r="E731" s="58"/>
      <c r="F731" s="58"/>
      <c r="G731" s="427"/>
      <c r="H731" s="427"/>
      <c r="I731" s="59"/>
      <c r="J731" s="59"/>
      <c r="K731" s="59"/>
      <c r="L731" s="59"/>
      <c r="M731" s="59"/>
      <c r="N731" s="59"/>
      <c r="O731" s="57" t="str" cm="1">
        <f t="array" ref="O731">I731&amp;IFERROR(IF(INDEX('1.2 Speakers'!$J$10:$J1798,MATCH(I731,'1.2 Speakers'!$B$10:$B1798,0),)="",""," - "&amp;INDEX('1.2 Speakers'!$J$10:$J1798,MATCH(I731,'1.2 Speakers'!$B$10:$B1798,0),)),"")&amp;IF(ISBLANK(J731),"",CHAR(10))&amp;J731&amp;IFERROR(IF(INDEX('1.2 Speakers'!$J$10:$J1798,MATCH(J731,'1.2 Speakers'!$B$10:$B1798,0),)="",""," - "&amp;INDEX('1.2 Speakers'!$J$10:$J1798,MATCH(J731,'1.2 Speakers'!$B$10:$B1798,0),)),"")&amp;IF(ISBLANK(K731),"","
")&amp;K731&amp;IFERROR(IF(INDEX('1.2 Speakers'!$J$10:$J1798,MATCH(K731,'1.2 Speakers'!$B$10:$B1798,0),)="",""," - "&amp;INDEX('1.2 Speakers'!$J$10:$J1798,MATCH(K731,'1.2 Speakers'!$B$10:$B1798,0),)),"")&amp;IF(ISBLANK(L731),"","
")&amp;L731&amp;IFERROR(IF(INDEX('1.2 Speakers'!$J$10:$J1798,MATCH(L731,'1.2 Speakers'!$B$10:$B1798,0),)="",""," - "&amp;INDEX('1.2 Speakers'!$J$10:$J1798,MATCH(L731,'1.2 Speakers'!$B$10:$B1798,0),)),"")&amp;IF(ISBLANK(M731),"","
")&amp;M731&amp;IFERROR(IF(INDEX('1.2 Speakers'!$J$10:$J1798,MATCH(M731,'1.2 Speakers'!$B$10:$B1798,0),)="",""," - "&amp;INDEX('1.2 Speakers'!$J$10:$J1798,MATCH(M731,'1.2 Speakers'!$B$10:$B1798,0),)),"")&amp;IF(ISBLANK(N731),"","
")&amp;N731&amp;IFERROR(IF(INDEX('1.2 Speakers'!$J$10:$J1798,MATCH(N731,'1.2 Speakers'!$B$10:$B1798,0),)="",""," - "&amp;INDEX('1.2 Speakers'!$J$10:$J1798,MATCH(N731,'1.2 Speakers'!$B$10:$B1798,0),)),"")</f>
        <v/>
      </c>
      <c r="P731" s="58"/>
      <c r="Q731" s="60"/>
      <c r="R731" s="61"/>
      <c r="S731" s="60"/>
      <c r="T731" s="62"/>
    </row>
    <row r="732" spans="2:20" ht="13">
      <c r="B732" s="56"/>
      <c r="C732" s="425"/>
      <c r="D732" s="57"/>
      <c r="E732" s="58"/>
      <c r="F732" s="58"/>
      <c r="G732" s="427"/>
      <c r="H732" s="427"/>
      <c r="I732" s="59"/>
      <c r="J732" s="59"/>
      <c r="K732" s="59"/>
      <c r="L732" s="59"/>
      <c r="M732" s="59"/>
      <c r="N732" s="59"/>
      <c r="O732" s="57" t="str" cm="1">
        <f t="array" ref="O732">I732&amp;IFERROR(IF(INDEX('1.2 Speakers'!$J$10:$J1799,MATCH(I732,'1.2 Speakers'!$B$10:$B1799,0),)="",""," - "&amp;INDEX('1.2 Speakers'!$J$10:$J1799,MATCH(I732,'1.2 Speakers'!$B$10:$B1799,0),)),"")&amp;IF(ISBLANK(J732),"",CHAR(10))&amp;J732&amp;IFERROR(IF(INDEX('1.2 Speakers'!$J$10:$J1799,MATCH(J732,'1.2 Speakers'!$B$10:$B1799,0),)="",""," - "&amp;INDEX('1.2 Speakers'!$J$10:$J1799,MATCH(J732,'1.2 Speakers'!$B$10:$B1799,0),)),"")&amp;IF(ISBLANK(K732),"","
")&amp;K732&amp;IFERROR(IF(INDEX('1.2 Speakers'!$J$10:$J1799,MATCH(K732,'1.2 Speakers'!$B$10:$B1799,0),)="",""," - "&amp;INDEX('1.2 Speakers'!$J$10:$J1799,MATCH(K732,'1.2 Speakers'!$B$10:$B1799,0),)),"")&amp;IF(ISBLANK(L732),"","
")&amp;L732&amp;IFERROR(IF(INDEX('1.2 Speakers'!$J$10:$J1799,MATCH(L732,'1.2 Speakers'!$B$10:$B1799,0),)="",""," - "&amp;INDEX('1.2 Speakers'!$J$10:$J1799,MATCH(L732,'1.2 Speakers'!$B$10:$B1799,0),)),"")&amp;IF(ISBLANK(M732),"","
")&amp;M732&amp;IFERROR(IF(INDEX('1.2 Speakers'!$J$10:$J1799,MATCH(M732,'1.2 Speakers'!$B$10:$B1799,0),)="",""," - "&amp;INDEX('1.2 Speakers'!$J$10:$J1799,MATCH(M732,'1.2 Speakers'!$B$10:$B1799,0),)),"")&amp;IF(ISBLANK(N732),"","
")&amp;N732&amp;IFERROR(IF(INDEX('1.2 Speakers'!$J$10:$J1799,MATCH(N732,'1.2 Speakers'!$B$10:$B1799,0),)="",""," - "&amp;INDEX('1.2 Speakers'!$J$10:$J1799,MATCH(N732,'1.2 Speakers'!$B$10:$B1799,0),)),"")</f>
        <v/>
      </c>
      <c r="P732" s="58"/>
      <c r="Q732" s="60"/>
      <c r="R732" s="61"/>
      <c r="S732" s="60"/>
      <c r="T732" s="62"/>
    </row>
    <row r="733" spans="2:20" ht="13">
      <c r="B733" s="56"/>
      <c r="C733" s="425"/>
      <c r="D733" s="57"/>
      <c r="E733" s="58"/>
      <c r="F733" s="58"/>
      <c r="G733" s="427"/>
      <c r="H733" s="427"/>
      <c r="I733" s="59"/>
      <c r="J733" s="59"/>
      <c r="K733" s="59"/>
      <c r="L733" s="59"/>
      <c r="M733" s="59"/>
      <c r="N733" s="59"/>
      <c r="O733" s="57" t="str" cm="1">
        <f t="array" ref="O733">I733&amp;IFERROR(IF(INDEX('1.2 Speakers'!$J$10:$J1800,MATCH(I733,'1.2 Speakers'!$B$10:$B1800,0),)="",""," - "&amp;INDEX('1.2 Speakers'!$J$10:$J1800,MATCH(I733,'1.2 Speakers'!$B$10:$B1800,0),)),"")&amp;IF(ISBLANK(J733),"",CHAR(10))&amp;J733&amp;IFERROR(IF(INDEX('1.2 Speakers'!$J$10:$J1800,MATCH(J733,'1.2 Speakers'!$B$10:$B1800,0),)="",""," - "&amp;INDEX('1.2 Speakers'!$J$10:$J1800,MATCH(J733,'1.2 Speakers'!$B$10:$B1800,0),)),"")&amp;IF(ISBLANK(K733),"","
")&amp;K733&amp;IFERROR(IF(INDEX('1.2 Speakers'!$J$10:$J1800,MATCH(K733,'1.2 Speakers'!$B$10:$B1800,0),)="",""," - "&amp;INDEX('1.2 Speakers'!$J$10:$J1800,MATCH(K733,'1.2 Speakers'!$B$10:$B1800,0),)),"")&amp;IF(ISBLANK(L733),"","
")&amp;L733&amp;IFERROR(IF(INDEX('1.2 Speakers'!$J$10:$J1800,MATCH(L733,'1.2 Speakers'!$B$10:$B1800,0),)="",""," - "&amp;INDEX('1.2 Speakers'!$J$10:$J1800,MATCH(L733,'1.2 Speakers'!$B$10:$B1800,0),)),"")&amp;IF(ISBLANK(M733),"","
")&amp;M733&amp;IFERROR(IF(INDEX('1.2 Speakers'!$J$10:$J1800,MATCH(M733,'1.2 Speakers'!$B$10:$B1800,0),)="",""," - "&amp;INDEX('1.2 Speakers'!$J$10:$J1800,MATCH(M733,'1.2 Speakers'!$B$10:$B1800,0),)),"")&amp;IF(ISBLANK(N733),"","
")&amp;N733&amp;IFERROR(IF(INDEX('1.2 Speakers'!$J$10:$J1800,MATCH(N733,'1.2 Speakers'!$B$10:$B1800,0),)="",""," - "&amp;INDEX('1.2 Speakers'!$J$10:$J1800,MATCH(N733,'1.2 Speakers'!$B$10:$B1800,0),)),"")</f>
        <v/>
      </c>
      <c r="P733" s="58"/>
      <c r="Q733" s="60"/>
      <c r="R733" s="61"/>
      <c r="S733" s="60"/>
      <c r="T733" s="62"/>
    </row>
    <row r="734" spans="2:20" ht="13">
      <c r="B734" s="56"/>
      <c r="C734" s="425"/>
      <c r="D734" s="57"/>
      <c r="E734" s="58"/>
      <c r="F734" s="58"/>
      <c r="G734" s="427"/>
      <c r="H734" s="427"/>
      <c r="I734" s="59"/>
      <c r="J734" s="59"/>
      <c r="K734" s="59"/>
      <c r="L734" s="59"/>
      <c r="M734" s="59"/>
      <c r="N734" s="59"/>
      <c r="O734" s="57" t="str" cm="1">
        <f t="array" ref="O734">I734&amp;IFERROR(IF(INDEX('1.2 Speakers'!$J$10:$J1801,MATCH(I734,'1.2 Speakers'!$B$10:$B1801,0),)="",""," - "&amp;INDEX('1.2 Speakers'!$J$10:$J1801,MATCH(I734,'1.2 Speakers'!$B$10:$B1801,0),)),"")&amp;IF(ISBLANK(J734),"",CHAR(10))&amp;J734&amp;IFERROR(IF(INDEX('1.2 Speakers'!$J$10:$J1801,MATCH(J734,'1.2 Speakers'!$B$10:$B1801,0),)="",""," - "&amp;INDEX('1.2 Speakers'!$J$10:$J1801,MATCH(J734,'1.2 Speakers'!$B$10:$B1801,0),)),"")&amp;IF(ISBLANK(K734),"","
")&amp;K734&amp;IFERROR(IF(INDEX('1.2 Speakers'!$J$10:$J1801,MATCH(K734,'1.2 Speakers'!$B$10:$B1801,0),)="",""," - "&amp;INDEX('1.2 Speakers'!$J$10:$J1801,MATCH(K734,'1.2 Speakers'!$B$10:$B1801,0),)),"")&amp;IF(ISBLANK(L734),"","
")&amp;L734&amp;IFERROR(IF(INDEX('1.2 Speakers'!$J$10:$J1801,MATCH(L734,'1.2 Speakers'!$B$10:$B1801,0),)="",""," - "&amp;INDEX('1.2 Speakers'!$J$10:$J1801,MATCH(L734,'1.2 Speakers'!$B$10:$B1801,0),)),"")&amp;IF(ISBLANK(M734),"","
")&amp;M734&amp;IFERROR(IF(INDEX('1.2 Speakers'!$J$10:$J1801,MATCH(M734,'1.2 Speakers'!$B$10:$B1801,0),)="",""," - "&amp;INDEX('1.2 Speakers'!$J$10:$J1801,MATCH(M734,'1.2 Speakers'!$B$10:$B1801,0),)),"")&amp;IF(ISBLANK(N734),"","
")&amp;N734&amp;IFERROR(IF(INDEX('1.2 Speakers'!$J$10:$J1801,MATCH(N734,'1.2 Speakers'!$B$10:$B1801,0),)="",""," - "&amp;INDEX('1.2 Speakers'!$J$10:$J1801,MATCH(N734,'1.2 Speakers'!$B$10:$B1801,0),)),"")</f>
        <v/>
      </c>
      <c r="P734" s="58"/>
      <c r="Q734" s="60"/>
      <c r="R734" s="61"/>
      <c r="S734" s="60"/>
      <c r="T734" s="62"/>
    </row>
    <row r="735" spans="2:20" ht="13">
      <c r="B735" s="56"/>
      <c r="C735" s="425"/>
      <c r="D735" s="57"/>
      <c r="E735" s="58"/>
      <c r="F735" s="58"/>
      <c r="G735" s="427"/>
      <c r="H735" s="427"/>
      <c r="I735" s="59"/>
      <c r="J735" s="59"/>
      <c r="K735" s="59"/>
      <c r="L735" s="59"/>
      <c r="M735" s="59"/>
      <c r="N735" s="59"/>
      <c r="O735" s="57" t="str" cm="1">
        <f t="array" ref="O735">I735&amp;IFERROR(IF(INDEX('1.2 Speakers'!$J$10:$J1802,MATCH(I735,'1.2 Speakers'!$B$10:$B1802,0),)="",""," - "&amp;INDEX('1.2 Speakers'!$J$10:$J1802,MATCH(I735,'1.2 Speakers'!$B$10:$B1802,0),)),"")&amp;IF(ISBLANK(J735),"",CHAR(10))&amp;J735&amp;IFERROR(IF(INDEX('1.2 Speakers'!$J$10:$J1802,MATCH(J735,'1.2 Speakers'!$B$10:$B1802,0),)="",""," - "&amp;INDEX('1.2 Speakers'!$J$10:$J1802,MATCH(J735,'1.2 Speakers'!$B$10:$B1802,0),)),"")&amp;IF(ISBLANK(K735),"","
")&amp;K735&amp;IFERROR(IF(INDEX('1.2 Speakers'!$J$10:$J1802,MATCH(K735,'1.2 Speakers'!$B$10:$B1802,0),)="",""," - "&amp;INDEX('1.2 Speakers'!$J$10:$J1802,MATCH(K735,'1.2 Speakers'!$B$10:$B1802,0),)),"")&amp;IF(ISBLANK(L735),"","
")&amp;L735&amp;IFERROR(IF(INDEX('1.2 Speakers'!$J$10:$J1802,MATCH(L735,'1.2 Speakers'!$B$10:$B1802,0),)="",""," - "&amp;INDEX('1.2 Speakers'!$J$10:$J1802,MATCH(L735,'1.2 Speakers'!$B$10:$B1802,0),)),"")&amp;IF(ISBLANK(M735),"","
")&amp;M735&amp;IFERROR(IF(INDEX('1.2 Speakers'!$J$10:$J1802,MATCH(M735,'1.2 Speakers'!$B$10:$B1802,0),)="",""," - "&amp;INDEX('1.2 Speakers'!$J$10:$J1802,MATCH(M735,'1.2 Speakers'!$B$10:$B1802,0),)),"")&amp;IF(ISBLANK(N735),"","
")&amp;N735&amp;IFERROR(IF(INDEX('1.2 Speakers'!$J$10:$J1802,MATCH(N735,'1.2 Speakers'!$B$10:$B1802,0),)="",""," - "&amp;INDEX('1.2 Speakers'!$J$10:$J1802,MATCH(N735,'1.2 Speakers'!$B$10:$B1802,0),)),"")</f>
        <v/>
      </c>
      <c r="P735" s="58"/>
      <c r="Q735" s="60"/>
      <c r="R735" s="61"/>
      <c r="S735" s="60"/>
      <c r="T735" s="62"/>
    </row>
    <row r="736" spans="2:20" ht="13">
      <c r="B736" s="56"/>
      <c r="C736" s="425"/>
      <c r="D736" s="57"/>
      <c r="E736" s="58"/>
      <c r="F736" s="58"/>
      <c r="G736" s="427"/>
      <c r="H736" s="427"/>
      <c r="I736" s="59"/>
      <c r="J736" s="59"/>
      <c r="K736" s="59"/>
      <c r="L736" s="59"/>
      <c r="M736" s="59"/>
      <c r="N736" s="59"/>
      <c r="O736" s="57" t="str" cm="1">
        <f t="array" ref="O736">I736&amp;IFERROR(IF(INDEX('1.2 Speakers'!$J$10:$J1803,MATCH(I736,'1.2 Speakers'!$B$10:$B1803,0),)="",""," - "&amp;INDEX('1.2 Speakers'!$J$10:$J1803,MATCH(I736,'1.2 Speakers'!$B$10:$B1803,0),)),"")&amp;IF(ISBLANK(J736),"",CHAR(10))&amp;J736&amp;IFERROR(IF(INDEX('1.2 Speakers'!$J$10:$J1803,MATCH(J736,'1.2 Speakers'!$B$10:$B1803,0),)="",""," - "&amp;INDEX('1.2 Speakers'!$J$10:$J1803,MATCH(J736,'1.2 Speakers'!$B$10:$B1803,0),)),"")&amp;IF(ISBLANK(K736),"","
")&amp;K736&amp;IFERROR(IF(INDEX('1.2 Speakers'!$J$10:$J1803,MATCH(K736,'1.2 Speakers'!$B$10:$B1803,0),)="",""," - "&amp;INDEX('1.2 Speakers'!$J$10:$J1803,MATCH(K736,'1.2 Speakers'!$B$10:$B1803,0),)),"")&amp;IF(ISBLANK(L736),"","
")&amp;L736&amp;IFERROR(IF(INDEX('1.2 Speakers'!$J$10:$J1803,MATCH(L736,'1.2 Speakers'!$B$10:$B1803,0),)="",""," - "&amp;INDEX('1.2 Speakers'!$J$10:$J1803,MATCH(L736,'1.2 Speakers'!$B$10:$B1803,0),)),"")&amp;IF(ISBLANK(M736),"","
")&amp;M736&amp;IFERROR(IF(INDEX('1.2 Speakers'!$J$10:$J1803,MATCH(M736,'1.2 Speakers'!$B$10:$B1803,0),)="",""," - "&amp;INDEX('1.2 Speakers'!$J$10:$J1803,MATCH(M736,'1.2 Speakers'!$B$10:$B1803,0),)),"")&amp;IF(ISBLANK(N736),"","
")&amp;N736&amp;IFERROR(IF(INDEX('1.2 Speakers'!$J$10:$J1803,MATCH(N736,'1.2 Speakers'!$B$10:$B1803,0),)="",""," - "&amp;INDEX('1.2 Speakers'!$J$10:$J1803,MATCH(N736,'1.2 Speakers'!$B$10:$B1803,0),)),"")</f>
        <v/>
      </c>
      <c r="P736" s="58"/>
      <c r="Q736" s="60"/>
      <c r="R736" s="61"/>
      <c r="S736" s="60"/>
      <c r="T736" s="62"/>
    </row>
    <row r="737" spans="2:20" ht="13">
      <c r="B737" s="56"/>
      <c r="C737" s="425"/>
      <c r="D737" s="57"/>
      <c r="E737" s="58"/>
      <c r="F737" s="58"/>
      <c r="G737" s="427"/>
      <c r="H737" s="427"/>
      <c r="I737" s="59"/>
      <c r="J737" s="59"/>
      <c r="K737" s="59"/>
      <c r="L737" s="59"/>
      <c r="M737" s="59"/>
      <c r="N737" s="59"/>
      <c r="O737" s="57" t="str" cm="1">
        <f t="array" ref="O737">I737&amp;IFERROR(IF(INDEX('1.2 Speakers'!$J$10:$J1804,MATCH(I737,'1.2 Speakers'!$B$10:$B1804,0),)="",""," - "&amp;INDEX('1.2 Speakers'!$J$10:$J1804,MATCH(I737,'1.2 Speakers'!$B$10:$B1804,0),)),"")&amp;IF(ISBLANK(J737),"",CHAR(10))&amp;J737&amp;IFERROR(IF(INDEX('1.2 Speakers'!$J$10:$J1804,MATCH(J737,'1.2 Speakers'!$B$10:$B1804,0),)="",""," - "&amp;INDEX('1.2 Speakers'!$J$10:$J1804,MATCH(J737,'1.2 Speakers'!$B$10:$B1804,0),)),"")&amp;IF(ISBLANK(K737),"","
")&amp;K737&amp;IFERROR(IF(INDEX('1.2 Speakers'!$J$10:$J1804,MATCH(K737,'1.2 Speakers'!$B$10:$B1804,0),)="",""," - "&amp;INDEX('1.2 Speakers'!$J$10:$J1804,MATCH(K737,'1.2 Speakers'!$B$10:$B1804,0),)),"")&amp;IF(ISBLANK(L737),"","
")&amp;L737&amp;IFERROR(IF(INDEX('1.2 Speakers'!$J$10:$J1804,MATCH(L737,'1.2 Speakers'!$B$10:$B1804,0),)="",""," - "&amp;INDEX('1.2 Speakers'!$J$10:$J1804,MATCH(L737,'1.2 Speakers'!$B$10:$B1804,0),)),"")&amp;IF(ISBLANK(M737),"","
")&amp;M737&amp;IFERROR(IF(INDEX('1.2 Speakers'!$J$10:$J1804,MATCH(M737,'1.2 Speakers'!$B$10:$B1804,0),)="",""," - "&amp;INDEX('1.2 Speakers'!$J$10:$J1804,MATCH(M737,'1.2 Speakers'!$B$10:$B1804,0),)),"")&amp;IF(ISBLANK(N737),"","
")&amp;N737&amp;IFERROR(IF(INDEX('1.2 Speakers'!$J$10:$J1804,MATCH(N737,'1.2 Speakers'!$B$10:$B1804,0),)="",""," - "&amp;INDEX('1.2 Speakers'!$J$10:$J1804,MATCH(N737,'1.2 Speakers'!$B$10:$B1804,0),)),"")</f>
        <v/>
      </c>
      <c r="P737" s="58"/>
      <c r="Q737" s="60"/>
      <c r="R737" s="61"/>
      <c r="S737" s="60"/>
      <c r="T737" s="62"/>
    </row>
    <row r="738" spans="2:20" ht="13">
      <c r="B738" s="56"/>
      <c r="C738" s="425"/>
      <c r="D738" s="57"/>
      <c r="E738" s="58"/>
      <c r="F738" s="58"/>
      <c r="G738" s="427"/>
      <c r="H738" s="427"/>
      <c r="I738" s="59"/>
      <c r="J738" s="59"/>
      <c r="K738" s="59"/>
      <c r="L738" s="59"/>
      <c r="M738" s="59"/>
      <c r="N738" s="59"/>
      <c r="O738" s="57" t="str" cm="1">
        <f t="array" ref="O738">I738&amp;IFERROR(IF(INDEX('1.2 Speakers'!$J$10:$J1805,MATCH(I738,'1.2 Speakers'!$B$10:$B1805,0),)="",""," - "&amp;INDEX('1.2 Speakers'!$J$10:$J1805,MATCH(I738,'1.2 Speakers'!$B$10:$B1805,0),)),"")&amp;IF(ISBLANK(J738),"",CHAR(10))&amp;J738&amp;IFERROR(IF(INDEX('1.2 Speakers'!$J$10:$J1805,MATCH(J738,'1.2 Speakers'!$B$10:$B1805,0),)="",""," - "&amp;INDEX('1.2 Speakers'!$J$10:$J1805,MATCH(J738,'1.2 Speakers'!$B$10:$B1805,0),)),"")&amp;IF(ISBLANK(K738),"","
")&amp;K738&amp;IFERROR(IF(INDEX('1.2 Speakers'!$J$10:$J1805,MATCH(K738,'1.2 Speakers'!$B$10:$B1805,0),)="",""," - "&amp;INDEX('1.2 Speakers'!$J$10:$J1805,MATCH(K738,'1.2 Speakers'!$B$10:$B1805,0),)),"")&amp;IF(ISBLANK(L738),"","
")&amp;L738&amp;IFERROR(IF(INDEX('1.2 Speakers'!$J$10:$J1805,MATCH(L738,'1.2 Speakers'!$B$10:$B1805,0),)="",""," - "&amp;INDEX('1.2 Speakers'!$J$10:$J1805,MATCH(L738,'1.2 Speakers'!$B$10:$B1805,0),)),"")&amp;IF(ISBLANK(M738),"","
")&amp;M738&amp;IFERROR(IF(INDEX('1.2 Speakers'!$J$10:$J1805,MATCH(M738,'1.2 Speakers'!$B$10:$B1805,0),)="",""," - "&amp;INDEX('1.2 Speakers'!$J$10:$J1805,MATCH(M738,'1.2 Speakers'!$B$10:$B1805,0),)),"")&amp;IF(ISBLANK(N738),"","
")&amp;N738&amp;IFERROR(IF(INDEX('1.2 Speakers'!$J$10:$J1805,MATCH(N738,'1.2 Speakers'!$B$10:$B1805,0),)="",""," - "&amp;INDEX('1.2 Speakers'!$J$10:$J1805,MATCH(N738,'1.2 Speakers'!$B$10:$B1805,0),)),"")</f>
        <v/>
      </c>
      <c r="P738" s="58"/>
      <c r="Q738" s="60"/>
      <c r="R738" s="61"/>
      <c r="S738" s="60"/>
      <c r="T738" s="62"/>
    </row>
    <row r="739" spans="2:20" ht="13">
      <c r="B739" s="56"/>
      <c r="C739" s="425"/>
      <c r="D739" s="57"/>
      <c r="E739" s="58"/>
      <c r="F739" s="58"/>
      <c r="G739" s="427"/>
      <c r="H739" s="427"/>
      <c r="I739" s="59"/>
      <c r="J739" s="59"/>
      <c r="K739" s="59"/>
      <c r="L739" s="59"/>
      <c r="M739" s="59"/>
      <c r="N739" s="59"/>
      <c r="O739" s="57" t="str" cm="1">
        <f t="array" ref="O739">I739&amp;IFERROR(IF(INDEX('1.2 Speakers'!$J$10:$J1806,MATCH(I739,'1.2 Speakers'!$B$10:$B1806,0),)="",""," - "&amp;INDEX('1.2 Speakers'!$J$10:$J1806,MATCH(I739,'1.2 Speakers'!$B$10:$B1806,0),)),"")&amp;IF(ISBLANK(J739),"",CHAR(10))&amp;J739&amp;IFERROR(IF(INDEX('1.2 Speakers'!$J$10:$J1806,MATCH(J739,'1.2 Speakers'!$B$10:$B1806,0),)="",""," - "&amp;INDEX('1.2 Speakers'!$J$10:$J1806,MATCH(J739,'1.2 Speakers'!$B$10:$B1806,0),)),"")&amp;IF(ISBLANK(K739),"","
")&amp;K739&amp;IFERROR(IF(INDEX('1.2 Speakers'!$J$10:$J1806,MATCH(K739,'1.2 Speakers'!$B$10:$B1806,0),)="",""," - "&amp;INDEX('1.2 Speakers'!$J$10:$J1806,MATCH(K739,'1.2 Speakers'!$B$10:$B1806,0),)),"")&amp;IF(ISBLANK(L739),"","
")&amp;L739&amp;IFERROR(IF(INDEX('1.2 Speakers'!$J$10:$J1806,MATCH(L739,'1.2 Speakers'!$B$10:$B1806,0),)="",""," - "&amp;INDEX('1.2 Speakers'!$J$10:$J1806,MATCH(L739,'1.2 Speakers'!$B$10:$B1806,0),)),"")&amp;IF(ISBLANK(M739),"","
")&amp;M739&amp;IFERROR(IF(INDEX('1.2 Speakers'!$J$10:$J1806,MATCH(M739,'1.2 Speakers'!$B$10:$B1806,0),)="",""," - "&amp;INDEX('1.2 Speakers'!$J$10:$J1806,MATCH(M739,'1.2 Speakers'!$B$10:$B1806,0),)),"")&amp;IF(ISBLANK(N739),"","
")&amp;N739&amp;IFERROR(IF(INDEX('1.2 Speakers'!$J$10:$J1806,MATCH(N739,'1.2 Speakers'!$B$10:$B1806,0),)="",""," - "&amp;INDEX('1.2 Speakers'!$J$10:$J1806,MATCH(N739,'1.2 Speakers'!$B$10:$B1806,0),)),"")</f>
        <v/>
      </c>
      <c r="P739" s="58"/>
      <c r="Q739" s="60"/>
      <c r="R739" s="61"/>
      <c r="S739" s="60"/>
      <c r="T739" s="62"/>
    </row>
    <row r="740" spans="2:20" ht="13">
      <c r="B740" s="56"/>
      <c r="C740" s="425"/>
      <c r="D740" s="57"/>
      <c r="E740" s="58"/>
      <c r="F740" s="58"/>
      <c r="G740" s="427"/>
      <c r="H740" s="427"/>
      <c r="I740" s="59"/>
      <c r="J740" s="59"/>
      <c r="K740" s="59"/>
      <c r="L740" s="59"/>
      <c r="M740" s="59"/>
      <c r="N740" s="59"/>
      <c r="O740" s="57" t="str" cm="1">
        <f t="array" ref="O740">I740&amp;IFERROR(IF(INDEX('1.2 Speakers'!$J$10:$J1807,MATCH(I740,'1.2 Speakers'!$B$10:$B1807,0),)="",""," - "&amp;INDEX('1.2 Speakers'!$J$10:$J1807,MATCH(I740,'1.2 Speakers'!$B$10:$B1807,0),)),"")&amp;IF(ISBLANK(J740),"",CHAR(10))&amp;J740&amp;IFERROR(IF(INDEX('1.2 Speakers'!$J$10:$J1807,MATCH(J740,'1.2 Speakers'!$B$10:$B1807,0),)="",""," - "&amp;INDEX('1.2 Speakers'!$J$10:$J1807,MATCH(J740,'1.2 Speakers'!$B$10:$B1807,0),)),"")&amp;IF(ISBLANK(K740),"","
")&amp;K740&amp;IFERROR(IF(INDEX('1.2 Speakers'!$J$10:$J1807,MATCH(K740,'1.2 Speakers'!$B$10:$B1807,0),)="",""," - "&amp;INDEX('1.2 Speakers'!$J$10:$J1807,MATCH(K740,'1.2 Speakers'!$B$10:$B1807,0),)),"")&amp;IF(ISBLANK(L740),"","
")&amp;L740&amp;IFERROR(IF(INDEX('1.2 Speakers'!$J$10:$J1807,MATCH(L740,'1.2 Speakers'!$B$10:$B1807,0),)="",""," - "&amp;INDEX('1.2 Speakers'!$J$10:$J1807,MATCH(L740,'1.2 Speakers'!$B$10:$B1807,0),)),"")&amp;IF(ISBLANK(M740),"","
")&amp;M740&amp;IFERROR(IF(INDEX('1.2 Speakers'!$J$10:$J1807,MATCH(M740,'1.2 Speakers'!$B$10:$B1807,0),)="",""," - "&amp;INDEX('1.2 Speakers'!$J$10:$J1807,MATCH(M740,'1.2 Speakers'!$B$10:$B1807,0),)),"")&amp;IF(ISBLANK(N740),"","
")&amp;N740&amp;IFERROR(IF(INDEX('1.2 Speakers'!$J$10:$J1807,MATCH(N740,'1.2 Speakers'!$B$10:$B1807,0),)="",""," - "&amp;INDEX('1.2 Speakers'!$J$10:$J1807,MATCH(N740,'1.2 Speakers'!$B$10:$B1807,0),)),"")</f>
        <v/>
      </c>
      <c r="P740" s="58"/>
      <c r="Q740" s="60"/>
      <c r="R740" s="61"/>
      <c r="S740" s="60"/>
      <c r="T740" s="62"/>
    </row>
    <row r="741" spans="2:20" ht="13">
      <c r="B741" s="56"/>
      <c r="C741" s="425"/>
      <c r="D741" s="57"/>
      <c r="E741" s="58"/>
      <c r="F741" s="58"/>
      <c r="G741" s="427"/>
      <c r="H741" s="427"/>
      <c r="I741" s="59"/>
      <c r="J741" s="59"/>
      <c r="K741" s="59"/>
      <c r="L741" s="59"/>
      <c r="M741" s="59"/>
      <c r="N741" s="59"/>
      <c r="O741" s="57" t="str" cm="1">
        <f t="array" ref="O741">I741&amp;IFERROR(IF(INDEX('1.2 Speakers'!$J$10:$J1808,MATCH(I741,'1.2 Speakers'!$B$10:$B1808,0),)="",""," - "&amp;INDEX('1.2 Speakers'!$J$10:$J1808,MATCH(I741,'1.2 Speakers'!$B$10:$B1808,0),)),"")&amp;IF(ISBLANK(J741),"",CHAR(10))&amp;J741&amp;IFERROR(IF(INDEX('1.2 Speakers'!$J$10:$J1808,MATCH(J741,'1.2 Speakers'!$B$10:$B1808,0),)="",""," - "&amp;INDEX('1.2 Speakers'!$J$10:$J1808,MATCH(J741,'1.2 Speakers'!$B$10:$B1808,0),)),"")&amp;IF(ISBLANK(K741),"","
")&amp;K741&amp;IFERROR(IF(INDEX('1.2 Speakers'!$J$10:$J1808,MATCH(K741,'1.2 Speakers'!$B$10:$B1808,0),)="",""," - "&amp;INDEX('1.2 Speakers'!$J$10:$J1808,MATCH(K741,'1.2 Speakers'!$B$10:$B1808,0),)),"")&amp;IF(ISBLANK(L741),"","
")&amp;L741&amp;IFERROR(IF(INDEX('1.2 Speakers'!$J$10:$J1808,MATCH(L741,'1.2 Speakers'!$B$10:$B1808,0),)="",""," - "&amp;INDEX('1.2 Speakers'!$J$10:$J1808,MATCH(L741,'1.2 Speakers'!$B$10:$B1808,0),)),"")&amp;IF(ISBLANK(M741),"","
")&amp;M741&amp;IFERROR(IF(INDEX('1.2 Speakers'!$J$10:$J1808,MATCH(M741,'1.2 Speakers'!$B$10:$B1808,0),)="",""," - "&amp;INDEX('1.2 Speakers'!$J$10:$J1808,MATCH(M741,'1.2 Speakers'!$B$10:$B1808,0),)),"")&amp;IF(ISBLANK(N741),"","
")&amp;N741&amp;IFERROR(IF(INDEX('1.2 Speakers'!$J$10:$J1808,MATCH(N741,'1.2 Speakers'!$B$10:$B1808,0),)="",""," - "&amp;INDEX('1.2 Speakers'!$J$10:$J1808,MATCH(N741,'1.2 Speakers'!$B$10:$B1808,0),)),"")</f>
        <v/>
      </c>
      <c r="P741" s="58"/>
      <c r="Q741" s="60"/>
      <c r="R741" s="61"/>
      <c r="S741" s="60"/>
      <c r="T741" s="62"/>
    </row>
    <row r="742" spans="2:20" ht="13">
      <c r="B742" s="56"/>
      <c r="C742" s="425"/>
      <c r="D742" s="57"/>
      <c r="E742" s="58"/>
      <c r="F742" s="58"/>
      <c r="G742" s="427"/>
      <c r="H742" s="427"/>
      <c r="I742" s="59"/>
      <c r="J742" s="59"/>
      <c r="K742" s="59"/>
      <c r="L742" s="59"/>
      <c r="M742" s="59"/>
      <c r="N742" s="59"/>
      <c r="O742" s="57" t="str" cm="1">
        <f t="array" ref="O742">I742&amp;IFERROR(IF(INDEX('1.2 Speakers'!$J$10:$J1809,MATCH(I742,'1.2 Speakers'!$B$10:$B1809,0),)="",""," - "&amp;INDEX('1.2 Speakers'!$J$10:$J1809,MATCH(I742,'1.2 Speakers'!$B$10:$B1809,0),)),"")&amp;IF(ISBLANK(J742),"",CHAR(10))&amp;J742&amp;IFERROR(IF(INDEX('1.2 Speakers'!$J$10:$J1809,MATCH(J742,'1.2 Speakers'!$B$10:$B1809,0),)="",""," - "&amp;INDEX('1.2 Speakers'!$J$10:$J1809,MATCH(J742,'1.2 Speakers'!$B$10:$B1809,0),)),"")&amp;IF(ISBLANK(K742),"","
")&amp;K742&amp;IFERROR(IF(INDEX('1.2 Speakers'!$J$10:$J1809,MATCH(K742,'1.2 Speakers'!$B$10:$B1809,0),)="",""," - "&amp;INDEX('1.2 Speakers'!$J$10:$J1809,MATCH(K742,'1.2 Speakers'!$B$10:$B1809,0),)),"")&amp;IF(ISBLANK(L742),"","
")&amp;L742&amp;IFERROR(IF(INDEX('1.2 Speakers'!$J$10:$J1809,MATCH(L742,'1.2 Speakers'!$B$10:$B1809,0),)="",""," - "&amp;INDEX('1.2 Speakers'!$J$10:$J1809,MATCH(L742,'1.2 Speakers'!$B$10:$B1809,0),)),"")&amp;IF(ISBLANK(M742),"","
")&amp;M742&amp;IFERROR(IF(INDEX('1.2 Speakers'!$J$10:$J1809,MATCH(M742,'1.2 Speakers'!$B$10:$B1809,0),)="",""," - "&amp;INDEX('1.2 Speakers'!$J$10:$J1809,MATCH(M742,'1.2 Speakers'!$B$10:$B1809,0),)),"")&amp;IF(ISBLANK(N742),"","
")&amp;N742&amp;IFERROR(IF(INDEX('1.2 Speakers'!$J$10:$J1809,MATCH(N742,'1.2 Speakers'!$B$10:$B1809,0),)="",""," - "&amp;INDEX('1.2 Speakers'!$J$10:$J1809,MATCH(N742,'1.2 Speakers'!$B$10:$B1809,0),)),"")</f>
        <v/>
      </c>
      <c r="P742" s="58"/>
      <c r="Q742" s="60"/>
      <c r="R742" s="61"/>
      <c r="S742" s="60"/>
      <c r="T742" s="62"/>
    </row>
    <row r="743" spans="2:20" ht="13">
      <c r="B743" s="56"/>
      <c r="C743" s="425"/>
      <c r="D743" s="57"/>
      <c r="E743" s="58"/>
      <c r="F743" s="58"/>
      <c r="G743" s="427"/>
      <c r="H743" s="427"/>
      <c r="I743" s="59"/>
      <c r="J743" s="59"/>
      <c r="K743" s="59"/>
      <c r="L743" s="59"/>
      <c r="M743" s="59"/>
      <c r="N743" s="59"/>
      <c r="O743" s="57" t="str" cm="1">
        <f t="array" ref="O743">I743&amp;IFERROR(IF(INDEX('1.2 Speakers'!$J$10:$J1810,MATCH(I743,'1.2 Speakers'!$B$10:$B1810,0),)="",""," - "&amp;INDEX('1.2 Speakers'!$J$10:$J1810,MATCH(I743,'1.2 Speakers'!$B$10:$B1810,0),)),"")&amp;IF(ISBLANK(J743),"",CHAR(10))&amp;J743&amp;IFERROR(IF(INDEX('1.2 Speakers'!$J$10:$J1810,MATCH(J743,'1.2 Speakers'!$B$10:$B1810,0),)="",""," - "&amp;INDEX('1.2 Speakers'!$J$10:$J1810,MATCH(J743,'1.2 Speakers'!$B$10:$B1810,0),)),"")&amp;IF(ISBLANK(K743),"","
")&amp;K743&amp;IFERROR(IF(INDEX('1.2 Speakers'!$J$10:$J1810,MATCH(K743,'1.2 Speakers'!$B$10:$B1810,0),)="",""," - "&amp;INDEX('1.2 Speakers'!$J$10:$J1810,MATCH(K743,'1.2 Speakers'!$B$10:$B1810,0),)),"")&amp;IF(ISBLANK(L743),"","
")&amp;L743&amp;IFERROR(IF(INDEX('1.2 Speakers'!$J$10:$J1810,MATCH(L743,'1.2 Speakers'!$B$10:$B1810,0),)="",""," - "&amp;INDEX('1.2 Speakers'!$J$10:$J1810,MATCH(L743,'1.2 Speakers'!$B$10:$B1810,0),)),"")&amp;IF(ISBLANK(M743),"","
")&amp;M743&amp;IFERROR(IF(INDEX('1.2 Speakers'!$J$10:$J1810,MATCH(M743,'1.2 Speakers'!$B$10:$B1810,0),)="",""," - "&amp;INDEX('1.2 Speakers'!$J$10:$J1810,MATCH(M743,'1.2 Speakers'!$B$10:$B1810,0),)),"")&amp;IF(ISBLANK(N743),"","
")&amp;N743&amp;IFERROR(IF(INDEX('1.2 Speakers'!$J$10:$J1810,MATCH(N743,'1.2 Speakers'!$B$10:$B1810,0),)="",""," - "&amp;INDEX('1.2 Speakers'!$J$10:$J1810,MATCH(N743,'1.2 Speakers'!$B$10:$B1810,0),)),"")</f>
        <v/>
      </c>
      <c r="P743" s="58"/>
      <c r="Q743" s="60"/>
      <c r="R743" s="61"/>
      <c r="S743" s="60"/>
      <c r="T743" s="62"/>
    </row>
    <row r="744" spans="2:20" ht="13">
      <c r="B744" s="56"/>
      <c r="C744" s="425"/>
      <c r="D744" s="57"/>
      <c r="E744" s="58"/>
      <c r="F744" s="58"/>
      <c r="G744" s="427"/>
      <c r="H744" s="427"/>
      <c r="I744" s="59"/>
      <c r="J744" s="59"/>
      <c r="K744" s="59"/>
      <c r="L744" s="59"/>
      <c r="M744" s="59"/>
      <c r="N744" s="59"/>
      <c r="O744" s="57" t="str" cm="1">
        <f t="array" ref="O744">I744&amp;IFERROR(IF(INDEX('1.2 Speakers'!$J$10:$J1811,MATCH(I744,'1.2 Speakers'!$B$10:$B1811,0),)="",""," - "&amp;INDEX('1.2 Speakers'!$J$10:$J1811,MATCH(I744,'1.2 Speakers'!$B$10:$B1811,0),)),"")&amp;IF(ISBLANK(J744),"",CHAR(10))&amp;J744&amp;IFERROR(IF(INDEX('1.2 Speakers'!$J$10:$J1811,MATCH(J744,'1.2 Speakers'!$B$10:$B1811,0),)="",""," - "&amp;INDEX('1.2 Speakers'!$J$10:$J1811,MATCH(J744,'1.2 Speakers'!$B$10:$B1811,0),)),"")&amp;IF(ISBLANK(K744),"","
")&amp;K744&amp;IFERROR(IF(INDEX('1.2 Speakers'!$J$10:$J1811,MATCH(K744,'1.2 Speakers'!$B$10:$B1811,0),)="",""," - "&amp;INDEX('1.2 Speakers'!$J$10:$J1811,MATCH(K744,'1.2 Speakers'!$B$10:$B1811,0),)),"")&amp;IF(ISBLANK(L744),"","
")&amp;L744&amp;IFERROR(IF(INDEX('1.2 Speakers'!$J$10:$J1811,MATCH(L744,'1.2 Speakers'!$B$10:$B1811,0),)="",""," - "&amp;INDEX('1.2 Speakers'!$J$10:$J1811,MATCH(L744,'1.2 Speakers'!$B$10:$B1811,0),)),"")&amp;IF(ISBLANK(M744),"","
")&amp;M744&amp;IFERROR(IF(INDEX('1.2 Speakers'!$J$10:$J1811,MATCH(M744,'1.2 Speakers'!$B$10:$B1811,0),)="",""," - "&amp;INDEX('1.2 Speakers'!$J$10:$J1811,MATCH(M744,'1.2 Speakers'!$B$10:$B1811,0),)),"")&amp;IF(ISBLANK(N744),"","
")&amp;N744&amp;IFERROR(IF(INDEX('1.2 Speakers'!$J$10:$J1811,MATCH(N744,'1.2 Speakers'!$B$10:$B1811,0),)="",""," - "&amp;INDEX('1.2 Speakers'!$J$10:$J1811,MATCH(N744,'1.2 Speakers'!$B$10:$B1811,0),)),"")</f>
        <v/>
      </c>
      <c r="P744" s="58"/>
      <c r="Q744" s="60"/>
      <c r="R744" s="61"/>
      <c r="S744" s="60"/>
      <c r="T744" s="62"/>
    </row>
    <row r="745" spans="2:20" ht="13">
      <c r="B745" s="56"/>
      <c r="C745" s="425"/>
      <c r="D745" s="57"/>
      <c r="E745" s="58"/>
      <c r="F745" s="58"/>
      <c r="G745" s="427"/>
      <c r="H745" s="427"/>
      <c r="I745" s="59"/>
      <c r="J745" s="59"/>
      <c r="K745" s="59"/>
      <c r="L745" s="59"/>
      <c r="M745" s="59"/>
      <c r="N745" s="59"/>
      <c r="O745" s="57" t="str" cm="1">
        <f t="array" ref="O745">I745&amp;IFERROR(IF(INDEX('1.2 Speakers'!$J$10:$J1812,MATCH(I745,'1.2 Speakers'!$B$10:$B1812,0),)="",""," - "&amp;INDEX('1.2 Speakers'!$J$10:$J1812,MATCH(I745,'1.2 Speakers'!$B$10:$B1812,0),)),"")&amp;IF(ISBLANK(J745),"",CHAR(10))&amp;J745&amp;IFERROR(IF(INDEX('1.2 Speakers'!$J$10:$J1812,MATCH(J745,'1.2 Speakers'!$B$10:$B1812,0),)="",""," - "&amp;INDEX('1.2 Speakers'!$J$10:$J1812,MATCH(J745,'1.2 Speakers'!$B$10:$B1812,0),)),"")&amp;IF(ISBLANK(K745),"","
")&amp;K745&amp;IFERROR(IF(INDEX('1.2 Speakers'!$J$10:$J1812,MATCH(K745,'1.2 Speakers'!$B$10:$B1812,0),)="",""," - "&amp;INDEX('1.2 Speakers'!$J$10:$J1812,MATCH(K745,'1.2 Speakers'!$B$10:$B1812,0),)),"")&amp;IF(ISBLANK(L745),"","
")&amp;L745&amp;IFERROR(IF(INDEX('1.2 Speakers'!$J$10:$J1812,MATCH(L745,'1.2 Speakers'!$B$10:$B1812,0),)="",""," - "&amp;INDEX('1.2 Speakers'!$J$10:$J1812,MATCH(L745,'1.2 Speakers'!$B$10:$B1812,0),)),"")&amp;IF(ISBLANK(M745),"","
")&amp;M745&amp;IFERROR(IF(INDEX('1.2 Speakers'!$J$10:$J1812,MATCH(M745,'1.2 Speakers'!$B$10:$B1812,0),)="",""," - "&amp;INDEX('1.2 Speakers'!$J$10:$J1812,MATCH(M745,'1.2 Speakers'!$B$10:$B1812,0),)),"")&amp;IF(ISBLANK(N745),"","
")&amp;N745&amp;IFERROR(IF(INDEX('1.2 Speakers'!$J$10:$J1812,MATCH(N745,'1.2 Speakers'!$B$10:$B1812,0),)="",""," - "&amp;INDEX('1.2 Speakers'!$J$10:$J1812,MATCH(N745,'1.2 Speakers'!$B$10:$B1812,0),)),"")</f>
        <v/>
      </c>
      <c r="P745" s="58"/>
      <c r="Q745" s="60"/>
      <c r="R745" s="61"/>
      <c r="S745" s="60"/>
      <c r="T745" s="62"/>
    </row>
    <row r="746" spans="2:20" ht="13">
      <c r="B746" s="56"/>
      <c r="C746" s="425"/>
      <c r="D746" s="57"/>
      <c r="E746" s="58"/>
      <c r="F746" s="58"/>
      <c r="G746" s="427"/>
      <c r="H746" s="427"/>
      <c r="I746" s="59"/>
      <c r="J746" s="59"/>
      <c r="K746" s="59"/>
      <c r="L746" s="59"/>
      <c r="M746" s="59"/>
      <c r="N746" s="59"/>
      <c r="O746" s="57" t="str" cm="1">
        <f t="array" ref="O746">I746&amp;IFERROR(IF(INDEX('1.2 Speakers'!$J$10:$J1813,MATCH(I746,'1.2 Speakers'!$B$10:$B1813,0),)="",""," - "&amp;INDEX('1.2 Speakers'!$J$10:$J1813,MATCH(I746,'1.2 Speakers'!$B$10:$B1813,0),)),"")&amp;IF(ISBLANK(J746),"",CHAR(10))&amp;J746&amp;IFERROR(IF(INDEX('1.2 Speakers'!$J$10:$J1813,MATCH(J746,'1.2 Speakers'!$B$10:$B1813,0),)="",""," - "&amp;INDEX('1.2 Speakers'!$J$10:$J1813,MATCH(J746,'1.2 Speakers'!$B$10:$B1813,0),)),"")&amp;IF(ISBLANK(K746),"","
")&amp;K746&amp;IFERROR(IF(INDEX('1.2 Speakers'!$J$10:$J1813,MATCH(K746,'1.2 Speakers'!$B$10:$B1813,0),)="",""," - "&amp;INDEX('1.2 Speakers'!$J$10:$J1813,MATCH(K746,'1.2 Speakers'!$B$10:$B1813,0),)),"")&amp;IF(ISBLANK(L746),"","
")&amp;L746&amp;IFERROR(IF(INDEX('1.2 Speakers'!$J$10:$J1813,MATCH(L746,'1.2 Speakers'!$B$10:$B1813,0),)="",""," - "&amp;INDEX('1.2 Speakers'!$J$10:$J1813,MATCH(L746,'1.2 Speakers'!$B$10:$B1813,0),)),"")&amp;IF(ISBLANK(M746),"","
")&amp;M746&amp;IFERROR(IF(INDEX('1.2 Speakers'!$J$10:$J1813,MATCH(M746,'1.2 Speakers'!$B$10:$B1813,0),)="",""," - "&amp;INDEX('1.2 Speakers'!$J$10:$J1813,MATCH(M746,'1.2 Speakers'!$B$10:$B1813,0),)),"")&amp;IF(ISBLANK(N746),"","
")&amp;N746&amp;IFERROR(IF(INDEX('1.2 Speakers'!$J$10:$J1813,MATCH(N746,'1.2 Speakers'!$B$10:$B1813,0),)="",""," - "&amp;INDEX('1.2 Speakers'!$J$10:$J1813,MATCH(N746,'1.2 Speakers'!$B$10:$B1813,0),)),"")</f>
        <v/>
      </c>
      <c r="P746" s="58"/>
      <c r="Q746" s="60"/>
      <c r="R746" s="61"/>
      <c r="S746" s="60"/>
      <c r="T746" s="62"/>
    </row>
    <row r="747" spans="2:20" ht="13">
      <c r="B747" s="56"/>
      <c r="C747" s="425"/>
      <c r="D747" s="57"/>
      <c r="E747" s="58"/>
      <c r="F747" s="58"/>
      <c r="G747" s="427"/>
      <c r="H747" s="427"/>
      <c r="I747" s="59"/>
      <c r="J747" s="59"/>
      <c r="K747" s="59"/>
      <c r="L747" s="59"/>
      <c r="M747" s="59"/>
      <c r="N747" s="59"/>
      <c r="O747" s="57" t="str" cm="1">
        <f t="array" ref="O747">I747&amp;IFERROR(IF(INDEX('1.2 Speakers'!$J$10:$J1814,MATCH(I747,'1.2 Speakers'!$B$10:$B1814,0),)="",""," - "&amp;INDEX('1.2 Speakers'!$J$10:$J1814,MATCH(I747,'1.2 Speakers'!$B$10:$B1814,0),)),"")&amp;IF(ISBLANK(J747),"",CHAR(10))&amp;J747&amp;IFERROR(IF(INDEX('1.2 Speakers'!$J$10:$J1814,MATCH(J747,'1.2 Speakers'!$B$10:$B1814,0),)="",""," - "&amp;INDEX('1.2 Speakers'!$J$10:$J1814,MATCH(J747,'1.2 Speakers'!$B$10:$B1814,0),)),"")&amp;IF(ISBLANK(K747),"","
")&amp;K747&amp;IFERROR(IF(INDEX('1.2 Speakers'!$J$10:$J1814,MATCH(K747,'1.2 Speakers'!$B$10:$B1814,0),)="",""," - "&amp;INDEX('1.2 Speakers'!$J$10:$J1814,MATCH(K747,'1.2 Speakers'!$B$10:$B1814,0),)),"")&amp;IF(ISBLANK(L747),"","
")&amp;L747&amp;IFERROR(IF(INDEX('1.2 Speakers'!$J$10:$J1814,MATCH(L747,'1.2 Speakers'!$B$10:$B1814,0),)="",""," - "&amp;INDEX('1.2 Speakers'!$J$10:$J1814,MATCH(L747,'1.2 Speakers'!$B$10:$B1814,0),)),"")&amp;IF(ISBLANK(M747),"","
")&amp;M747&amp;IFERROR(IF(INDEX('1.2 Speakers'!$J$10:$J1814,MATCH(M747,'1.2 Speakers'!$B$10:$B1814,0),)="",""," - "&amp;INDEX('1.2 Speakers'!$J$10:$J1814,MATCH(M747,'1.2 Speakers'!$B$10:$B1814,0),)),"")&amp;IF(ISBLANK(N747),"","
")&amp;N747&amp;IFERROR(IF(INDEX('1.2 Speakers'!$J$10:$J1814,MATCH(N747,'1.2 Speakers'!$B$10:$B1814,0),)="",""," - "&amp;INDEX('1.2 Speakers'!$J$10:$J1814,MATCH(N747,'1.2 Speakers'!$B$10:$B1814,0),)),"")</f>
        <v/>
      </c>
      <c r="P747" s="58"/>
      <c r="Q747" s="60"/>
      <c r="R747" s="61"/>
      <c r="S747" s="60"/>
      <c r="T747" s="62"/>
    </row>
    <row r="748" spans="2:20" ht="13">
      <c r="B748" s="56"/>
      <c r="C748" s="425"/>
      <c r="D748" s="57"/>
      <c r="E748" s="58"/>
      <c r="F748" s="58"/>
      <c r="G748" s="427"/>
      <c r="H748" s="427"/>
      <c r="I748" s="59"/>
      <c r="J748" s="59"/>
      <c r="K748" s="59"/>
      <c r="L748" s="59"/>
      <c r="M748" s="59"/>
      <c r="N748" s="59"/>
      <c r="O748" s="57" t="str" cm="1">
        <f t="array" ref="O748">I748&amp;IFERROR(IF(INDEX('1.2 Speakers'!$J$10:$J1815,MATCH(I748,'1.2 Speakers'!$B$10:$B1815,0),)="",""," - "&amp;INDEX('1.2 Speakers'!$J$10:$J1815,MATCH(I748,'1.2 Speakers'!$B$10:$B1815,0),)),"")&amp;IF(ISBLANK(J748),"",CHAR(10))&amp;J748&amp;IFERROR(IF(INDEX('1.2 Speakers'!$J$10:$J1815,MATCH(J748,'1.2 Speakers'!$B$10:$B1815,0),)="",""," - "&amp;INDEX('1.2 Speakers'!$J$10:$J1815,MATCH(J748,'1.2 Speakers'!$B$10:$B1815,0),)),"")&amp;IF(ISBLANK(K748),"","
")&amp;K748&amp;IFERROR(IF(INDEX('1.2 Speakers'!$J$10:$J1815,MATCH(K748,'1.2 Speakers'!$B$10:$B1815,0),)="",""," - "&amp;INDEX('1.2 Speakers'!$J$10:$J1815,MATCH(K748,'1.2 Speakers'!$B$10:$B1815,0),)),"")&amp;IF(ISBLANK(L748),"","
")&amp;L748&amp;IFERROR(IF(INDEX('1.2 Speakers'!$J$10:$J1815,MATCH(L748,'1.2 Speakers'!$B$10:$B1815,0),)="",""," - "&amp;INDEX('1.2 Speakers'!$J$10:$J1815,MATCH(L748,'1.2 Speakers'!$B$10:$B1815,0),)),"")&amp;IF(ISBLANK(M748),"","
")&amp;M748&amp;IFERROR(IF(INDEX('1.2 Speakers'!$J$10:$J1815,MATCH(M748,'1.2 Speakers'!$B$10:$B1815,0),)="",""," - "&amp;INDEX('1.2 Speakers'!$J$10:$J1815,MATCH(M748,'1.2 Speakers'!$B$10:$B1815,0),)),"")&amp;IF(ISBLANK(N748),"","
")&amp;N748&amp;IFERROR(IF(INDEX('1.2 Speakers'!$J$10:$J1815,MATCH(N748,'1.2 Speakers'!$B$10:$B1815,0),)="",""," - "&amp;INDEX('1.2 Speakers'!$J$10:$J1815,MATCH(N748,'1.2 Speakers'!$B$10:$B1815,0),)),"")</f>
        <v/>
      </c>
      <c r="P748" s="58"/>
      <c r="Q748" s="60"/>
      <c r="R748" s="61"/>
      <c r="S748" s="60"/>
      <c r="T748" s="62"/>
    </row>
    <row r="749" spans="2:20" ht="13">
      <c r="B749" s="56"/>
      <c r="C749" s="425"/>
      <c r="D749" s="57"/>
      <c r="E749" s="58"/>
      <c r="F749" s="58"/>
      <c r="G749" s="427"/>
      <c r="H749" s="427"/>
      <c r="I749" s="59"/>
      <c r="J749" s="59"/>
      <c r="K749" s="59"/>
      <c r="L749" s="59"/>
      <c r="M749" s="59"/>
      <c r="N749" s="59"/>
      <c r="O749" s="57" t="str" cm="1">
        <f t="array" ref="O749">I749&amp;IFERROR(IF(INDEX('1.2 Speakers'!$J$10:$J1816,MATCH(I749,'1.2 Speakers'!$B$10:$B1816,0),)="",""," - "&amp;INDEX('1.2 Speakers'!$J$10:$J1816,MATCH(I749,'1.2 Speakers'!$B$10:$B1816,0),)),"")&amp;IF(ISBLANK(J749),"",CHAR(10))&amp;J749&amp;IFERROR(IF(INDEX('1.2 Speakers'!$J$10:$J1816,MATCH(J749,'1.2 Speakers'!$B$10:$B1816,0),)="",""," - "&amp;INDEX('1.2 Speakers'!$J$10:$J1816,MATCH(J749,'1.2 Speakers'!$B$10:$B1816,0),)),"")&amp;IF(ISBLANK(K749),"","
")&amp;K749&amp;IFERROR(IF(INDEX('1.2 Speakers'!$J$10:$J1816,MATCH(K749,'1.2 Speakers'!$B$10:$B1816,0),)="",""," - "&amp;INDEX('1.2 Speakers'!$J$10:$J1816,MATCH(K749,'1.2 Speakers'!$B$10:$B1816,0),)),"")&amp;IF(ISBLANK(L749),"","
")&amp;L749&amp;IFERROR(IF(INDEX('1.2 Speakers'!$J$10:$J1816,MATCH(L749,'1.2 Speakers'!$B$10:$B1816,0),)="",""," - "&amp;INDEX('1.2 Speakers'!$J$10:$J1816,MATCH(L749,'1.2 Speakers'!$B$10:$B1816,0),)),"")&amp;IF(ISBLANK(M749),"","
")&amp;M749&amp;IFERROR(IF(INDEX('1.2 Speakers'!$J$10:$J1816,MATCH(M749,'1.2 Speakers'!$B$10:$B1816,0),)="",""," - "&amp;INDEX('1.2 Speakers'!$J$10:$J1816,MATCH(M749,'1.2 Speakers'!$B$10:$B1816,0),)),"")&amp;IF(ISBLANK(N749),"","
")&amp;N749&amp;IFERROR(IF(INDEX('1.2 Speakers'!$J$10:$J1816,MATCH(N749,'1.2 Speakers'!$B$10:$B1816,0),)="",""," - "&amp;INDEX('1.2 Speakers'!$J$10:$J1816,MATCH(N749,'1.2 Speakers'!$B$10:$B1816,0),)),"")</f>
        <v/>
      </c>
      <c r="P749" s="58"/>
      <c r="Q749" s="60"/>
      <c r="R749" s="61"/>
      <c r="S749" s="60"/>
      <c r="T749" s="62"/>
    </row>
    <row r="750" spans="2:20" ht="13">
      <c r="B750" s="56"/>
      <c r="C750" s="425"/>
      <c r="D750" s="57"/>
      <c r="E750" s="58"/>
      <c r="F750" s="58"/>
      <c r="G750" s="427"/>
      <c r="H750" s="427"/>
      <c r="I750" s="59"/>
      <c r="J750" s="59"/>
      <c r="K750" s="59"/>
      <c r="L750" s="59"/>
      <c r="M750" s="59"/>
      <c r="N750" s="59"/>
      <c r="O750" s="57" t="str" cm="1">
        <f t="array" ref="O750">I750&amp;IFERROR(IF(INDEX('1.2 Speakers'!$J$10:$J1817,MATCH(I750,'1.2 Speakers'!$B$10:$B1817,0),)="",""," - "&amp;INDEX('1.2 Speakers'!$J$10:$J1817,MATCH(I750,'1.2 Speakers'!$B$10:$B1817,0),)),"")&amp;IF(ISBLANK(J750),"",CHAR(10))&amp;J750&amp;IFERROR(IF(INDEX('1.2 Speakers'!$J$10:$J1817,MATCH(J750,'1.2 Speakers'!$B$10:$B1817,0),)="",""," - "&amp;INDEX('1.2 Speakers'!$J$10:$J1817,MATCH(J750,'1.2 Speakers'!$B$10:$B1817,0),)),"")&amp;IF(ISBLANK(K750),"","
")&amp;K750&amp;IFERROR(IF(INDEX('1.2 Speakers'!$J$10:$J1817,MATCH(K750,'1.2 Speakers'!$B$10:$B1817,0),)="",""," - "&amp;INDEX('1.2 Speakers'!$J$10:$J1817,MATCH(K750,'1.2 Speakers'!$B$10:$B1817,0),)),"")&amp;IF(ISBLANK(L750),"","
")&amp;L750&amp;IFERROR(IF(INDEX('1.2 Speakers'!$J$10:$J1817,MATCH(L750,'1.2 Speakers'!$B$10:$B1817,0),)="",""," - "&amp;INDEX('1.2 Speakers'!$J$10:$J1817,MATCH(L750,'1.2 Speakers'!$B$10:$B1817,0),)),"")&amp;IF(ISBLANK(M750),"","
")&amp;M750&amp;IFERROR(IF(INDEX('1.2 Speakers'!$J$10:$J1817,MATCH(M750,'1.2 Speakers'!$B$10:$B1817,0),)="",""," - "&amp;INDEX('1.2 Speakers'!$J$10:$J1817,MATCH(M750,'1.2 Speakers'!$B$10:$B1817,0),)),"")&amp;IF(ISBLANK(N750),"","
")&amp;N750&amp;IFERROR(IF(INDEX('1.2 Speakers'!$J$10:$J1817,MATCH(N750,'1.2 Speakers'!$B$10:$B1817,0),)="",""," - "&amp;INDEX('1.2 Speakers'!$J$10:$J1817,MATCH(N750,'1.2 Speakers'!$B$10:$B1817,0),)),"")</f>
        <v/>
      </c>
      <c r="P750" s="58"/>
      <c r="Q750" s="60"/>
      <c r="R750" s="61"/>
      <c r="S750" s="60"/>
      <c r="T750" s="62"/>
    </row>
    <row r="751" spans="2:20" ht="13">
      <c r="B751" s="56"/>
      <c r="C751" s="425"/>
      <c r="D751" s="57"/>
      <c r="E751" s="58"/>
      <c r="F751" s="58"/>
      <c r="G751" s="427"/>
      <c r="H751" s="427"/>
      <c r="I751" s="59"/>
      <c r="J751" s="59"/>
      <c r="K751" s="59"/>
      <c r="L751" s="59"/>
      <c r="M751" s="59"/>
      <c r="N751" s="59"/>
      <c r="O751" s="57" t="str" cm="1">
        <f t="array" ref="O751">I751&amp;IFERROR(IF(INDEX('1.2 Speakers'!$J$10:$J1818,MATCH(I751,'1.2 Speakers'!$B$10:$B1818,0),)="",""," - "&amp;INDEX('1.2 Speakers'!$J$10:$J1818,MATCH(I751,'1.2 Speakers'!$B$10:$B1818,0),)),"")&amp;IF(ISBLANK(J751),"",CHAR(10))&amp;J751&amp;IFERROR(IF(INDEX('1.2 Speakers'!$J$10:$J1818,MATCH(J751,'1.2 Speakers'!$B$10:$B1818,0),)="",""," - "&amp;INDEX('1.2 Speakers'!$J$10:$J1818,MATCH(J751,'1.2 Speakers'!$B$10:$B1818,0),)),"")&amp;IF(ISBLANK(K751),"","
")&amp;K751&amp;IFERROR(IF(INDEX('1.2 Speakers'!$J$10:$J1818,MATCH(K751,'1.2 Speakers'!$B$10:$B1818,0),)="",""," - "&amp;INDEX('1.2 Speakers'!$J$10:$J1818,MATCH(K751,'1.2 Speakers'!$B$10:$B1818,0),)),"")&amp;IF(ISBLANK(L751),"","
")&amp;L751&amp;IFERROR(IF(INDEX('1.2 Speakers'!$J$10:$J1818,MATCH(L751,'1.2 Speakers'!$B$10:$B1818,0),)="",""," - "&amp;INDEX('1.2 Speakers'!$J$10:$J1818,MATCH(L751,'1.2 Speakers'!$B$10:$B1818,0),)),"")&amp;IF(ISBLANK(M751),"","
")&amp;M751&amp;IFERROR(IF(INDEX('1.2 Speakers'!$J$10:$J1818,MATCH(M751,'1.2 Speakers'!$B$10:$B1818,0),)="",""," - "&amp;INDEX('1.2 Speakers'!$J$10:$J1818,MATCH(M751,'1.2 Speakers'!$B$10:$B1818,0),)),"")&amp;IF(ISBLANK(N751),"","
")&amp;N751&amp;IFERROR(IF(INDEX('1.2 Speakers'!$J$10:$J1818,MATCH(N751,'1.2 Speakers'!$B$10:$B1818,0),)="",""," - "&amp;INDEX('1.2 Speakers'!$J$10:$J1818,MATCH(N751,'1.2 Speakers'!$B$10:$B1818,0),)),"")</f>
        <v/>
      </c>
      <c r="P751" s="58"/>
      <c r="Q751" s="60"/>
      <c r="R751" s="61"/>
      <c r="S751" s="60"/>
      <c r="T751" s="62"/>
    </row>
    <row r="752" spans="2:20" ht="13">
      <c r="B752" s="56"/>
      <c r="C752" s="425"/>
      <c r="D752" s="57"/>
      <c r="E752" s="58"/>
      <c r="F752" s="58"/>
      <c r="G752" s="427"/>
      <c r="H752" s="427"/>
      <c r="I752" s="59"/>
      <c r="J752" s="59"/>
      <c r="K752" s="59"/>
      <c r="L752" s="59"/>
      <c r="M752" s="59"/>
      <c r="N752" s="59"/>
      <c r="O752" s="57" t="str" cm="1">
        <f t="array" ref="O752">I752&amp;IFERROR(IF(INDEX('1.2 Speakers'!$J$10:$J1819,MATCH(I752,'1.2 Speakers'!$B$10:$B1819,0),)="",""," - "&amp;INDEX('1.2 Speakers'!$J$10:$J1819,MATCH(I752,'1.2 Speakers'!$B$10:$B1819,0),)),"")&amp;IF(ISBLANK(J752),"",CHAR(10))&amp;J752&amp;IFERROR(IF(INDEX('1.2 Speakers'!$J$10:$J1819,MATCH(J752,'1.2 Speakers'!$B$10:$B1819,0),)="",""," - "&amp;INDEX('1.2 Speakers'!$J$10:$J1819,MATCH(J752,'1.2 Speakers'!$B$10:$B1819,0),)),"")&amp;IF(ISBLANK(K752),"","
")&amp;K752&amp;IFERROR(IF(INDEX('1.2 Speakers'!$J$10:$J1819,MATCH(K752,'1.2 Speakers'!$B$10:$B1819,0),)="",""," - "&amp;INDEX('1.2 Speakers'!$J$10:$J1819,MATCH(K752,'1.2 Speakers'!$B$10:$B1819,0),)),"")&amp;IF(ISBLANK(L752),"","
")&amp;L752&amp;IFERROR(IF(INDEX('1.2 Speakers'!$J$10:$J1819,MATCH(L752,'1.2 Speakers'!$B$10:$B1819,0),)="",""," - "&amp;INDEX('1.2 Speakers'!$J$10:$J1819,MATCH(L752,'1.2 Speakers'!$B$10:$B1819,0),)),"")&amp;IF(ISBLANK(M752),"","
")&amp;M752&amp;IFERROR(IF(INDEX('1.2 Speakers'!$J$10:$J1819,MATCH(M752,'1.2 Speakers'!$B$10:$B1819,0),)="",""," - "&amp;INDEX('1.2 Speakers'!$J$10:$J1819,MATCH(M752,'1.2 Speakers'!$B$10:$B1819,0),)),"")&amp;IF(ISBLANK(N752),"","
")&amp;N752&amp;IFERROR(IF(INDEX('1.2 Speakers'!$J$10:$J1819,MATCH(N752,'1.2 Speakers'!$B$10:$B1819,0),)="",""," - "&amp;INDEX('1.2 Speakers'!$J$10:$J1819,MATCH(N752,'1.2 Speakers'!$B$10:$B1819,0),)),"")</f>
        <v/>
      </c>
      <c r="P752" s="58"/>
      <c r="Q752" s="60"/>
      <c r="R752" s="61"/>
      <c r="S752" s="60"/>
      <c r="T752" s="62"/>
    </row>
    <row r="753" spans="2:20" ht="13">
      <c r="B753" s="56"/>
      <c r="C753" s="425"/>
      <c r="D753" s="57"/>
      <c r="E753" s="58"/>
      <c r="F753" s="58"/>
      <c r="G753" s="427"/>
      <c r="H753" s="427"/>
      <c r="I753" s="59"/>
      <c r="J753" s="59"/>
      <c r="K753" s="59"/>
      <c r="L753" s="59"/>
      <c r="M753" s="59"/>
      <c r="N753" s="59"/>
      <c r="O753" s="57" t="str" cm="1">
        <f t="array" ref="O753">I753&amp;IFERROR(IF(INDEX('1.2 Speakers'!$J$10:$J1820,MATCH(I753,'1.2 Speakers'!$B$10:$B1820,0),)="",""," - "&amp;INDEX('1.2 Speakers'!$J$10:$J1820,MATCH(I753,'1.2 Speakers'!$B$10:$B1820,0),)),"")&amp;IF(ISBLANK(J753),"",CHAR(10))&amp;J753&amp;IFERROR(IF(INDEX('1.2 Speakers'!$J$10:$J1820,MATCH(J753,'1.2 Speakers'!$B$10:$B1820,0),)="",""," - "&amp;INDEX('1.2 Speakers'!$J$10:$J1820,MATCH(J753,'1.2 Speakers'!$B$10:$B1820,0),)),"")&amp;IF(ISBLANK(K753),"","
")&amp;K753&amp;IFERROR(IF(INDEX('1.2 Speakers'!$J$10:$J1820,MATCH(K753,'1.2 Speakers'!$B$10:$B1820,0),)="",""," - "&amp;INDEX('1.2 Speakers'!$J$10:$J1820,MATCH(K753,'1.2 Speakers'!$B$10:$B1820,0),)),"")&amp;IF(ISBLANK(L753),"","
")&amp;L753&amp;IFERROR(IF(INDEX('1.2 Speakers'!$J$10:$J1820,MATCH(L753,'1.2 Speakers'!$B$10:$B1820,0),)="",""," - "&amp;INDEX('1.2 Speakers'!$J$10:$J1820,MATCH(L753,'1.2 Speakers'!$B$10:$B1820,0),)),"")&amp;IF(ISBLANK(M753),"","
")&amp;M753&amp;IFERROR(IF(INDEX('1.2 Speakers'!$J$10:$J1820,MATCH(M753,'1.2 Speakers'!$B$10:$B1820,0),)="",""," - "&amp;INDEX('1.2 Speakers'!$J$10:$J1820,MATCH(M753,'1.2 Speakers'!$B$10:$B1820,0),)),"")&amp;IF(ISBLANK(N753),"","
")&amp;N753&amp;IFERROR(IF(INDEX('1.2 Speakers'!$J$10:$J1820,MATCH(N753,'1.2 Speakers'!$B$10:$B1820,0),)="",""," - "&amp;INDEX('1.2 Speakers'!$J$10:$J1820,MATCH(N753,'1.2 Speakers'!$B$10:$B1820,0),)),"")</f>
        <v/>
      </c>
      <c r="P753" s="58"/>
      <c r="Q753" s="60"/>
      <c r="R753" s="61"/>
      <c r="S753" s="60"/>
      <c r="T753" s="62"/>
    </row>
    <row r="754" spans="2:20" ht="13">
      <c r="B754" s="56"/>
      <c r="C754" s="425"/>
      <c r="D754" s="57"/>
      <c r="E754" s="58"/>
      <c r="F754" s="58"/>
      <c r="G754" s="427"/>
      <c r="H754" s="427"/>
      <c r="I754" s="59"/>
      <c r="J754" s="59"/>
      <c r="K754" s="59"/>
      <c r="L754" s="59"/>
      <c r="M754" s="59"/>
      <c r="N754" s="59"/>
      <c r="O754" s="57" t="str" cm="1">
        <f t="array" ref="O754">I754&amp;IFERROR(IF(INDEX('1.2 Speakers'!$J$10:$J1821,MATCH(I754,'1.2 Speakers'!$B$10:$B1821,0),)="",""," - "&amp;INDEX('1.2 Speakers'!$J$10:$J1821,MATCH(I754,'1.2 Speakers'!$B$10:$B1821,0),)),"")&amp;IF(ISBLANK(J754),"",CHAR(10))&amp;J754&amp;IFERROR(IF(INDEX('1.2 Speakers'!$J$10:$J1821,MATCH(J754,'1.2 Speakers'!$B$10:$B1821,0),)="",""," - "&amp;INDEX('1.2 Speakers'!$J$10:$J1821,MATCH(J754,'1.2 Speakers'!$B$10:$B1821,0),)),"")&amp;IF(ISBLANK(K754),"","
")&amp;K754&amp;IFERROR(IF(INDEX('1.2 Speakers'!$J$10:$J1821,MATCH(K754,'1.2 Speakers'!$B$10:$B1821,0),)="",""," - "&amp;INDEX('1.2 Speakers'!$J$10:$J1821,MATCH(K754,'1.2 Speakers'!$B$10:$B1821,0),)),"")&amp;IF(ISBLANK(L754),"","
")&amp;L754&amp;IFERROR(IF(INDEX('1.2 Speakers'!$J$10:$J1821,MATCH(L754,'1.2 Speakers'!$B$10:$B1821,0),)="",""," - "&amp;INDEX('1.2 Speakers'!$J$10:$J1821,MATCH(L754,'1.2 Speakers'!$B$10:$B1821,0),)),"")&amp;IF(ISBLANK(M754),"","
")&amp;M754&amp;IFERROR(IF(INDEX('1.2 Speakers'!$J$10:$J1821,MATCH(M754,'1.2 Speakers'!$B$10:$B1821,0),)="",""," - "&amp;INDEX('1.2 Speakers'!$J$10:$J1821,MATCH(M754,'1.2 Speakers'!$B$10:$B1821,0),)),"")&amp;IF(ISBLANK(N754),"","
")&amp;N754&amp;IFERROR(IF(INDEX('1.2 Speakers'!$J$10:$J1821,MATCH(N754,'1.2 Speakers'!$B$10:$B1821,0),)="",""," - "&amp;INDEX('1.2 Speakers'!$J$10:$J1821,MATCH(N754,'1.2 Speakers'!$B$10:$B1821,0),)),"")</f>
        <v/>
      </c>
      <c r="P754" s="58"/>
      <c r="Q754" s="60"/>
      <c r="R754" s="61"/>
      <c r="S754" s="60"/>
      <c r="T754" s="62"/>
    </row>
    <row r="755" spans="2:20" ht="13">
      <c r="B755" s="56"/>
      <c r="C755" s="425"/>
      <c r="D755" s="57"/>
      <c r="E755" s="58"/>
      <c r="F755" s="58"/>
      <c r="G755" s="427"/>
      <c r="H755" s="427"/>
      <c r="I755" s="59"/>
      <c r="J755" s="59"/>
      <c r="K755" s="59"/>
      <c r="L755" s="59"/>
      <c r="M755" s="59"/>
      <c r="N755" s="59"/>
      <c r="O755" s="57" t="str" cm="1">
        <f t="array" ref="O755">I755&amp;IFERROR(IF(INDEX('1.2 Speakers'!$J$10:$J1822,MATCH(I755,'1.2 Speakers'!$B$10:$B1822,0),)="",""," - "&amp;INDEX('1.2 Speakers'!$J$10:$J1822,MATCH(I755,'1.2 Speakers'!$B$10:$B1822,0),)),"")&amp;IF(ISBLANK(J755),"",CHAR(10))&amp;J755&amp;IFERROR(IF(INDEX('1.2 Speakers'!$J$10:$J1822,MATCH(J755,'1.2 Speakers'!$B$10:$B1822,0),)="",""," - "&amp;INDEX('1.2 Speakers'!$J$10:$J1822,MATCH(J755,'1.2 Speakers'!$B$10:$B1822,0),)),"")&amp;IF(ISBLANK(K755),"","
")&amp;K755&amp;IFERROR(IF(INDEX('1.2 Speakers'!$J$10:$J1822,MATCH(K755,'1.2 Speakers'!$B$10:$B1822,0),)="",""," - "&amp;INDEX('1.2 Speakers'!$J$10:$J1822,MATCH(K755,'1.2 Speakers'!$B$10:$B1822,0),)),"")&amp;IF(ISBLANK(L755),"","
")&amp;L755&amp;IFERROR(IF(INDEX('1.2 Speakers'!$J$10:$J1822,MATCH(L755,'1.2 Speakers'!$B$10:$B1822,0),)="",""," - "&amp;INDEX('1.2 Speakers'!$J$10:$J1822,MATCH(L755,'1.2 Speakers'!$B$10:$B1822,0),)),"")&amp;IF(ISBLANK(M755),"","
")&amp;M755&amp;IFERROR(IF(INDEX('1.2 Speakers'!$J$10:$J1822,MATCH(M755,'1.2 Speakers'!$B$10:$B1822,0),)="",""," - "&amp;INDEX('1.2 Speakers'!$J$10:$J1822,MATCH(M755,'1.2 Speakers'!$B$10:$B1822,0),)),"")&amp;IF(ISBLANK(N755),"","
")&amp;N755&amp;IFERROR(IF(INDEX('1.2 Speakers'!$J$10:$J1822,MATCH(N755,'1.2 Speakers'!$B$10:$B1822,0),)="",""," - "&amp;INDEX('1.2 Speakers'!$J$10:$J1822,MATCH(N755,'1.2 Speakers'!$B$10:$B1822,0),)),"")</f>
        <v/>
      </c>
      <c r="P755" s="58"/>
      <c r="Q755" s="60"/>
      <c r="R755" s="61"/>
      <c r="S755" s="60"/>
      <c r="T755" s="62"/>
    </row>
    <row r="756" spans="2:20" ht="13">
      <c r="B756" s="56"/>
      <c r="C756" s="425"/>
      <c r="D756" s="57"/>
      <c r="E756" s="58"/>
      <c r="F756" s="58"/>
      <c r="G756" s="427"/>
      <c r="H756" s="427"/>
      <c r="I756" s="59"/>
      <c r="J756" s="59"/>
      <c r="K756" s="59"/>
      <c r="L756" s="59"/>
      <c r="M756" s="59"/>
      <c r="N756" s="59"/>
      <c r="O756" s="57" t="str" cm="1">
        <f t="array" ref="O756">I756&amp;IFERROR(IF(INDEX('1.2 Speakers'!$J$10:$J1823,MATCH(I756,'1.2 Speakers'!$B$10:$B1823,0),)="",""," - "&amp;INDEX('1.2 Speakers'!$J$10:$J1823,MATCH(I756,'1.2 Speakers'!$B$10:$B1823,0),)),"")&amp;IF(ISBLANK(J756),"",CHAR(10))&amp;J756&amp;IFERROR(IF(INDEX('1.2 Speakers'!$J$10:$J1823,MATCH(J756,'1.2 Speakers'!$B$10:$B1823,0),)="",""," - "&amp;INDEX('1.2 Speakers'!$J$10:$J1823,MATCH(J756,'1.2 Speakers'!$B$10:$B1823,0),)),"")&amp;IF(ISBLANK(K756),"","
")&amp;K756&amp;IFERROR(IF(INDEX('1.2 Speakers'!$J$10:$J1823,MATCH(K756,'1.2 Speakers'!$B$10:$B1823,0),)="",""," - "&amp;INDEX('1.2 Speakers'!$J$10:$J1823,MATCH(K756,'1.2 Speakers'!$B$10:$B1823,0),)),"")&amp;IF(ISBLANK(L756),"","
")&amp;L756&amp;IFERROR(IF(INDEX('1.2 Speakers'!$J$10:$J1823,MATCH(L756,'1.2 Speakers'!$B$10:$B1823,0),)="",""," - "&amp;INDEX('1.2 Speakers'!$J$10:$J1823,MATCH(L756,'1.2 Speakers'!$B$10:$B1823,0),)),"")&amp;IF(ISBLANK(M756),"","
")&amp;M756&amp;IFERROR(IF(INDEX('1.2 Speakers'!$J$10:$J1823,MATCH(M756,'1.2 Speakers'!$B$10:$B1823,0),)="",""," - "&amp;INDEX('1.2 Speakers'!$J$10:$J1823,MATCH(M756,'1.2 Speakers'!$B$10:$B1823,0),)),"")&amp;IF(ISBLANK(N756),"","
")&amp;N756&amp;IFERROR(IF(INDEX('1.2 Speakers'!$J$10:$J1823,MATCH(N756,'1.2 Speakers'!$B$10:$B1823,0),)="",""," - "&amp;INDEX('1.2 Speakers'!$J$10:$J1823,MATCH(N756,'1.2 Speakers'!$B$10:$B1823,0),)),"")</f>
        <v/>
      </c>
      <c r="P756" s="58"/>
      <c r="Q756" s="60"/>
      <c r="R756" s="61"/>
      <c r="S756" s="60"/>
      <c r="T756" s="62"/>
    </row>
    <row r="757" spans="2:20" ht="13">
      <c r="B757" s="56"/>
      <c r="C757" s="425"/>
      <c r="D757" s="57"/>
      <c r="E757" s="58"/>
      <c r="F757" s="58"/>
      <c r="G757" s="427"/>
      <c r="H757" s="427"/>
      <c r="I757" s="59"/>
      <c r="J757" s="59"/>
      <c r="K757" s="59"/>
      <c r="L757" s="59"/>
      <c r="M757" s="59"/>
      <c r="N757" s="59"/>
      <c r="O757" s="57" t="str" cm="1">
        <f t="array" ref="O757">I757&amp;IFERROR(IF(INDEX('1.2 Speakers'!$J$10:$J1824,MATCH(I757,'1.2 Speakers'!$B$10:$B1824,0),)="",""," - "&amp;INDEX('1.2 Speakers'!$J$10:$J1824,MATCH(I757,'1.2 Speakers'!$B$10:$B1824,0),)),"")&amp;IF(ISBLANK(J757),"",CHAR(10))&amp;J757&amp;IFERROR(IF(INDEX('1.2 Speakers'!$J$10:$J1824,MATCH(J757,'1.2 Speakers'!$B$10:$B1824,0),)="",""," - "&amp;INDEX('1.2 Speakers'!$J$10:$J1824,MATCH(J757,'1.2 Speakers'!$B$10:$B1824,0),)),"")&amp;IF(ISBLANK(K757),"","
")&amp;K757&amp;IFERROR(IF(INDEX('1.2 Speakers'!$J$10:$J1824,MATCH(K757,'1.2 Speakers'!$B$10:$B1824,0),)="",""," - "&amp;INDEX('1.2 Speakers'!$J$10:$J1824,MATCH(K757,'1.2 Speakers'!$B$10:$B1824,0),)),"")&amp;IF(ISBLANK(L757),"","
")&amp;L757&amp;IFERROR(IF(INDEX('1.2 Speakers'!$J$10:$J1824,MATCH(L757,'1.2 Speakers'!$B$10:$B1824,0),)="",""," - "&amp;INDEX('1.2 Speakers'!$J$10:$J1824,MATCH(L757,'1.2 Speakers'!$B$10:$B1824,0),)),"")&amp;IF(ISBLANK(M757),"","
")&amp;M757&amp;IFERROR(IF(INDEX('1.2 Speakers'!$J$10:$J1824,MATCH(M757,'1.2 Speakers'!$B$10:$B1824,0),)="",""," - "&amp;INDEX('1.2 Speakers'!$J$10:$J1824,MATCH(M757,'1.2 Speakers'!$B$10:$B1824,0),)),"")&amp;IF(ISBLANK(N757),"","
")&amp;N757&amp;IFERROR(IF(INDEX('1.2 Speakers'!$J$10:$J1824,MATCH(N757,'1.2 Speakers'!$B$10:$B1824,0),)="",""," - "&amp;INDEX('1.2 Speakers'!$J$10:$J1824,MATCH(N757,'1.2 Speakers'!$B$10:$B1824,0),)),"")</f>
        <v/>
      </c>
      <c r="P757" s="58"/>
      <c r="Q757" s="60"/>
      <c r="R757" s="61"/>
      <c r="S757" s="60"/>
      <c r="T757" s="62"/>
    </row>
    <row r="758" spans="2:20" ht="13">
      <c r="B758" s="56"/>
      <c r="C758" s="425"/>
      <c r="D758" s="57"/>
      <c r="E758" s="58"/>
      <c r="F758" s="58"/>
      <c r="G758" s="427"/>
      <c r="H758" s="427"/>
      <c r="I758" s="59"/>
      <c r="J758" s="59"/>
      <c r="K758" s="59"/>
      <c r="L758" s="59"/>
      <c r="M758" s="59"/>
      <c r="N758" s="59"/>
      <c r="O758" s="57" t="str" cm="1">
        <f t="array" ref="O758">I758&amp;IFERROR(IF(INDEX('1.2 Speakers'!$J$10:$J1825,MATCH(I758,'1.2 Speakers'!$B$10:$B1825,0),)="",""," - "&amp;INDEX('1.2 Speakers'!$J$10:$J1825,MATCH(I758,'1.2 Speakers'!$B$10:$B1825,0),)),"")&amp;IF(ISBLANK(J758),"",CHAR(10))&amp;J758&amp;IFERROR(IF(INDEX('1.2 Speakers'!$J$10:$J1825,MATCH(J758,'1.2 Speakers'!$B$10:$B1825,0),)="",""," - "&amp;INDEX('1.2 Speakers'!$J$10:$J1825,MATCH(J758,'1.2 Speakers'!$B$10:$B1825,0),)),"")&amp;IF(ISBLANK(K758),"","
")&amp;K758&amp;IFERROR(IF(INDEX('1.2 Speakers'!$J$10:$J1825,MATCH(K758,'1.2 Speakers'!$B$10:$B1825,0),)="",""," - "&amp;INDEX('1.2 Speakers'!$J$10:$J1825,MATCH(K758,'1.2 Speakers'!$B$10:$B1825,0),)),"")&amp;IF(ISBLANK(L758),"","
")&amp;L758&amp;IFERROR(IF(INDEX('1.2 Speakers'!$J$10:$J1825,MATCH(L758,'1.2 Speakers'!$B$10:$B1825,0),)="",""," - "&amp;INDEX('1.2 Speakers'!$J$10:$J1825,MATCH(L758,'1.2 Speakers'!$B$10:$B1825,0),)),"")&amp;IF(ISBLANK(M758),"","
")&amp;M758&amp;IFERROR(IF(INDEX('1.2 Speakers'!$J$10:$J1825,MATCH(M758,'1.2 Speakers'!$B$10:$B1825,0),)="",""," - "&amp;INDEX('1.2 Speakers'!$J$10:$J1825,MATCH(M758,'1.2 Speakers'!$B$10:$B1825,0),)),"")&amp;IF(ISBLANK(N758),"","
")&amp;N758&amp;IFERROR(IF(INDEX('1.2 Speakers'!$J$10:$J1825,MATCH(N758,'1.2 Speakers'!$B$10:$B1825,0),)="",""," - "&amp;INDEX('1.2 Speakers'!$J$10:$J1825,MATCH(N758,'1.2 Speakers'!$B$10:$B1825,0),)),"")</f>
        <v/>
      </c>
      <c r="P758" s="58"/>
      <c r="Q758" s="60"/>
      <c r="R758" s="61"/>
      <c r="S758" s="60"/>
      <c r="T758" s="62"/>
    </row>
    <row r="759" spans="2:20" ht="13">
      <c r="B759" s="56"/>
      <c r="C759" s="425"/>
      <c r="D759" s="57"/>
      <c r="E759" s="58"/>
      <c r="F759" s="58"/>
      <c r="G759" s="427"/>
      <c r="H759" s="427"/>
      <c r="I759" s="59"/>
      <c r="J759" s="59"/>
      <c r="K759" s="59"/>
      <c r="L759" s="59"/>
      <c r="M759" s="59"/>
      <c r="N759" s="59"/>
      <c r="O759" s="57" t="str" cm="1">
        <f t="array" ref="O759">I759&amp;IFERROR(IF(INDEX('1.2 Speakers'!$J$10:$J1826,MATCH(I759,'1.2 Speakers'!$B$10:$B1826,0),)="",""," - "&amp;INDEX('1.2 Speakers'!$J$10:$J1826,MATCH(I759,'1.2 Speakers'!$B$10:$B1826,0),)),"")&amp;IF(ISBLANK(J759),"",CHAR(10))&amp;J759&amp;IFERROR(IF(INDEX('1.2 Speakers'!$J$10:$J1826,MATCH(J759,'1.2 Speakers'!$B$10:$B1826,0),)="",""," - "&amp;INDEX('1.2 Speakers'!$J$10:$J1826,MATCH(J759,'1.2 Speakers'!$B$10:$B1826,0),)),"")&amp;IF(ISBLANK(K759),"","
")&amp;K759&amp;IFERROR(IF(INDEX('1.2 Speakers'!$J$10:$J1826,MATCH(K759,'1.2 Speakers'!$B$10:$B1826,0),)="",""," - "&amp;INDEX('1.2 Speakers'!$J$10:$J1826,MATCH(K759,'1.2 Speakers'!$B$10:$B1826,0),)),"")&amp;IF(ISBLANK(L759),"","
")&amp;L759&amp;IFERROR(IF(INDEX('1.2 Speakers'!$J$10:$J1826,MATCH(L759,'1.2 Speakers'!$B$10:$B1826,0),)="",""," - "&amp;INDEX('1.2 Speakers'!$J$10:$J1826,MATCH(L759,'1.2 Speakers'!$B$10:$B1826,0),)),"")&amp;IF(ISBLANK(M759),"","
")&amp;M759&amp;IFERROR(IF(INDEX('1.2 Speakers'!$J$10:$J1826,MATCH(M759,'1.2 Speakers'!$B$10:$B1826,0),)="",""," - "&amp;INDEX('1.2 Speakers'!$J$10:$J1826,MATCH(M759,'1.2 Speakers'!$B$10:$B1826,0),)),"")&amp;IF(ISBLANK(N759),"","
")&amp;N759&amp;IFERROR(IF(INDEX('1.2 Speakers'!$J$10:$J1826,MATCH(N759,'1.2 Speakers'!$B$10:$B1826,0),)="",""," - "&amp;INDEX('1.2 Speakers'!$J$10:$J1826,MATCH(N759,'1.2 Speakers'!$B$10:$B1826,0),)),"")</f>
        <v/>
      </c>
      <c r="P759" s="58"/>
      <c r="Q759" s="60"/>
      <c r="R759" s="61"/>
      <c r="S759" s="60"/>
      <c r="T759" s="62"/>
    </row>
    <row r="760" spans="2:20" ht="13">
      <c r="B760" s="56"/>
      <c r="C760" s="425"/>
      <c r="D760" s="57"/>
      <c r="E760" s="58"/>
      <c r="F760" s="58"/>
      <c r="G760" s="427"/>
      <c r="H760" s="427"/>
      <c r="I760" s="59"/>
      <c r="J760" s="59"/>
      <c r="K760" s="59"/>
      <c r="L760" s="59"/>
      <c r="M760" s="59"/>
      <c r="N760" s="59"/>
      <c r="O760" s="57" t="str" cm="1">
        <f t="array" ref="O760">I760&amp;IFERROR(IF(INDEX('1.2 Speakers'!$J$10:$J1827,MATCH(I760,'1.2 Speakers'!$B$10:$B1827,0),)="",""," - "&amp;INDEX('1.2 Speakers'!$J$10:$J1827,MATCH(I760,'1.2 Speakers'!$B$10:$B1827,0),)),"")&amp;IF(ISBLANK(J760),"",CHAR(10))&amp;J760&amp;IFERROR(IF(INDEX('1.2 Speakers'!$J$10:$J1827,MATCH(J760,'1.2 Speakers'!$B$10:$B1827,0),)="",""," - "&amp;INDEX('1.2 Speakers'!$J$10:$J1827,MATCH(J760,'1.2 Speakers'!$B$10:$B1827,0),)),"")&amp;IF(ISBLANK(K760),"","
")&amp;K760&amp;IFERROR(IF(INDEX('1.2 Speakers'!$J$10:$J1827,MATCH(K760,'1.2 Speakers'!$B$10:$B1827,0),)="",""," - "&amp;INDEX('1.2 Speakers'!$J$10:$J1827,MATCH(K760,'1.2 Speakers'!$B$10:$B1827,0),)),"")&amp;IF(ISBLANK(L760),"","
")&amp;L760&amp;IFERROR(IF(INDEX('1.2 Speakers'!$J$10:$J1827,MATCH(L760,'1.2 Speakers'!$B$10:$B1827,0),)="",""," - "&amp;INDEX('1.2 Speakers'!$J$10:$J1827,MATCH(L760,'1.2 Speakers'!$B$10:$B1827,0),)),"")&amp;IF(ISBLANK(M760),"","
")&amp;M760&amp;IFERROR(IF(INDEX('1.2 Speakers'!$J$10:$J1827,MATCH(M760,'1.2 Speakers'!$B$10:$B1827,0),)="",""," - "&amp;INDEX('1.2 Speakers'!$J$10:$J1827,MATCH(M760,'1.2 Speakers'!$B$10:$B1827,0),)),"")&amp;IF(ISBLANK(N760),"","
")&amp;N760&amp;IFERROR(IF(INDEX('1.2 Speakers'!$J$10:$J1827,MATCH(N760,'1.2 Speakers'!$B$10:$B1827,0),)="",""," - "&amp;INDEX('1.2 Speakers'!$J$10:$J1827,MATCH(N760,'1.2 Speakers'!$B$10:$B1827,0),)),"")</f>
        <v/>
      </c>
      <c r="P760" s="58"/>
      <c r="Q760" s="60"/>
      <c r="R760" s="61"/>
      <c r="S760" s="60"/>
      <c r="T760" s="62"/>
    </row>
    <row r="761" spans="2:20" ht="13">
      <c r="B761" s="56"/>
      <c r="C761" s="425"/>
      <c r="D761" s="57"/>
      <c r="E761" s="58"/>
      <c r="F761" s="58"/>
      <c r="G761" s="427"/>
      <c r="H761" s="427"/>
      <c r="I761" s="59"/>
      <c r="J761" s="59"/>
      <c r="K761" s="59"/>
      <c r="L761" s="59"/>
      <c r="M761" s="59"/>
      <c r="N761" s="59"/>
      <c r="O761" s="57" t="str" cm="1">
        <f t="array" ref="O761">I761&amp;IFERROR(IF(INDEX('1.2 Speakers'!$J$10:$J1828,MATCH(I761,'1.2 Speakers'!$B$10:$B1828,0),)="",""," - "&amp;INDEX('1.2 Speakers'!$J$10:$J1828,MATCH(I761,'1.2 Speakers'!$B$10:$B1828,0),)),"")&amp;IF(ISBLANK(J761),"",CHAR(10))&amp;J761&amp;IFERROR(IF(INDEX('1.2 Speakers'!$J$10:$J1828,MATCH(J761,'1.2 Speakers'!$B$10:$B1828,0),)="",""," - "&amp;INDEX('1.2 Speakers'!$J$10:$J1828,MATCH(J761,'1.2 Speakers'!$B$10:$B1828,0),)),"")&amp;IF(ISBLANK(K761),"","
")&amp;K761&amp;IFERROR(IF(INDEX('1.2 Speakers'!$J$10:$J1828,MATCH(K761,'1.2 Speakers'!$B$10:$B1828,0),)="",""," - "&amp;INDEX('1.2 Speakers'!$J$10:$J1828,MATCH(K761,'1.2 Speakers'!$B$10:$B1828,0),)),"")&amp;IF(ISBLANK(L761),"","
")&amp;L761&amp;IFERROR(IF(INDEX('1.2 Speakers'!$J$10:$J1828,MATCH(L761,'1.2 Speakers'!$B$10:$B1828,0),)="",""," - "&amp;INDEX('1.2 Speakers'!$J$10:$J1828,MATCH(L761,'1.2 Speakers'!$B$10:$B1828,0),)),"")&amp;IF(ISBLANK(M761),"","
")&amp;M761&amp;IFERROR(IF(INDEX('1.2 Speakers'!$J$10:$J1828,MATCH(M761,'1.2 Speakers'!$B$10:$B1828,0),)="",""," - "&amp;INDEX('1.2 Speakers'!$J$10:$J1828,MATCH(M761,'1.2 Speakers'!$B$10:$B1828,0),)),"")&amp;IF(ISBLANK(N761),"","
")&amp;N761&amp;IFERROR(IF(INDEX('1.2 Speakers'!$J$10:$J1828,MATCH(N761,'1.2 Speakers'!$B$10:$B1828,0),)="",""," - "&amp;INDEX('1.2 Speakers'!$J$10:$J1828,MATCH(N761,'1.2 Speakers'!$B$10:$B1828,0),)),"")</f>
        <v/>
      </c>
      <c r="P761" s="58"/>
      <c r="Q761" s="60"/>
      <c r="R761" s="61"/>
      <c r="S761" s="60"/>
      <c r="T761" s="62"/>
    </row>
    <row r="762" spans="2:20" ht="13">
      <c r="B762" s="56"/>
      <c r="C762" s="425"/>
      <c r="D762" s="57"/>
      <c r="E762" s="58"/>
      <c r="F762" s="58"/>
      <c r="G762" s="427"/>
      <c r="H762" s="427"/>
      <c r="I762" s="59"/>
      <c r="J762" s="59"/>
      <c r="K762" s="59"/>
      <c r="L762" s="59"/>
      <c r="M762" s="59"/>
      <c r="N762" s="59"/>
      <c r="O762" s="57" t="str" cm="1">
        <f t="array" ref="O762">I762&amp;IFERROR(IF(INDEX('1.2 Speakers'!$J$10:$J1829,MATCH(I762,'1.2 Speakers'!$B$10:$B1829,0),)="",""," - "&amp;INDEX('1.2 Speakers'!$J$10:$J1829,MATCH(I762,'1.2 Speakers'!$B$10:$B1829,0),)),"")&amp;IF(ISBLANK(J762),"",CHAR(10))&amp;J762&amp;IFERROR(IF(INDEX('1.2 Speakers'!$J$10:$J1829,MATCH(J762,'1.2 Speakers'!$B$10:$B1829,0),)="",""," - "&amp;INDEX('1.2 Speakers'!$J$10:$J1829,MATCH(J762,'1.2 Speakers'!$B$10:$B1829,0),)),"")&amp;IF(ISBLANK(K762),"","
")&amp;K762&amp;IFERROR(IF(INDEX('1.2 Speakers'!$J$10:$J1829,MATCH(K762,'1.2 Speakers'!$B$10:$B1829,0),)="",""," - "&amp;INDEX('1.2 Speakers'!$J$10:$J1829,MATCH(K762,'1.2 Speakers'!$B$10:$B1829,0),)),"")&amp;IF(ISBLANK(L762),"","
")&amp;L762&amp;IFERROR(IF(INDEX('1.2 Speakers'!$J$10:$J1829,MATCH(L762,'1.2 Speakers'!$B$10:$B1829,0),)="",""," - "&amp;INDEX('1.2 Speakers'!$J$10:$J1829,MATCH(L762,'1.2 Speakers'!$B$10:$B1829,0),)),"")&amp;IF(ISBLANK(M762),"","
")&amp;M762&amp;IFERROR(IF(INDEX('1.2 Speakers'!$J$10:$J1829,MATCH(M762,'1.2 Speakers'!$B$10:$B1829,0),)="",""," - "&amp;INDEX('1.2 Speakers'!$J$10:$J1829,MATCH(M762,'1.2 Speakers'!$B$10:$B1829,0),)),"")&amp;IF(ISBLANK(N762),"","
")&amp;N762&amp;IFERROR(IF(INDEX('1.2 Speakers'!$J$10:$J1829,MATCH(N762,'1.2 Speakers'!$B$10:$B1829,0),)="",""," - "&amp;INDEX('1.2 Speakers'!$J$10:$J1829,MATCH(N762,'1.2 Speakers'!$B$10:$B1829,0),)),"")</f>
        <v/>
      </c>
      <c r="P762" s="58"/>
      <c r="Q762" s="60"/>
      <c r="R762" s="61"/>
      <c r="S762" s="60"/>
      <c r="T762" s="62"/>
    </row>
    <row r="763" spans="2:20" ht="13">
      <c r="B763" s="56"/>
      <c r="C763" s="425"/>
      <c r="D763" s="57"/>
      <c r="E763" s="58"/>
      <c r="F763" s="58"/>
      <c r="G763" s="427"/>
      <c r="H763" s="427"/>
      <c r="I763" s="59"/>
      <c r="J763" s="59"/>
      <c r="K763" s="59"/>
      <c r="L763" s="59"/>
      <c r="M763" s="59"/>
      <c r="N763" s="59"/>
      <c r="O763" s="57" t="str" cm="1">
        <f t="array" ref="O763">I763&amp;IFERROR(IF(INDEX('1.2 Speakers'!$J$10:$J1830,MATCH(I763,'1.2 Speakers'!$B$10:$B1830,0),)="",""," - "&amp;INDEX('1.2 Speakers'!$J$10:$J1830,MATCH(I763,'1.2 Speakers'!$B$10:$B1830,0),)),"")&amp;IF(ISBLANK(J763),"",CHAR(10))&amp;J763&amp;IFERROR(IF(INDEX('1.2 Speakers'!$J$10:$J1830,MATCH(J763,'1.2 Speakers'!$B$10:$B1830,0),)="",""," - "&amp;INDEX('1.2 Speakers'!$J$10:$J1830,MATCH(J763,'1.2 Speakers'!$B$10:$B1830,0),)),"")&amp;IF(ISBLANK(K763),"","
")&amp;K763&amp;IFERROR(IF(INDEX('1.2 Speakers'!$J$10:$J1830,MATCH(K763,'1.2 Speakers'!$B$10:$B1830,0),)="",""," - "&amp;INDEX('1.2 Speakers'!$J$10:$J1830,MATCH(K763,'1.2 Speakers'!$B$10:$B1830,0),)),"")&amp;IF(ISBLANK(L763),"","
")&amp;L763&amp;IFERROR(IF(INDEX('1.2 Speakers'!$J$10:$J1830,MATCH(L763,'1.2 Speakers'!$B$10:$B1830,0),)="",""," - "&amp;INDEX('1.2 Speakers'!$J$10:$J1830,MATCH(L763,'1.2 Speakers'!$B$10:$B1830,0),)),"")&amp;IF(ISBLANK(M763),"","
")&amp;M763&amp;IFERROR(IF(INDEX('1.2 Speakers'!$J$10:$J1830,MATCH(M763,'1.2 Speakers'!$B$10:$B1830,0),)="",""," - "&amp;INDEX('1.2 Speakers'!$J$10:$J1830,MATCH(M763,'1.2 Speakers'!$B$10:$B1830,0),)),"")&amp;IF(ISBLANK(N763),"","
")&amp;N763&amp;IFERROR(IF(INDEX('1.2 Speakers'!$J$10:$J1830,MATCH(N763,'1.2 Speakers'!$B$10:$B1830,0),)="",""," - "&amp;INDEX('1.2 Speakers'!$J$10:$J1830,MATCH(N763,'1.2 Speakers'!$B$10:$B1830,0),)),"")</f>
        <v/>
      </c>
      <c r="P763" s="58"/>
      <c r="Q763" s="60"/>
      <c r="R763" s="61"/>
      <c r="S763" s="60"/>
      <c r="T763" s="62"/>
    </row>
    <row r="764" spans="2:20" ht="13">
      <c r="B764" s="56"/>
      <c r="C764" s="425"/>
      <c r="D764" s="57"/>
      <c r="E764" s="58"/>
      <c r="F764" s="58"/>
      <c r="G764" s="427"/>
      <c r="H764" s="427"/>
      <c r="I764" s="59"/>
      <c r="J764" s="59"/>
      <c r="K764" s="59"/>
      <c r="L764" s="59"/>
      <c r="M764" s="59"/>
      <c r="N764" s="59"/>
      <c r="O764" s="57" t="str" cm="1">
        <f t="array" ref="O764">I764&amp;IFERROR(IF(INDEX('1.2 Speakers'!$J$10:$J1831,MATCH(I764,'1.2 Speakers'!$B$10:$B1831,0),)="",""," - "&amp;INDEX('1.2 Speakers'!$J$10:$J1831,MATCH(I764,'1.2 Speakers'!$B$10:$B1831,0),)),"")&amp;IF(ISBLANK(J764),"",CHAR(10))&amp;J764&amp;IFERROR(IF(INDEX('1.2 Speakers'!$J$10:$J1831,MATCH(J764,'1.2 Speakers'!$B$10:$B1831,0),)="",""," - "&amp;INDEX('1.2 Speakers'!$J$10:$J1831,MATCH(J764,'1.2 Speakers'!$B$10:$B1831,0),)),"")&amp;IF(ISBLANK(K764),"","
")&amp;K764&amp;IFERROR(IF(INDEX('1.2 Speakers'!$J$10:$J1831,MATCH(K764,'1.2 Speakers'!$B$10:$B1831,0),)="",""," - "&amp;INDEX('1.2 Speakers'!$J$10:$J1831,MATCH(K764,'1.2 Speakers'!$B$10:$B1831,0),)),"")&amp;IF(ISBLANK(L764),"","
")&amp;L764&amp;IFERROR(IF(INDEX('1.2 Speakers'!$J$10:$J1831,MATCH(L764,'1.2 Speakers'!$B$10:$B1831,0),)="",""," - "&amp;INDEX('1.2 Speakers'!$J$10:$J1831,MATCH(L764,'1.2 Speakers'!$B$10:$B1831,0),)),"")&amp;IF(ISBLANK(M764),"","
")&amp;M764&amp;IFERROR(IF(INDEX('1.2 Speakers'!$J$10:$J1831,MATCH(M764,'1.2 Speakers'!$B$10:$B1831,0),)="",""," - "&amp;INDEX('1.2 Speakers'!$J$10:$J1831,MATCH(M764,'1.2 Speakers'!$B$10:$B1831,0),)),"")&amp;IF(ISBLANK(N764),"","
")&amp;N764&amp;IFERROR(IF(INDEX('1.2 Speakers'!$J$10:$J1831,MATCH(N764,'1.2 Speakers'!$B$10:$B1831,0),)="",""," - "&amp;INDEX('1.2 Speakers'!$J$10:$J1831,MATCH(N764,'1.2 Speakers'!$B$10:$B1831,0),)),"")</f>
        <v/>
      </c>
      <c r="P764" s="58"/>
      <c r="Q764" s="60"/>
      <c r="R764" s="61"/>
      <c r="S764" s="60"/>
      <c r="T764" s="62"/>
    </row>
    <row r="765" spans="2:20" ht="13">
      <c r="B765" s="56"/>
      <c r="C765" s="425"/>
      <c r="D765" s="57"/>
      <c r="E765" s="58"/>
      <c r="F765" s="58"/>
      <c r="G765" s="427"/>
      <c r="H765" s="427"/>
      <c r="I765" s="59"/>
      <c r="J765" s="59"/>
      <c r="K765" s="59"/>
      <c r="L765" s="59"/>
      <c r="M765" s="59"/>
      <c r="N765" s="59"/>
      <c r="O765" s="57" t="str" cm="1">
        <f t="array" ref="O765">I765&amp;IFERROR(IF(INDEX('1.2 Speakers'!$J$10:$J1832,MATCH(I765,'1.2 Speakers'!$B$10:$B1832,0),)="",""," - "&amp;INDEX('1.2 Speakers'!$J$10:$J1832,MATCH(I765,'1.2 Speakers'!$B$10:$B1832,0),)),"")&amp;IF(ISBLANK(J765),"",CHAR(10))&amp;J765&amp;IFERROR(IF(INDEX('1.2 Speakers'!$J$10:$J1832,MATCH(J765,'1.2 Speakers'!$B$10:$B1832,0),)="",""," - "&amp;INDEX('1.2 Speakers'!$J$10:$J1832,MATCH(J765,'1.2 Speakers'!$B$10:$B1832,0),)),"")&amp;IF(ISBLANK(K765),"","
")&amp;K765&amp;IFERROR(IF(INDEX('1.2 Speakers'!$J$10:$J1832,MATCH(K765,'1.2 Speakers'!$B$10:$B1832,0),)="",""," - "&amp;INDEX('1.2 Speakers'!$J$10:$J1832,MATCH(K765,'1.2 Speakers'!$B$10:$B1832,0),)),"")&amp;IF(ISBLANK(L765),"","
")&amp;L765&amp;IFERROR(IF(INDEX('1.2 Speakers'!$J$10:$J1832,MATCH(L765,'1.2 Speakers'!$B$10:$B1832,0),)="",""," - "&amp;INDEX('1.2 Speakers'!$J$10:$J1832,MATCH(L765,'1.2 Speakers'!$B$10:$B1832,0),)),"")&amp;IF(ISBLANK(M765),"","
")&amp;M765&amp;IFERROR(IF(INDEX('1.2 Speakers'!$J$10:$J1832,MATCH(M765,'1.2 Speakers'!$B$10:$B1832,0),)="",""," - "&amp;INDEX('1.2 Speakers'!$J$10:$J1832,MATCH(M765,'1.2 Speakers'!$B$10:$B1832,0),)),"")&amp;IF(ISBLANK(N765),"","
")&amp;N765&amp;IFERROR(IF(INDEX('1.2 Speakers'!$J$10:$J1832,MATCH(N765,'1.2 Speakers'!$B$10:$B1832,0),)="",""," - "&amp;INDEX('1.2 Speakers'!$J$10:$J1832,MATCH(N765,'1.2 Speakers'!$B$10:$B1832,0),)),"")</f>
        <v/>
      </c>
      <c r="P765" s="58"/>
      <c r="Q765" s="60"/>
      <c r="R765" s="61"/>
      <c r="S765" s="60"/>
      <c r="T765" s="62"/>
    </row>
    <row r="766" spans="2:20" ht="13">
      <c r="B766" s="56"/>
      <c r="C766" s="425"/>
      <c r="D766" s="57"/>
      <c r="E766" s="58"/>
      <c r="F766" s="58"/>
      <c r="G766" s="427"/>
      <c r="H766" s="427"/>
      <c r="I766" s="59"/>
      <c r="J766" s="59"/>
      <c r="K766" s="59"/>
      <c r="L766" s="59"/>
      <c r="M766" s="59"/>
      <c r="N766" s="59"/>
      <c r="O766" s="57" t="str" cm="1">
        <f t="array" ref="O766">I766&amp;IFERROR(IF(INDEX('1.2 Speakers'!$J$10:$J1833,MATCH(I766,'1.2 Speakers'!$B$10:$B1833,0),)="",""," - "&amp;INDEX('1.2 Speakers'!$J$10:$J1833,MATCH(I766,'1.2 Speakers'!$B$10:$B1833,0),)),"")&amp;IF(ISBLANK(J766),"",CHAR(10))&amp;J766&amp;IFERROR(IF(INDEX('1.2 Speakers'!$J$10:$J1833,MATCH(J766,'1.2 Speakers'!$B$10:$B1833,0),)="",""," - "&amp;INDEX('1.2 Speakers'!$J$10:$J1833,MATCH(J766,'1.2 Speakers'!$B$10:$B1833,0),)),"")&amp;IF(ISBLANK(K766),"","
")&amp;K766&amp;IFERROR(IF(INDEX('1.2 Speakers'!$J$10:$J1833,MATCH(K766,'1.2 Speakers'!$B$10:$B1833,0),)="",""," - "&amp;INDEX('1.2 Speakers'!$J$10:$J1833,MATCH(K766,'1.2 Speakers'!$B$10:$B1833,0),)),"")&amp;IF(ISBLANK(L766),"","
")&amp;L766&amp;IFERROR(IF(INDEX('1.2 Speakers'!$J$10:$J1833,MATCH(L766,'1.2 Speakers'!$B$10:$B1833,0),)="",""," - "&amp;INDEX('1.2 Speakers'!$J$10:$J1833,MATCH(L766,'1.2 Speakers'!$B$10:$B1833,0),)),"")&amp;IF(ISBLANK(M766),"","
")&amp;M766&amp;IFERROR(IF(INDEX('1.2 Speakers'!$J$10:$J1833,MATCH(M766,'1.2 Speakers'!$B$10:$B1833,0),)="",""," - "&amp;INDEX('1.2 Speakers'!$J$10:$J1833,MATCH(M766,'1.2 Speakers'!$B$10:$B1833,0),)),"")&amp;IF(ISBLANK(N766),"","
")&amp;N766&amp;IFERROR(IF(INDEX('1.2 Speakers'!$J$10:$J1833,MATCH(N766,'1.2 Speakers'!$B$10:$B1833,0),)="",""," - "&amp;INDEX('1.2 Speakers'!$J$10:$J1833,MATCH(N766,'1.2 Speakers'!$B$10:$B1833,0),)),"")</f>
        <v/>
      </c>
      <c r="P766" s="58"/>
      <c r="Q766" s="60"/>
      <c r="R766" s="61"/>
      <c r="S766" s="60"/>
      <c r="T766" s="62"/>
    </row>
    <row r="767" spans="2:20" ht="13">
      <c r="B767" s="56"/>
      <c r="C767" s="425"/>
      <c r="D767" s="57"/>
      <c r="E767" s="58"/>
      <c r="F767" s="58"/>
      <c r="G767" s="427"/>
      <c r="H767" s="427"/>
      <c r="I767" s="59"/>
      <c r="J767" s="59"/>
      <c r="K767" s="59"/>
      <c r="L767" s="59"/>
      <c r="M767" s="59"/>
      <c r="N767" s="59"/>
      <c r="O767" s="57" t="str" cm="1">
        <f t="array" ref="O767">I767&amp;IFERROR(IF(INDEX('1.2 Speakers'!$J$10:$J1834,MATCH(I767,'1.2 Speakers'!$B$10:$B1834,0),)="",""," - "&amp;INDEX('1.2 Speakers'!$J$10:$J1834,MATCH(I767,'1.2 Speakers'!$B$10:$B1834,0),)),"")&amp;IF(ISBLANK(J767),"",CHAR(10))&amp;J767&amp;IFERROR(IF(INDEX('1.2 Speakers'!$J$10:$J1834,MATCH(J767,'1.2 Speakers'!$B$10:$B1834,0),)="",""," - "&amp;INDEX('1.2 Speakers'!$J$10:$J1834,MATCH(J767,'1.2 Speakers'!$B$10:$B1834,0),)),"")&amp;IF(ISBLANK(K767),"","
")&amp;K767&amp;IFERROR(IF(INDEX('1.2 Speakers'!$J$10:$J1834,MATCH(K767,'1.2 Speakers'!$B$10:$B1834,0),)="",""," - "&amp;INDEX('1.2 Speakers'!$J$10:$J1834,MATCH(K767,'1.2 Speakers'!$B$10:$B1834,0),)),"")&amp;IF(ISBLANK(L767),"","
")&amp;L767&amp;IFERROR(IF(INDEX('1.2 Speakers'!$J$10:$J1834,MATCH(L767,'1.2 Speakers'!$B$10:$B1834,0),)="",""," - "&amp;INDEX('1.2 Speakers'!$J$10:$J1834,MATCH(L767,'1.2 Speakers'!$B$10:$B1834,0),)),"")&amp;IF(ISBLANK(M767),"","
")&amp;M767&amp;IFERROR(IF(INDEX('1.2 Speakers'!$J$10:$J1834,MATCH(M767,'1.2 Speakers'!$B$10:$B1834,0),)="",""," - "&amp;INDEX('1.2 Speakers'!$J$10:$J1834,MATCH(M767,'1.2 Speakers'!$B$10:$B1834,0),)),"")&amp;IF(ISBLANK(N767),"","
")&amp;N767&amp;IFERROR(IF(INDEX('1.2 Speakers'!$J$10:$J1834,MATCH(N767,'1.2 Speakers'!$B$10:$B1834,0),)="",""," - "&amp;INDEX('1.2 Speakers'!$J$10:$J1834,MATCH(N767,'1.2 Speakers'!$B$10:$B1834,0),)),"")</f>
        <v/>
      </c>
      <c r="P767" s="58"/>
      <c r="Q767" s="60"/>
      <c r="R767" s="61"/>
      <c r="S767" s="60"/>
      <c r="T767" s="62"/>
    </row>
    <row r="768" spans="2:20" ht="13">
      <c r="B768" s="56"/>
      <c r="C768" s="425"/>
      <c r="D768" s="57"/>
      <c r="E768" s="58"/>
      <c r="F768" s="58"/>
      <c r="G768" s="427"/>
      <c r="H768" s="427"/>
      <c r="I768" s="59"/>
      <c r="J768" s="59"/>
      <c r="K768" s="59"/>
      <c r="L768" s="59"/>
      <c r="M768" s="59"/>
      <c r="N768" s="59"/>
      <c r="O768" s="57" t="str" cm="1">
        <f t="array" ref="O768">I768&amp;IFERROR(IF(INDEX('1.2 Speakers'!$J$10:$J1835,MATCH(I768,'1.2 Speakers'!$B$10:$B1835,0),)="",""," - "&amp;INDEX('1.2 Speakers'!$J$10:$J1835,MATCH(I768,'1.2 Speakers'!$B$10:$B1835,0),)),"")&amp;IF(ISBLANK(J768),"",CHAR(10))&amp;J768&amp;IFERROR(IF(INDEX('1.2 Speakers'!$J$10:$J1835,MATCH(J768,'1.2 Speakers'!$B$10:$B1835,0),)="",""," - "&amp;INDEX('1.2 Speakers'!$J$10:$J1835,MATCH(J768,'1.2 Speakers'!$B$10:$B1835,0),)),"")&amp;IF(ISBLANK(K768),"","
")&amp;K768&amp;IFERROR(IF(INDEX('1.2 Speakers'!$J$10:$J1835,MATCH(K768,'1.2 Speakers'!$B$10:$B1835,0),)="",""," - "&amp;INDEX('1.2 Speakers'!$J$10:$J1835,MATCH(K768,'1.2 Speakers'!$B$10:$B1835,0),)),"")&amp;IF(ISBLANK(L768),"","
")&amp;L768&amp;IFERROR(IF(INDEX('1.2 Speakers'!$J$10:$J1835,MATCH(L768,'1.2 Speakers'!$B$10:$B1835,0),)="",""," - "&amp;INDEX('1.2 Speakers'!$J$10:$J1835,MATCH(L768,'1.2 Speakers'!$B$10:$B1835,0),)),"")&amp;IF(ISBLANK(M768),"","
")&amp;M768&amp;IFERROR(IF(INDEX('1.2 Speakers'!$J$10:$J1835,MATCH(M768,'1.2 Speakers'!$B$10:$B1835,0),)="",""," - "&amp;INDEX('1.2 Speakers'!$J$10:$J1835,MATCH(M768,'1.2 Speakers'!$B$10:$B1835,0),)),"")&amp;IF(ISBLANK(N768),"","
")&amp;N768&amp;IFERROR(IF(INDEX('1.2 Speakers'!$J$10:$J1835,MATCH(N768,'1.2 Speakers'!$B$10:$B1835,0),)="",""," - "&amp;INDEX('1.2 Speakers'!$J$10:$J1835,MATCH(N768,'1.2 Speakers'!$B$10:$B1835,0),)),"")</f>
        <v/>
      </c>
      <c r="P768" s="58"/>
      <c r="Q768" s="60"/>
      <c r="R768" s="61"/>
      <c r="S768" s="60"/>
      <c r="T768" s="62"/>
    </row>
    <row r="769" spans="2:20" ht="13">
      <c r="B769" s="56"/>
      <c r="C769" s="425"/>
      <c r="D769" s="57"/>
      <c r="E769" s="58"/>
      <c r="F769" s="58"/>
      <c r="G769" s="427"/>
      <c r="H769" s="427"/>
      <c r="I769" s="59"/>
      <c r="J769" s="59"/>
      <c r="K769" s="59"/>
      <c r="L769" s="59"/>
      <c r="M769" s="59"/>
      <c r="N769" s="59"/>
      <c r="O769" s="57" t="str" cm="1">
        <f t="array" ref="O769">I769&amp;IFERROR(IF(INDEX('1.2 Speakers'!$J$10:$J1836,MATCH(I769,'1.2 Speakers'!$B$10:$B1836,0),)="",""," - "&amp;INDEX('1.2 Speakers'!$J$10:$J1836,MATCH(I769,'1.2 Speakers'!$B$10:$B1836,0),)),"")&amp;IF(ISBLANK(J769),"",CHAR(10))&amp;J769&amp;IFERROR(IF(INDEX('1.2 Speakers'!$J$10:$J1836,MATCH(J769,'1.2 Speakers'!$B$10:$B1836,0),)="",""," - "&amp;INDEX('1.2 Speakers'!$J$10:$J1836,MATCH(J769,'1.2 Speakers'!$B$10:$B1836,0),)),"")&amp;IF(ISBLANK(K769),"","
")&amp;K769&amp;IFERROR(IF(INDEX('1.2 Speakers'!$J$10:$J1836,MATCH(K769,'1.2 Speakers'!$B$10:$B1836,0),)="",""," - "&amp;INDEX('1.2 Speakers'!$J$10:$J1836,MATCH(K769,'1.2 Speakers'!$B$10:$B1836,0),)),"")&amp;IF(ISBLANK(L769),"","
")&amp;L769&amp;IFERROR(IF(INDEX('1.2 Speakers'!$J$10:$J1836,MATCH(L769,'1.2 Speakers'!$B$10:$B1836,0),)="",""," - "&amp;INDEX('1.2 Speakers'!$J$10:$J1836,MATCH(L769,'1.2 Speakers'!$B$10:$B1836,0),)),"")&amp;IF(ISBLANK(M769),"","
")&amp;M769&amp;IFERROR(IF(INDEX('1.2 Speakers'!$J$10:$J1836,MATCH(M769,'1.2 Speakers'!$B$10:$B1836,0),)="",""," - "&amp;INDEX('1.2 Speakers'!$J$10:$J1836,MATCH(M769,'1.2 Speakers'!$B$10:$B1836,0),)),"")&amp;IF(ISBLANK(N769),"","
")&amp;N769&amp;IFERROR(IF(INDEX('1.2 Speakers'!$J$10:$J1836,MATCH(N769,'1.2 Speakers'!$B$10:$B1836,0),)="",""," - "&amp;INDEX('1.2 Speakers'!$J$10:$J1836,MATCH(N769,'1.2 Speakers'!$B$10:$B1836,0),)),"")</f>
        <v/>
      </c>
      <c r="P769" s="58"/>
      <c r="Q769" s="60"/>
      <c r="R769" s="61"/>
      <c r="S769" s="60"/>
      <c r="T769" s="62"/>
    </row>
    <row r="770" spans="2:20" ht="13">
      <c r="B770" s="56"/>
      <c r="C770" s="425"/>
      <c r="D770" s="57"/>
      <c r="E770" s="58"/>
      <c r="F770" s="58"/>
      <c r="G770" s="427"/>
      <c r="H770" s="427"/>
      <c r="I770" s="59"/>
      <c r="J770" s="59"/>
      <c r="K770" s="59"/>
      <c r="L770" s="59"/>
      <c r="M770" s="59"/>
      <c r="N770" s="59"/>
      <c r="O770" s="57" t="str" cm="1">
        <f t="array" ref="O770">I770&amp;IFERROR(IF(INDEX('1.2 Speakers'!$J$10:$J1837,MATCH(I770,'1.2 Speakers'!$B$10:$B1837,0),)="",""," - "&amp;INDEX('1.2 Speakers'!$J$10:$J1837,MATCH(I770,'1.2 Speakers'!$B$10:$B1837,0),)),"")&amp;IF(ISBLANK(J770),"",CHAR(10))&amp;J770&amp;IFERROR(IF(INDEX('1.2 Speakers'!$J$10:$J1837,MATCH(J770,'1.2 Speakers'!$B$10:$B1837,0),)="",""," - "&amp;INDEX('1.2 Speakers'!$J$10:$J1837,MATCH(J770,'1.2 Speakers'!$B$10:$B1837,0),)),"")&amp;IF(ISBLANK(K770),"","
")&amp;K770&amp;IFERROR(IF(INDEX('1.2 Speakers'!$J$10:$J1837,MATCH(K770,'1.2 Speakers'!$B$10:$B1837,0),)="",""," - "&amp;INDEX('1.2 Speakers'!$J$10:$J1837,MATCH(K770,'1.2 Speakers'!$B$10:$B1837,0),)),"")&amp;IF(ISBLANK(L770),"","
")&amp;L770&amp;IFERROR(IF(INDEX('1.2 Speakers'!$J$10:$J1837,MATCH(L770,'1.2 Speakers'!$B$10:$B1837,0),)="",""," - "&amp;INDEX('1.2 Speakers'!$J$10:$J1837,MATCH(L770,'1.2 Speakers'!$B$10:$B1837,0),)),"")&amp;IF(ISBLANK(M770),"","
")&amp;M770&amp;IFERROR(IF(INDEX('1.2 Speakers'!$J$10:$J1837,MATCH(M770,'1.2 Speakers'!$B$10:$B1837,0),)="",""," - "&amp;INDEX('1.2 Speakers'!$J$10:$J1837,MATCH(M770,'1.2 Speakers'!$B$10:$B1837,0),)),"")&amp;IF(ISBLANK(N770),"","
")&amp;N770&amp;IFERROR(IF(INDEX('1.2 Speakers'!$J$10:$J1837,MATCH(N770,'1.2 Speakers'!$B$10:$B1837,0),)="",""," - "&amp;INDEX('1.2 Speakers'!$J$10:$J1837,MATCH(N770,'1.2 Speakers'!$B$10:$B1837,0),)),"")</f>
        <v/>
      </c>
      <c r="P770" s="58"/>
      <c r="Q770" s="60"/>
      <c r="R770" s="61"/>
      <c r="S770" s="60"/>
      <c r="T770" s="62"/>
    </row>
    <row r="771" spans="2:20" ht="13">
      <c r="B771" s="56"/>
      <c r="C771" s="425"/>
      <c r="D771" s="57"/>
      <c r="E771" s="58"/>
      <c r="F771" s="58"/>
      <c r="G771" s="427"/>
      <c r="H771" s="427"/>
      <c r="I771" s="59"/>
      <c r="J771" s="59"/>
      <c r="K771" s="59"/>
      <c r="L771" s="59"/>
      <c r="M771" s="59"/>
      <c r="N771" s="59"/>
      <c r="O771" s="57" t="str" cm="1">
        <f t="array" ref="O771">I771&amp;IFERROR(IF(INDEX('1.2 Speakers'!$J$10:$J1838,MATCH(I771,'1.2 Speakers'!$B$10:$B1838,0),)="",""," - "&amp;INDEX('1.2 Speakers'!$J$10:$J1838,MATCH(I771,'1.2 Speakers'!$B$10:$B1838,0),)),"")&amp;IF(ISBLANK(J771),"",CHAR(10))&amp;J771&amp;IFERROR(IF(INDEX('1.2 Speakers'!$J$10:$J1838,MATCH(J771,'1.2 Speakers'!$B$10:$B1838,0),)="",""," - "&amp;INDEX('1.2 Speakers'!$J$10:$J1838,MATCH(J771,'1.2 Speakers'!$B$10:$B1838,0),)),"")&amp;IF(ISBLANK(K771),"","
")&amp;K771&amp;IFERROR(IF(INDEX('1.2 Speakers'!$J$10:$J1838,MATCH(K771,'1.2 Speakers'!$B$10:$B1838,0),)="",""," - "&amp;INDEX('1.2 Speakers'!$J$10:$J1838,MATCH(K771,'1.2 Speakers'!$B$10:$B1838,0),)),"")&amp;IF(ISBLANK(L771),"","
")&amp;L771&amp;IFERROR(IF(INDEX('1.2 Speakers'!$J$10:$J1838,MATCH(L771,'1.2 Speakers'!$B$10:$B1838,0),)="",""," - "&amp;INDEX('1.2 Speakers'!$J$10:$J1838,MATCH(L771,'1.2 Speakers'!$B$10:$B1838,0),)),"")&amp;IF(ISBLANK(M771),"","
")&amp;M771&amp;IFERROR(IF(INDEX('1.2 Speakers'!$J$10:$J1838,MATCH(M771,'1.2 Speakers'!$B$10:$B1838,0),)="",""," - "&amp;INDEX('1.2 Speakers'!$J$10:$J1838,MATCH(M771,'1.2 Speakers'!$B$10:$B1838,0),)),"")&amp;IF(ISBLANK(N771),"","
")&amp;N771&amp;IFERROR(IF(INDEX('1.2 Speakers'!$J$10:$J1838,MATCH(N771,'1.2 Speakers'!$B$10:$B1838,0),)="",""," - "&amp;INDEX('1.2 Speakers'!$J$10:$J1838,MATCH(N771,'1.2 Speakers'!$B$10:$B1838,0),)),"")</f>
        <v/>
      </c>
      <c r="P771" s="58"/>
      <c r="Q771" s="60"/>
      <c r="R771" s="61"/>
      <c r="S771" s="60"/>
      <c r="T771" s="62"/>
    </row>
    <row r="772" spans="2:20" ht="13">
      <c r="B772" s="56"/>
      <c r="C772" s="425"/>
      <c r="D772" s="57"/>
      <c r="E772" s="58"/>
      <c r="F772" s="58"/>
      <c r="G772" s="427"/>
      <c r="H772" s="427"/>
      <c r="I772" s="59"/>
      <c r="J772" s="59"/>
      <c r="K772" s="59"/>
      <c r="L772" s="59"/>
      <c r="M772" s="59"/>
      <c r="N772" s="59"/>
      <c r="O772" s="57" t="str" cm="1">
        <f t="array" ref="O772">I772&amp;IFERROR(IF(INDEX('1.2 Speakers'!$J$10:$J1839,MATCH(I772,'1.2 Speakers'!$B$10:$B1839,0),)="",""," - "&amp;INDEX('1.2 Speakers'!$J$10:$J1839,MATCH(I772,'1.2 Speakers'!$B$10:$B1839,0),)),"")&amp;IF(ISBLANK(J772),"",CHAR(10))&amp;J772&amp;IFERROR(IF(INDEX('1.2 Speakers'!$J$10:$J1839,MATCH(J772,'1.2 Speakers'!$B$10:$B1839,0),)="",""," - "&amp;INDEX('1.2 Speakers'!$J$10:$J1839,MATCH(J772,'1.2 Speakers'!$B$10:$B1839,0),)),"")&amp;IF(ISBLANK(K772),"","
")&amp;K772&amp;IFERROR(IF(INDEX('1.2 Speakers'!$J$10:$J1839,MATCH(K772,'1.2 Speakers'!$B$10:$B1839,0),)="",""," - "&amp;INDEX('1.2 Speakers'!$J$10:$J1839,MATCH(K772,'1.2 Speakers'!$B$10:$B1839,0),)),"")&amp;IF(ISBLANK(L772),"","
")&amp;L772&amp;IFERROR(IF(INDEX('1.2 Speakers'!$J$10:$J1839,MATCH(L772,'1.2 Speakers'!$B$10:$B1839,0),)="",""," - "&amp;INDEX('1.2 Speakers'!$J$10:$J1839,MATCH(L772,'1.2 Speakers'!$B$10:$B1839,0),)),"")&amp;IF(ISBLANK(M772),"","
")&amp;M772&amp;IFERROR(IF(INDEX('1.2 Speakers'!$J$10:$J1839,MATCH(M772,'1.2 Speakers'!$B$10:$B1839,0),)="",""," - "&amp;INDEX('1.2 Speakers'!$J$10:$J1839,MATCH(M772,'1.2 Speakers'!$B$10:$B1839,0),)),"")&amp;IF(ISBLANK(N772),"","
")&amp;N772&amp;IFERROR(IF(INDEX('1.2 Speakers'!$J$10:$J1839,MATCH(N772,'1.2 Speakers'!$B$10:$B1839,0),)="",""," - "&amp;INDEX('1.2 Speakers'!$J$10:$J1839,MATCH(N772,'1.2 Speakers'!$B$10:$B1839,0),)),"")</f>
        <v/>
      </c>
      <c r="P772" s="58"/>
      <c r="Q772" s="60"/>
      <c r="R772" s="61"/>
      <c r="S772" s="60"/>
      <c r="T772" s="62"/>
    </row>
    <row r="773" spans="2:20" ht="13">
      <c r="B773" s="56"/>
      <c r="C773" s="425"/>
      <c r="D773" s="57"/>
      <c r="E773" s="58"/>
      <c r="F773" s="58"/>
      <c r="G773" s="427"/>
      <c r="H773" s="427"/>
      <c r="I773" s="59"/>
      <c r="J773" s="59"/>
      <c r="K773" s="59"/>
      <c r="L773" s="59"/>
      <c r="M773" s="59"/>
      <c r="N773" s="59"/>
      <c r="O773" s="57" t="str" cm="1">
        <f t="array" ref="O773">I773&amp;IFERROR(IF(INDEX('1.2 Speakers'!$J$10:$J1840,MATCH(I773,'1.2 Speakers'!$B$10:$B1840,0),)="",""," - "&amp;INDEX('1.2 Speakers'!$J$10:$J1840,MATCH(I773,'1.2 Speakers'!$B$10:$B1840,0),)),"")&amp;IF(ISBLANK(J773),"",CHAR(10))&amp;J773&amp;IFERROR(IF(INDEX('1.2 Speakers'!$J$10:$J1840,MATCH(J773,'1.2 Speakers'!$B$10:$B1840,0),)="",""," - "&amp;INDEX('1.2 Speakers'!$J$10:$J1840,MATCH(J773,'1.2 Speakers'!$B$10:$B1840,0),)),"")&amp;IF(ISBLANK(K773),"","
")&amp;K773&amp;IFERROR(IF(INDEX('1.2 Speakers'!$J$10:$J1840,MATCH(K773,'1.2 Speakers'!$B$10:$B1840,0),)="",""," - "&amp;INDEX('1.2 Speakers'!$J$10:$J1840,MATCH(K773,'1.2 Speakers'!$B$10:$B1840,0),)),"")&amp;IF(ISBLANK(L773),"","
")&amp;L773&amp;IFERROR(IF(INDEX('1.2 Speakers'!$J$10:$J1840,MATCH(L773,'1.2 Speakers'!$B$10:$B1840,0),)="",""," - "&amp;INDEX('1.2 Speakers'!$J$10:$J1840,MATCH(L773,'1.2 Speakers'!$B$10:$B1840,0),)),"")&amp;IF(ISBLANK(M773),"","
")&amp;M773&amp;IFERROR(IF(INDEX('1.2 Speakers'!$J$10:$J1840,MATCH(M773,'1.2 Speakers'!$B$10:$B1840,0),)="",""," - "&amp;INDEX('1.2 Speakers'!$J$10:$J1840,MATCH(M773,'1.2 Speakers'!$B$10:$B1840,0),)),"")&amp;IF(ISBLANK(N773),"","
")&amp;N773&amp;IFERROR(IF(INDEX('1.2 Speakers'!$J$10:$J1840,MATCH(N773,'1.2 Speakers'!$B$10:$B1840,0),)="",""," - "&amp;INDEX('1.2 Speakers'!$J$10:$J1840,MATCH(N773,'1.2 Speakers'!$B$10:$B1840,0),)),"")</f>
        <v/>
      </c>
      <c r="P773" s="58"/>
      <c r="Q773" s="60"/>
      <c r="R773" s="61"/>
      <c r="S773" s="60"/>
      <c r="T773" s="62"/>
    </row>
    <row r="774" spans="2:20" ht="13">
      <c r="B774" s="56"/>
      <c r="C774" s="425"/>
      <c r="D774" s="57"/>
      <c r="E774" s="58"/>
      <c r="F774" s="58"/>
      <c r="G774" s="427"/>
      <c r="H774" s="427"/>
      <c r="I774" s="59"/>
      <c r="J774" s="59"/>
      <c r="K774" s="59"/>
      <c r="L774" s="59"/>
      <c r="M774" s="59"/>
      <c r="N774" s="59"/>
      <c r="O774" s="57" t="str" cm="1">
        <f t="array" ref="O774">I774&amp;IFERROR(IF(INDEX('1.2 Speakers'!$J$10:$J1841,MATCH(I774,'1.2 Speakers'!$B$10:$B1841,0),)="",""," - "&amp;INDEX('1.2 Speakers'!$J$10:$J1841,MATCH(I774,'1.2 Speakers'!$B$10:$B1841,0),)),"")&amp;IF(ISBLANK(J774),"",CHAR(10))&amp;J774&amp;IFERROR(IF(INDEX('1.2 Speakers'!$J$10:$J1841,MATCH(J774,'1.2 Speakers'!$B$10:$B1841,0),)="",""," - "&amp;INDEX('1.2 Speakers'!$J$10:$J1841,MATCH(J774,'1.2 Speakers'!$B$10:$B1841,0),)),"")&amp;IF(ISBLANK(K774),"","
")&amp;K774&amp;IFERROR(IF(INDEX('1.2 Speakers'!$J$10:$J1841,MATCH(K774,'1.2 Speakers'!$B$10:$B1841,0),)="",""," - "&amp;INDEX('1.2 Speakers'!$J$10:$J1841,MATCH(K774,'1.2 Speakers'!$B$10:$B1841,0),)),"")&amp;IF(ISBLANK(L774),"","
")&amp;L774&amp;IFERROR(IF(INDEX('1.2 Speakers'!$J$10:$J1841,MATCH(L774,'1.2 Speakers'!$B$10:$B1841,0),)="",""," - "&amp;INDEX('1.2 Speakers'!$J$10:$J1841,MATCH(L774,'1.2 Speakers'!$B$10:$B1841,0),)),"")&amp;IF(ISBLANK(M774),"","
")&amp;M774&amp;IFERROR(IF(INDEX('1.2 Speakers'!$J$10:$J1841,MATCH(M774,'1.2 Speakers'!$B$10:$B1841,0),)="",""," - "&amp;INDEX('1.2 Speakers'!$J$10:$J1841,MATCH(M774,'1.2 Speakers'!$B$10:$B1841,0),)),"")&amp;IF(ISBLANK(N774),"","
")&amp;N774&amp;IFERROR(IF(INDEX('1.2 Speakers'!$J$10:$J1841,MATCH(N774,'1.2 Speakers'!$B$10:$B1841,0),)="",""," - "&amp;INDEX('1.2 Speakers'!$J$10:$J1841,MATCH(N774,'1.2 Speakers'!$B$10:$B1841,0),)),"")</f>
        <v/>
      </c>
      <c r="P774" s="58"/>
      <c r="Q774" s="60"/>
      <c r="R774" s="61"/>
      <c r="S774" s="60"/>
      <c r="T774" s="62"/>
    </row>
    <row r="775" spans="2:20" ht="13">
      <c r="B775" s="56"/>
      <c r="C775" s="425"/>
      <c r="D775" s="57"/>
      <c r="E775" s="58"/>
      <c r="F775" s="58"/>
      <c r="G775" s="427"/>
      <c r="H775" s="427"/>
      <c r="I775" s="59"/>
      <c r="J775" s="59"/>
      <c r="K775" s="59"/>
      <c r="L775" s="59"/>
      <c r="M775" s="59"/>
      <c r="N775" s="59"/>
      <c r="O775" s="57" t="str" cm="1">
        <f t="array" ref="O775">I775&amp;IFERROR(IF(INDEX('1.2 Speakers'!$J$10:$J1842,MATCH(I775,'1.2 Speakers'!$B$10:$B1842,0),)="",""," - "&amp;INDEX('1.2 Speakers'!$J$10:$J1842,MATCH(I775,'1.2 Speakers'!$B$10:$B1842,0),)),"")&amp;IF(ISBLANK(J775),"",CHAR(10))&amp;J775&amp;IFERROR(IF(INDEX('1.2 Speakers'!$J$10:$J1842,MATCH(J775,'1.2 Speakers'!$B$10:$B1842,0),)="",""," - "&amp;INDEX('1.2 Speakers'!$J$10:$J1842,MATCH(J775,'1.2 Speakers'!$B$10:$B1842,0),)),"")&amp;IF(ISBLANK(K775),"","
")&amp;K775&amp;IFERROR(IF(INDEX('1.2 Speakers'!$J$10:$J1842,MATCH(K775,'1.2 Speakers'!$B$10:$B1842,0),)="",""," - "&amp;INDEX('1.2 Speakers'!$J$10:$J1842,MATCH(K775,'1.2 Speakers'!$B$10:$B1842,0),)),"")&amp;IF(ISBLANK(L775),"","
")&amp;L775&amp;IFERROR(IF(INDEX('1.2 Speakers'!$J$10:$J1842,MATCH(L775,'1.2 Speakers'!$B$10:$B1842,0),)="",""," - "&amp;INDEX('1.2 Speakers'!$J$10:$J1842,MATCH(L775,'1.2 Speakers'!$B$10:$B1842,0),)),"")&amp;IF(ISBLANK(M775),"","
")&amp;M775&amp;IFERROR(IF(INDEX('1.2 Speakers'!$J$10:$J1842,MATCH(M775,'1.2 Speakers'!$B$10:$B1842,0),)="",""," - "&amp;INDEX('1.2 Speakers'!$J$10:$J1842,MATCH(M775,'1.2 Speakers'!$B$10:$B1842,0),)),"")&amp;IF(ISBLANK(N775),"","
")&amp;N775&amp;IFERROR(IF(INDEX('1.2 Speakers'!$J$10:$J1842,MATCH(N775,'1.2 Speakers'!$B$10:$B1842,0),)="",""," - "&amp;INDEX('1.2 Speakers'!$J$10:$J1842,MATCH(N775,'1.2 Speakers'!$B$10:$B1842,0),)),"")</f>
        <v/>
      </c>
      <c r="P775" s="58"/>
      <c r="Q775" s="60"/>
      <c r="R775" s="61"/>
      <c r="S775" s="60"/>
      <c r="T775" s="62"/>
    </row>
    <row r="776" spans="2:20" ht="13">
      <c r="B776" s="56"/>
      <c r="C776" s="425"/>
      <c r="D776" s="57"/>
      <c r="E776" s="58"/>
      <c r="F776" s="58"/>
      <c r="G776" s="427"/>
      <c r="H776" s="427"/>
      <c r="I776" s="59"/>
      <c r="J776" s="59"/>
      <c r="K776" s="59"/>
      <c r="L776" s="59"/>
      <c r="M776" s="59"/>
      <c r="N776" s="59"/>
      <c r="O776" s="57" t="str" cm="1">
        <f t="array" ref="O776">I776&amp;IFERROR(IF(INDEX('1.2 Speakers'!$J$10:$J1843,MATCH(I776,'1.2 Speakers'!$B$10:$B1843,0),)="",""," - "&amp;INDEX('1.2 Speakers'!$J$10:$J1843,MATCH(I776,'1.2 Speakers'!$B$10:$B1843,0),)),"")&amp;IF(ISBLANK(J776),"",CHAR(10))&amp;J776&amp;IFERROR(IF(INDEX('1.2 Speakers'!$J$10:$J1843,MATCH(J776,'1.2 Speakers'!$B$10:$B1843,0),)="",""," - "&amp;INDEX('1.2 Speakers'!$J$10:$J1843,MATCH(J776,'1.2 Speakers'!$B$10:$B1843,0),)),"")&amp;IF(ISBLANK(K776),"","
")&amp;K776&amp;IFERROR(IF(INDEX('1.2 Speakers'!$J$10:$J1843,MATCH(K776,'1.2 Speakers'!$B$10:$B1843,0),)="",""," - "&amp;INDEX('1.2 Speakers'!$J$10:$J1843,MATCH(K776,'1.2 Speakers'!$B$10:$B1843,0),)),"")&amp;IF(ISBLANK(L776),"","
")&amp;L776&amp;IFERROR(IF(INDEX('1.2 Speakers'!$J$10:$J1843,MATCH(L776,'1.2 Speakers'!$B$10:$B1843,0),)="",""," - "&amp;INDEX('1.2 Speakers'!$J$10:$J1843,MATCH(L776,'1.2 Speakers'!$B$10:$B1843,0),)),"")&amp;IF(ISBLANK(M776),"","
")&amp;M776&amp;IFERROR(IF(INDEX('1.2 Speakers'!$J$10:$J1843,MATCH(M776,'1.2 Speakers'!$B$10:$B1843,0),)="",""," - "&amp;INDEX('1.2 Speakers'!$J$10:$J1843,MATCH(M776,'1.2 Speakers'!$B$10:$B1843,0),)),"")&amp;IF(ISBLANK(N776),"","
")&amp;N776&amp;IFERROR(IF(INDEX('1.2 Speakers'!$J$10:$J1843,MATCH(N776,'1.2 Speakers'!$B$10:$B1843,0),)="",""," - "&amp;INDEX('1.2 Speakers'!$J$10:$J1843,MATCH(N776,'1.2 Speakers'!$B$10:$B1843,0),)),"")</f>
        <v/>
      </c>
      <c r="P776" s="58"/>
      <c r="Q776" s="60"/>
      <c r="R776" s="61"/>
      <c r="S776" s="60"/>
      <c r="T776" s="62"/>
    </row>
    <row r="777" spans="2:20" ht="13">
      <c r="B777" s="56"/>
      <c r="C777" s="425"/>
      <c r="D777" s="57"/>
      <c r="E777" s="58"/>
      <c r="F777" s="58"/>
      <c r="G777" s="427"/>
      <c r="H777" s="427"/>
      <c r="I777" s="59"/>
      <c r="J777" s="59"/>
      <c r="K777" s="59"/>
      <c r="L777" s="59"/>
      <c r="M777" s="59"/>
      <c r="N777" s="59"/>
      <c r="O777" s="57" t="str" cm="1">
        <f t="array" ref="O777">I777&amp;IFERROR(IF(INDEX('1.2 Speakers'!$J$10:$J1844,MATCH(I777,'1.2 Speakers'!$B$10:$B1844,0),)="",""," - "&amp;INDEX('1.2 Speakers'!$J$10:$J1844,MATCH(I777,'1.2 Speakers'!$B$10:$B1844,0),)),"")&amp;IF(ISBLANK(J777),"",CHAR(10))&amp;J777&amp;IFERROR(IF(INDEX('1.2 Speakers'!$J$10:$J1844,MATCH(J777,'1.2 Speakers'!$B$10:$B1844,0),)="",""," - "&amp;INDEX('1.2 Speakers'!$J$10:$J1844,MATCH(J777,'1.2 Speakers'!$B$10:$B1844,0),)),"")&amp;IF(ISBLANK(K777),"","
")&amp;K777&amp;IFERROR(IF(INDEX('1.2 Speakers'!$J$10:$J1844,MATCH(K777,'1.2 Speakers'!$B$10:$B1844,0),)="",""," - "&amp;INDEX('1.2 Speakers'!$J$10:$J1844,MATCH(K777,'1.2 Speakers'!$B$10:$B1844,0),)),"")&amp;IF(ISBLANK(L777),"","
")&amp;L777&amp;IFERROR(IF(INDEX('1.2 Speakers'!$J$10:$J1844,MATCH(L777,'1.2 Speakers'!$B$10:$B1844,0),)="",""," - "&amp;INDEX('1.2 Speakers'!$J$10:$J1844,MATCH(L777,'1.2 Speakers'!$B$10:$B1844,0),)),"")&amp;IF(ISBLANK(M777),"","
")&amp;M777&amp;IFERROR(IF(INDEX('1.2 Speakers'!$J$10:$J1844,MATCH(M777,'1.2 Speakers'!$B$10:$B1844,0),)="",""," - "&amp;INDEX('1.2 Speakers'!$J$10:$J1844,MATCH(M777,'1.2 Speakers'!$B$10:$B1844,0),)),"")&amp;IF(ISBLANK(N777),"","
")&amp;N777&amp;IFERROR(IF(INDEX('1.2 Speakers'!$J$10:$J1844,MATCH(N777,'1.2 Speakers'!$B$10:$B1844,0),)="",""," - "&amp;INDEX('1.2 Speakers'!$J$10:$J1844,MATCH(N777,'1.2 Speakers'!$B$10:$B1844,0),)),"")</f>
        <v/>
      </c>
      <c r="P777" s="58"/>
      <c r="Q777" s="60"/>
      <c r="R777" s="61"/>
      <c r="S777" s="60"/>
      <c r="T777" s="62"/>
    </row>
    <row r="778" spans="2:20" ht="13">
      <c r="B778" s="56"/>
      <c r="C778" s="425"/>
      <c r="D778" s="57"/>
      <c r="E778" s="58"/>
      <c r="F778" s="58"/>
      <c r="G778" s="427"/>
      <c r="H778" s="427"/>
      <c r="I778" s="59"/>
      <c r="J778" s="59"/>
      <c r="K778" s="59"/>
      <c r="L778" s="59"/>
      <c r="M778" s="59"/>
      <c r="N778" s="59"/>
      <c r="O778" s="57" t="str" cm="1">
        <f t="array" ref="O778">I778&amp;IFERROR(IF(INDEX('1.2 Speakers'!$J$10:$J1845,MATCH(I778,'1.2 Speakers'!$B$10:$B1845,0),)="",""," - "&amp;INDEX('1.2 Speakers'!$J$10:$J1845,MATCH(I778,'1.2 Speakers'!$B$10:$B1845,0),)),"")&amp;IF(ISBLANK(J778),"",CHAR(10))&amp;J778&amp;IFERROR(IF(INDEX('1.2 Speakers'!$J$10:$J1845,MATCH(J778,'1.2 Speakers'!$B$10:$B1845,0),)="",""," - "&amp;INDEX('1.2 Speakers'!$J$10:$J1845,MATCH(J778,'1.2 Speakers'!$B$10:$B1845,0),)),"")&amp;IF(ISBLANK(K778),"","
")&amp;K778&amp;IFERROR(IF(INDEX('1.2 Speakers'!$J$10:$J1845,MATCH(K778,'1.2 Speakers'!$B$10:$B1845,0),)="",""," - "&amp;INDEX('1.2 Speakers'!$J$10:$J1845,MATCH(K778,'1.2 Speakers'!$B$10:$B1845,0),)),"")&amp;IF(ISBLANK(L778),"","
")&amp;L778&amp;IFERROR(IF(INDEX('1.2 Speakers'!$J$10:$J1845,MATCH(L778,'1.2 Speakers'!$B$10:$B1845,0),)="",""," - "&amp;INDEX('1.2 Speakers'!$J$10:$J1845,MATCH(L778,'1.2 Speakers'!$B$10:$B1845,0),)),"")&amp;IF(ISBLANK(M778),"","
")&amp;M778&amp;IFERROR(IF(INDEX('1.2 Speakers'!$J$10:$J1845,MATCH(M778,'1.2 Speakers'!$B$10:$B1845,0),)="",""," - "&amp;INDEX('1.2 Speakers'!$J$10:$J1845,MATCH(M778,'1.2 Speakers'!$B$10:$B1845,0),)),"")&amp;IF(ISBLANK(N778),"","
")&amp;N778&amp;IFERROR(IF(INDEX('1.2 Speakers'!$J$10:$J1845,MATCH(N778,'1.2 Speakers'!$B$10:$B1845,0),)="",""," - "&amp;INDEX('1.2 Speakers'!$J$10:$J1845,MATCH(N778,'1.2 Speakers'!$B$10:$B1845,0),)),"")</f>
        <v/>
      </c>
      <c r="P778" s="58"/>
      <c r="Q778" s="60"/>
      <c r="R778" s="61"/>
      <c r="S778" s="60"/>
      <c r="T778" s="62"/>
    </row>
    <row r="779" spans="2:20" ht="13">
      <c r="B779" s="56"/>
      <c r="C779" s="425"/>
      <c r="D779" s="57"/>
      <c r="E779" s="58"/>
      <c r="F779" s="58"/>
      <c r="G779" s="427"/>
      <c r="H779" s="427"/>
      <c r="I779" s="59"/>
      <c r="J779" s="59"/>
      <c r="K779" s="59"/>
      <c r="L779" s="59"/>
      <c r="M779" s="59"/>
      <c r="N779" s="59"/>
      <c r="O779" s="57" t="str" cm="1">
        <f t="array" ref="O779">I779&amp;IFERROR(IF(INDEX('1.2 Speakers'!$J$10:$J1846,MATCH(I779,'1.2 Speakers'!$B$10:$B1846,0),)="",""," - "&amp;INDEX('1.2 Speakers'!$J$10:$J1846,MATCH(I779,'1.2 Speakers'!$B$10:$B1846,0),)),"")&amp;IF(ISBLANK(J779),"",CHAR(10))&amp;J779&amp;IFERROR(IF(INDEX('1.2 Speakers'!$J$10:$J1846,MATCH(J779,'1.2 Speakers'!$B$10:$B1846,0),)="",""," - "&amp;INDEX('1.2 Speakers'!$J$10:$J1846,MATCH(J779,'1.2 Speakers'!$B$10:$B1846,0),)),"")&amp;IF(ISBLANK(K779),"","
")&amp;K779&amp;IFERROR(IF(INDEX('1.2 Speakers'!$J$10:$J1846,MATCH(K779,'1.2 Speakers'!$B$10:$B1846,0),)="",""," - "&amp;INDEX('1.2 Speakers'!$J$10:$J1846,MATCH(K779,'1.2 Speakers'!$B$10:$B1846,0),)),"")&amp;IF(ISBLANK(L779),"","
")&amp;L779&amp;IFERROR(IF(INDEX('1.2 Speakers'!$J$10:$J1846,MATCH(L779,'1.2 Speakers'!$B$10:$B1846,0),)="",""," - "&amp;INDEX('1.2 Speakers'!$J$10:$J1846,MATCH(L779,'1.2 Speakers'!$B$10:$B1846,0),)),"")&amp;IF(ISBLANK(M779),"","
")&amp;M779&amp;IFERROR(IF(INDEX('1.2 Speakers'!$J$10:$J1846,MATCH(M779,'1.2 Speakers'!$B$10:$B1846,0),)="",""," - "&amp;INDEX('1.2 Speakers'!$J$10:$J1846,MATCH(M779,'1.2 Speakers'!$B$10:$B1846,0),)),"")&amp;IF(ISBLANK(N779),"","
")&amp;N779&amp;IFERROR(IF(INDEX('1.2 Speakers'!$J$10:$J1846,MATCH(N779,'1.2 Speakers'!$B$10:$B1846,0),)="",""," - "&amp;INDEX('1.2 Speakers'!$J$10:$J1846,MATCH(N779,'1.2 Speakers'!$B$10:$B1846,0),)),"")</f>
        <v/>
      </c>
      <c r="P779" s="58"/>
      <c r="Q779" s="60"/>
      <c r="R779" s="61"/>
      <c r="S779" s="60"/>
      <c r="T779" s="62"/>
    </row>
    <row r="780" spans="2:20" ht="13">
      <c r="B780" s="56"/>
      <c r="C780" s="425"/>
      <c r="D780" s="57"/>
      <c r="E780" s="58"/>
      <c r="F780" s="58"/>
      <c r="G780" s="427"/>
      <c r="H780" s="427"/>
      <c r="I780" s="59"/>
      <c r="J780" s="59"/>
      <c r="K780" s="59"/>
      <c r="L780" s="59"/>
      <c r="M780" s="59"/>
      <c r="N780" s="59"/>
      <c r="O780" s="57" t="str" cm="1">
        <f t="array" ref="O780">I780&amp;IFERROR(IF(INDEX('1.2 Speakers'!$J$10:$J1847,MATCH(I780,'1.2 Speakers'!$B$10:$B1847,0),)="",""," - "&amp;INDEX('1.2 Speakers'!$J$10:$J1847,MATCH(I780,'1.2 Speakers'!$B$10:$B1847,0),)),"")&amp;IF(ISBLANK(J780),"",CHAR(10))&amp;J780&amp;IFERROR(IF(INDEX('1.2 Speakers'!$J$10:$J1847,MATCH(J780,'1.2 Speakers'!$B$10:$B1847,0),)="",""," - "&amp;INDEX('1.2 Speakers'!$J$10:$J1847,MATCH(J780,'1.2 Speakers'!$B$10:$B1847,0),)),"")&amp;IF(ISBLANK(K780),"","
")&amp;K780&amp;IFERROR(IF(INDEX('1.2 Speakers'!$J$10:$J1847,MATCH(K780,'1.2 Speakers'!$B$10:$B1847,0),)="",""," - "&amp;INDEX('1.2 Speakers'!$J$10:$J1847,MATCH(K780,'1.2 Speakers'!$B$10:$B1847,0),)),"")&amp;IF(ISBLANK(L780),"","
")&amp;L780&amp;IFERROR(IF(INDEX('1.2 Speakers'!$J$10:$J1847,MATCH(L780,'1.2 Speakers'!$B$10:$B1847,0),)="",""," - "&amp;INDEX('1.2 Speakers'!$J$10:$J1847,MATCH(L780,'1.2 Speakers'!$B$10:$B1847,0),)),"")&amp;IF(ISBLANK(M780),"","
")&amp;M780&amp;IFERROR(IF(INDEX('1.2 Speakers'!$J$10:$J1847,MATCH(M780,'1.2 Speakers'!$B$10:$B1847,0),)="",""," - "&amp;INDEX('1.2 Speakers'!$J$10:$J1847,MATCH(M780,'1.2 Speakers'!$B$10:$B1847,0),)),"")&amp;IF(ISBLANK(N780),"","
")&amp;N780&amp;IFERROR(IF(INDEX('1.2 Speakers'!$J$10:$J1847,MATCH(N780,'1.2 Speakers'!$B$10:$B1847,0),)="",""," - "&amp;INDEX('1.2 Speakers'!$J$10:$J1847,MATCH(N780,'1.2 Speakers'!$B$10:$B1847,0),)),"")</f>
        <v/>
      </c>
      <c r="P780" s="58"/>
      <c r="Q780" s="60"/>
      <c r="R780" s="61"/>
      <c r="S780" s="60"/>
      <c r="T780" s="62"/>
    </row>
    <row r="781" spans="2:20" ht="13">
      <c r="B781" s="56"/>
      <c r="C781" s="425"/>
      <c r="D781" s="57"/>
      <c r="E781" s="58"/>
      <c r="F781" s="58"/>
      <c r="G781" s="427"/>
      <c r="H781" s="427"/>
      <c r="I781" s="59"/>
      <c r="J781" s="59"/>
      <c r="K781" s="59"/>
      <c r="L781" s="59"/>
      <c r="M781" s="59"/>
      <c r="N781" s="59"/>
      <c r="O781" s="57" t="str" cm="1">
        <f t="array" ref="O781">I781&amp;IFERROR(IF(INDEX('1.2 Speakers'!$J$10:$J1848,MATCH(I781,'1.2 Speakers'!$B$10:$B1848,0),)="",""," - "&amp;INDEX('1.2 Speakers'!$J$10:$J1848,MATCH(I781,'1.2 Speakers'!$B$10:$B1848,0),)),"")&amp;IF(ISBLANK(J781),"",CHAR(10))&amp;J781&amp;IFERROR(IF(INDEX('1.2 Speakers'!$J$10:$J1848,MATCH(J781,'1.2 Speakers'!$B$10:$B1848,0),)="",""," - "&amp;INDEX('1.2 Speakers'!$J$10:$J1848,MATCH(J781,'1.2 Speakers'!$B$10:$B1848,0),)),"")&amp;IF(ISBLANK(K781),"","
")&amp;K781&amp;IFERROR(IF(INDEX('1.2 Speakers'!$J$10:$J1848,MATCH(K781,'1.2 Speakers'!$B$10:$B1848,0),)="",""," - "&amp;INDEX('1.2 Speakers'!$J$10:$J1848,MATCH(K781,'1.2 Speakers'!$B$10:$B1848,0),)),"")&amp;IF(ISBLANK(L781),"","
")&amp;L781&amp;IFERROR(IF(INDEX('1.2 Speakers'!$J$10:$J1848,MATCH(L781,'1.2 Speakers'!$B$10:$B1848,0),)="",""," - "&amp;INDEX('1.2 Speakers'!$J$10:$J1848,MATCH(L781,'1.2 Speakers'!$B$10:$B1848,0),)),"")&amp;IF(ISBLANK(M781),"","
")&amp;M781&amp;IFERROR(IF(INDEX('1.2 Speakers'!$J$10:$J1848,MATCH(M781,'1.2 Speakers'!$B$10:$B1848,0),)="",""," - "&amp;INDEX('1.2 Speakers'!$J$10:$J1848,MATCH(M781,'1.2 Speakers'!$B$10:$B1848,0),)),"")&amp;IF(ISBLANK(N781),"","
")&amp;N781&amp;IFERROR(IF(INDEX('1.2 Speakers'!$J$10:$J1848,MATCH(N781,'1.2 Speakers'!$B$10:$B1848,0),)="",""," - "&amp;INDEX('1.2 Speakers'!$J$10:$J1848,MATCH(N781,'1.2 Speakers'!$B$10:$B1848,0),)),"")</f>
        <v/>
      </c>
      <c r="P781" s="58"/>
      <c r="Q781" s="60"/>
      <c r="R781" s="61"/>
      <c r="S781" s="60"/>
      <c r="T781" s="62"/>
    </row>
    <row r="782" spans="2:20" ht="13">
      <c r="B782" s="56"/>
      <c r="C782" s="425"/>
      <c r="D782" s="57"/>
      <c r="E782" s="58"/>
      <c r="F782" s="58"/>
      <c r="G782" s="427"/>
      <c r="H782" s="427"/>
      <c r="I782" s="59"/>
      <c r="J782" s="59"/>
      <c r="K782" s="59"/>
      <c r="L782" s="59"/>
      <c r="M782" s="59"/>
      <c r="N782" s="59"/>
      <c r="O782" s="57" t="str" cm="1">
        <f t="array" ref="O782">I782&amp;IFERROR(IF(INDEX('1.2 Speakers'!$J$10:$J1849,MATCH(I782,'1.2 Speakers'!$B$10:$B1849,0),)="",""," - "&amp;INDEX('1.2 Speakers'!$J$10:$J1849,MATCH(I782,'1.2 Speakers'!$B$10:$B1849,0),)),"")&amp;IF(ISBLANK(J782),"",CHAR(10))&amp;J782&amp;IFERROR(IF(INDEX('1.2 Speakers'!$J$10:$J1849,MATCH(J782,'1.2 Speakers'!$B$10:$B1849,0),)="",""," - "&amp;INDEX('1.2 Speakers'!$J$10:$J1849,MATCH(J782,'1.2 Speakers'!$B$10:$B1849,0),)),"")&amp;IF(ISBLANK(K782),"","
")&amp;K782&amp;IFERROR(IF(INDEX('1.2 Speakers'!$J$10:$J1849,MATCH(K782,'1.2 Speakers'!$B$10:$B1849,0),)="",""," - "&amp;INDEX('1.2 Speakers'!$J$10:$J1849,MATCH(K782,'1.2 Speakers'!$B$10:$B1849,0),)),"")&amp;IF(ISBLANK(L782),"","
")&amp;L782&amp;IFERROR(IF(INDEX('1.2 Speakers'!$J$10:$J1849,MATCH(L782,'1.2 Speakers'!$B$10:$B1849,0),)="",""," - "&amp;INDEX('1.2 Speakers'!$J$10:$J1849,MATCH(L782,'1.2 Speakers'!$B$10:$B1849,0),)),"")&amp;IF(ISBLANK(M782),"","
")&amp;M782&amp;IFERROR(IF(INDEX('1.2 Speakers'!$J$10:$J1849,MATCH(M782,'1.2 Speakers'!$B$10:$B1849,0),)="",""," - "&amp;INDEX('1.2 Speakers'!$J$10:$J1849,MATCH(M782,'1.2 Speakers'!$B$10:$B1849,0),)),"")&amp;IF(ISBLANK(N782),"","
")&amp;N782&amp;IFERROR(IF(INDEX('1.2 Speakers'!$J$10:$J1849,MATCH(N782,'1.2 Speakers'!$B$10:$B1849,0),)="",""," - "&amp;INDEX('1.2 Speakers'!$J$10:$J1849,MATCH(N782,'1.2 Speakers'!$B$10:$B1849,0),)),"")</f>
        <v/>
      </c>
      <c r="P782" s="58"/>
      <c r="Q782" s="60"/>
      <c r="R782" s="61"/>
      <c r="S782" s="60"/>
      <c r="T782" s="62"/>
    </row>
    <row r="783" spans="2:20" ht="13">
      <c r="B783" s="56"/>
      <c r="C783" s="425"/>
      <c r="D783" s="57"/>
      <c r="E783" s="58"/>
      <c r="F783" s="58"/>
      <c r="G783" s="427"/>
      <c r="H783" s="427"/>
      <c r="I783" s="59"/>
      <c r="J783" s="59"/>
      <c r="K783" s="59"/>
      <c r="L783" s="59"/>
      <c r="M783" s="59"/>
      <c r="N783" s="59"/>
      <c r="O783" s="57" t="str" cm="1">
        <f t="array" ref="O783">I783&amp;IFERROR(IF(INDEX('1.2 Speakers'!$J$10:$J1850,MATCH(I783,'1.2 Speakers'!$B$10:$B1850,0),)="",""," - "&amp;INDEX('1.2 Speakers'!$J$10:$J1850,MATCH(I783,'1.2 Speakers'!$B$10:$B1850,0),)),"")&amp;IF(ISBLANK(J783),"",CHAR(10))&amp;J783&amp;IFERROR(IF(INDEX('1.2 Speakers'!$J$10:$J1850,MATCH(J783,'1.2 Speakers'!$B$10:$B1850,0),)="",""," - "&amp;INDEX('1.2 Speakers'!$J$10:$J1850,MATCH(J783,'1.2 Speakers'!$B$10:$B1850,0),)),"")&amp;IF(ISBLANK(K783),"","
")&amp;K783&amp;IFERROR(IF(INDEX('1.2 Speakers'!$J$10:$J1850,MATCH(K783,'1.2 Speakers'!$B$10:$B1850,0),)="",""," - "&amp;INDEX('1.2 Speakers'!$J$10:$J1850,MATCH(K783,'1.2 Speakers'!$B$10:$B1850,0),)),"")&amp;IF(ISBLANK(L783),"","
")&amp;L783&amp;IFERROR(IF(INDEX('1.2 Speakers'!$J$10:$J1850,MATCH(L783,'1.2 Speakers'!$B$10:$B1850,0),)="",""," - "&amp;INDEX('1.2 Speakers'!$J$10:$J1850,MATCH(L783,'1.2 Speakers'!$B$10:$B1850,0),)),"")&amp;IF(ISBLANK(M783),"","
")&amp;M783&amp;IFERROR(IF(INDEX('1.2 Speakers'!$J$10:$J1850,MATCH(M783,'1.2 Speakers'!$B$10:$B1850,0),)="",""," - "&amp;INDEX('1.2 Speakers'!$J$10:$J1850,MATCH(M783,'1.2 Speakers'!$B$10:$B1850,0),)),"")&amp;IF(ISBLANK(N783),"","
")&amp;N783&amp;IFERROR(IF(INDEX('1.2 Speakers'!$J$10:$J1850,MATCH(N783,'1.2 Speakers'!$B$10:$B1850,0),)="",""," - "&amp;INDEX('1.2 Speakers'!$J$10:$J1850,MATCH(N783,'1.2 Speakers'!$B$10:$B1850,0),)),"")</f>
        <v/>
      </c>
      <c r="P783" s="58"/>
      <c r="Q783" s="60"/>
      <c r="R783" s="61"/>
      <c r="S783" s="60"/>
      <c r="T783" s="62"/>
    </row>
    <row r="784" spans="2:20" ht="13">
      <c r="B784" s="56"/>
      <c r="C784" s="425"/>
      <c r="D784" s="57"/>
      <c r="E784" s="58"/>
      <c r="F784" s="58"/>
      <c r="G784" s="427"/>
      <c r="H784" s="427"/>
      <c r="I784" s="59"/>
      <c r="J784" s="59"/>
      <c r="K784" s="59"/>
      <c r="L784" s="59"/>
      <c r="M784" s="59"/>
      <c r="N784" s="59"/>
      <c r="O784" s="57" t="str" cm="1">
        <f t="array" ref="O784">I784&amp;IFERROR(IF(INDEX('1.2 Speakers'!$J$10:$J1851,MATCH(I784,'1.2 Speakers'!$B$10:$B1851,0),)="",""," - "&amp;INDEX('1.2 Speakers'!$J$10:$J1851,MATCH(I784,'1.2 Speakers'!$B$10:$B1851,0),)),"")&amp;IF(ISBLANK(J784),"",CHAR(10))&amp;J784&amp;IFERROR(IF(INDEX('1.2 Speakers'!$J$10:$J1851,MATCH(J784,'1.2 Speakers'!$B$10:$B1851,0),)="",""," - "&amp;INDEX('1.2 Speakers'!$J$10:$J1851,MATCH(J784,'1.2 Speakers'!$B$10:$B1851,0),)),"")&amp;IF(ISBLANK(K784),"","
")&amp;K784&amp;IFERROR(IF(INDEX('1.2 Speakers'!$J$10:$J1851,MATCH(K784,'1.2 Speakers'!$B$10:$B1851,0),)="",""," - "&amp;INDEX('1.2 Speakers'!$J$10:$J1851,MATCH(K784,'1.2 Speakers'!$B$10:$B1851,0),)),"")&amp;IF(ISBLANK(L784),"","
")&amp;L784&amp;IFERROR(IF(INDEX('1.2 Speakers'!$J$10:$J1851,MATCH(L784,'1.2 Speakers'!$B$10:$B1851,0),)="",""," - "&amp;INDEX('1.2 Speakers'!$J$10:$J1851,MATCH(L784,'1.2 Speakers'!$B$10:$B1851,0),)),"")&amp;IF(ISBLANK(M784),"","
")&amp;M784&amp;IFERROR(IF(INDEX('1.2 Speakers'!$J$10:$J1851,MATCH(M784,'1.2 Speakers'!$B$10:$B1851,0),)="",""," - "&amp;INDEX('1.2 Speakers'!$J$10:$J1851,MATCH(M784,'1.2 Speakers'!$B$10:$B1851,0),)),"")&amp;IF(ISBLANK(N784),"","
")&amp;N784&amp;IFERROR(IF(INDEX('1.2 Speakers'!$J$10:$J1851,MATCH(N784,'1.2 Speakers'!$B$10:$B1851,0),)="",""," - "&amp;INDEX('1.2 Speakers'!$J$10:$J1851,MATCH(N784,'1.2 Speakers'!$B$10:$B1851,0),)),"")</f>
        <v/>
      </c>
      <c r="P784" s="58"/>
      <c r="Q784" s="60"/>
      <c r="R784" s="61"/>
      <c r="S784" s="60"/>
      <c r="T784" s="62"/>
    </row>
    <row r="785" spans="2:20" ht="13">
      <c r="B785" s="56"/>
      <c r="C785" s="425"/>
      <c r="D785" s="57"/>
      <c r="E785" s="58"/>
      <c r="F785" s="58"/>
      <c r="G785" s="427"/>
      <c r="H785" s="427"/>
      <c r="I785" s="59"/>
      <c r="J785" s="59"/>
      <c r="K785" s="59"/>
      <c r="L785" s="59"/>
      <c r="M785" s="59"/>
      <c r="N785" s="59"/>
      <c r="O785" s="57" t="str" cm="1">
        <f t="array" ref="O785">I785&amp;IFERROR(IF(INDEX('1.2 Speakers'!$J$10:$J1852,MATCH(I785,'1.2 Speakers'!$B$10:$B1852,0),)="",""," - "&amp;INDEX('1.2 Speakers'!$J$10:$J1852,MATCH(I785,'1.2 Speakers'!$B$10:$B1852,0),)),"")&amp;IF(ISBLANK(J785),"",CHAR(10))&amp;J785&amp;IFERROR(IF(INDEX('1.2 Speakers'!$J$10:$J1852,MATCH(J785,'1.2 Speakers'!$B$10:$B1852,0),)="",""," - "&amp;INDEX('1.2 Speakers'!$J$10:$J1852,MATCH(J785,'1.2 Speakers'!$B$10:$B1852,0),)),"")&amp;IF(ISBLANK(K785),"","
")&amp;K785&amp;IFERROR(IF(INDEX('1.2 Speakers'!$J$10:$J1852,MATCH(K785,'1.2 Speakers'!$B$10:$B1852,0),)="",""," - "&amp;INDEX('1.2 Speakers'!$J$10:$J1852,MATCH(K785,'1.2 Speakers'!$B$10:$B1852,0),)),"")&amp;IF(ISBLANK(L785),"","
")&amp;L785&amp;IFERROR(IF(INDEX('1.2 Speakers'!$J$10:$J1852,MATCH(L785,'1.2 Speakers'!$B$10:$B1852,0),)="",""," - "&amp;INDEX('1.2 Speakers'!$J$10:$J1852,MATCH(L785,'1.2 Speakers'!$B$10:$B1852,0),)),"")&amp;IF(ISBLANK(M785),"","
")&amp;M785&amp;IFERROR(IF(INDEX('1.2 Speakers'!$J$10:$J1852,MATCH(M785,'1.2 Speakers'!$B$10:$B1852,0),)="",""," - "&amp;INDEX('1.2 Speakers'!$J$10:$J1852,MATCH(M785,'1.2 Speakers'!$B$10:$B1852,0),)),"")&amp;IF(ISBLANK(N785),"","
")&amp;N785&amp;IFERROR(IF(INDEX('1.2 Speakers'!$J$10:$J1852,MATCH(N785,'1.2 Speakers'!$B$10:$B1852,0),)="",""," - "&amp;INDEX('1.2 Speakers'!$J$10:$J1852,MATCH(N785,'1.2 Speakers'!$B$10:$B1852,0),)),"")</f>
        <v/>
      </c>
      <c r="P785" s="58"/>
      <c r="Q785" s="60"/>
      <c r="R785" s="61"/>
      <c r="S785" s="60"/>
      <c r="T785" s="62"/>
    </row>
    <row r="786" spans="2:20" ht="13">
      <c r="B786" s="56"/>
      <c r="C786" s="425"/>
      <c r="D786" s="57"/>
      <c r="E786" s="58"/>
      <c r="F786" s="58"/>
      <c r="G786" s="427"/>
      <c r="H786" s="427"/>
      <c r="I786" s="59"/>
      <c r="J786" s="59"/>
      <c r="K786" s="59"/>
      <c r="L786" s="59"/>
      <c r="M786" s="59"/>
      <c r="N786" s="59"/>
      <c r="O786" s="57" t="str" cm="1">
        <f t="array" ref="O786">I786&amp;IFERROR(IF(INDEX('1.2 Speakers'!$J$10:$J1853,MATCH(I786,'1.2 Speakers'!$B$10:$B1853,0),)="",""," - "&amp;INDEX('1.2 Speakers'!$J$10:$J1853,MATCH(I786,'1.2 Speakers'!$B$10:$B1853,0),)),"")&amp;IF(ISBLANK(J786),"",CHAR(10))&amp;J786&amp;IFERROR(IF(INDEX('1.2 Speakers'!$J$10:$J1853,MATCH(J786,'1.2 Speakers'!$B$10:$B1853,0),)="",""," - "&amp;INDEX('1.2 Speakers'!$J$10:$J1853,MATCH(J786,'1.2 Speakers'!$B$10:$B1853,0),)),"")&amp;IF(ISBLANK(K786),"","
")&amp;K786&amp;IFERROR(IF(INDEX('1.2 Speakers'!$J$10:$J1853,MATCH(K786,'1.2 Speakers'!$B$10:$B1853,0),)="",""," - "&amp;INDEX('1.2 Speakers'!$J$10:$J1853,MATCH(K786,'1.2 Speakers'!$B$10:$B1853,0),)),"")&amp;IF(ISBLANK(L786),"","
")&amp;L786&amp;IFERROR(IF(INDEX('1.2 Speakers'!$J$10:$J1853,MATCH(L786,'1.2 Speakers'!$B$10:$B1853,0),)="",""," - "&amp;INDEX('1.2 Speakers'!$J$10:$J1853,MATCH(L786,'1.2 Speakers'!$B$10:$B1853,0),)),"")&amp;IF(ISBLANK(M786),"","
")&amp;M786&amp;IFERROR(IF(INDEX('1.2 Speakers'!$J$10:$J1853,MATCH(M786,'1.2 Speakers'!$B$10:$B1853,0),)="",""," - "&amp;INDEX('1.2 Speakers'!$J$10:$J1853,MATCH(M786,'1.2 Speakers'!$B$10:$B1853,0),)),"")&amp;IF(ISBLANK(N786),"","
")&amp;N786&amp;IFERROR(IF(INDEX('1.2 Speakers'!$J$10:$J1853,MATCH(N786,'1.2 Speakers'!$B$10:$B1853,0),)="",""," - "&amp;INDEX('1.2 Speakers'!$J$10:$J1853,MATCH(N786,'1.2 Speakers'!$B$10:$B1853,0),)),"")</f>
        <v/>
      </c>
      <c r="P786" s="58"/>
      <c r="Q786" s="60"/>
      <c r="R786" s="61"/>
      <c r="S786" s="60"/>
      <c r="T786" s="62"/>
    </row>
    <row r="787" spans="2:20" ht="13">
      <c r="B787" s="56"/>
      <c r="C787" s="425"/>
      <c r="D787" s="57"/>
      <c r="E787" s="58"/>
      <c r="F787" s="58"/>
      <c r="G787" s="427"/>
      <c r="H787" s="427"/>
      <c r="I787" s="59"/>
      <c r="J787" s="59"/>
      <c r="K787" s="59"/>
      <c r="L787" s="59"/>
      <c r="M787" s="59"/>
      <c r="N787" s="59"/>
      <c r="O787" s="57" t="str" cm="1">
        <f t="array" ref="O787">I787&amp;IFERROR(IF(INDEX('1.2 Speakers'!$J$10:$J1854,MATCH(I787,'1.2 Speakers'!$B$10:$B1854,0),)="",""," - "&amp;INDEX('1.2 Speakers'!$J$10:$J1854,MATCH(I787,'1.2 Speakers'!$B$10:$B1854,0),)),"")&amp;IF(ISBLANK(J787),"",CHAR(10))&amp;J787&amp;IFERROR(IF(INDEX('1.2 Speakers'!$J$10:$J1854,MATCH(J787,'1.2 Speakers'!$B$10:$B1854,0),)="",""," - "&amp;INDEX('1.2 Speakers'!$J$10:$J1854,MATCH(J787,'1.2 Speakers'!$B$10:$B1854,0),)),"")&amp;IF(ISBLANK(K787),"","
")&amp;K787&amp;IFERROR(IF(INDEX('1.2 Speakers'!$J$10:$J1854,MATCH(K787,'1.2 Speakers'!$B$10:$B1854,0),)="",""," - "&amp;INDEX('1.2 Speakers'!$J$10:$J1854,MATCH(K787,'1.2 Speakers'!$B$10:$B1854,0),)),"")&amp;IF(ISBLANK(L787),"","
")&amp;L787&amp;IFERROR(IF(INDEX('1.2 Speakers'!$J$10:$J1854,MATCH(L787,'1.2 Speakers'!$B$10:$B1854,0),)="",""," - "&amp;INDEX('1.2 Speakers'!$J$10:$J1854,MATCH(L787,'1.2 Speakers'!$B$10:$B1854,0),)),"")&amp;IF(ISBLANK(M787),"","
")&amp;M787&amp;IFERROR(IF(INDEX('1.2 Speakers'!$J$10:$J1854,MATCH(M787,'1.2 Speakers'!$B$10:$B1854,0),)="",""," - "&amp;INDEX('1.2 Speakers'!$J$10:$J1854,MATCH(M787,'1.2 Speakers'!$B$10:$B1854,0),)),"")&amp;IF(ISBLANK(N787),"","
")&amp;N787&amp;IFERROR(IF(INDEX('1.2 Speakers'!$J$10:$J1854,MATCH(N787,'1.2 Speakers'!$B$10:$B1854,0),)="",""," - "&amp;INDEX('1.2 Speakers'!$J$10:$J1854,MATCH(N787,'1.2 Speakers'!$B$10:$B1854,0),)),"")</f>
        <v/>
      </c>
      <c r="P787" s="58"/>
      <c r="Q787" s="60"/>
      <c r="R787" s="61"/>
      <c r="S787" s="60"/>
      <c r="T787" s="62"/>
    </row>
    <row r="788" spans="2:20" ht="13">
      <c r="B788" s="56"/>
      <c r="C788" s="425"/>
      <c r="D788" s="57"/>
      <c r="E788" s="58"/>
      <c r="F788" s="58"/>
      <c r="G788" s="427"/>
      <c r="H788" s="427"/>
      <c r="I788" s="59"/>
      <c r="J788" s="59"/>
      <c r="K788" s="59"/>
      <c r="L788" s="59"/>
      <c r="M788" s="59"/>
      <c r="N788" s="59"/>
      <c r="O788" s="57" t="str" cm="1">
        <f t="array" ref="O788">I788&amp;IFERROR(IF(INDEX('1.2 Speakers'!$J$10:$J1855,MATCH(I788,'1.2 Speakers'!$B$10:$B1855,0),)="",""," - "&amp;INDEX('1.2 Speakers'!$J$10:$J1855,MATCH(I788,'1.2 Speakers'!$B$10:$B1855,0),)),"")&amp;IF(ISBLANK(J788),"",CHAR(10))&amp;J788&amp;IFERROR(IF(INDEX('1.2 Speakers'!$J$10:$J1855,MATCH(J788,'1.2 Speakers'!$B$10:$B1855,0),)="",""," - "&amp;INDEX('1.2 Speakers'!$J$10:$J1855,MATCH(J788,'1.2 Speakers'!$B$10:$B1855,0),)),"")&amp;IF(ISBLANK(K788),"","
")&amp;K788&amp;IFERROR(IF(INDEX('1.2 Speakers'!$J$10:$J1855,MATCH(K788,'1.2 Speakers'!$B$10:$B1855,0),)="",""," - "&amp;INDEX('1.2 Speakers'!$J$10:$J1855,MATCH(K788,'1.2 Speakers'!$B$10:$B1855,0),)),"")&amp;IF(ISBLANK(L788),"","
")&amp;L788&amp;IFERROR(IF(INDEX('1.2 Speakers'!$J$10:$J1855,MATCH(L788,'1.2 Speakers'!$B$10:$B1855,0),)="",""," - "&amp;INDEX('1.2 Speakers'!$J$10:$J1855,MATCH(L788,'1.2 Speakers'!$B$10:$B1855,0),)),"")&amp;IF(ISBLANK(M788),"","
")&amp;M788&amp;IFERROR(IF(INDEX('1.2 Speakers'!$J$10:$J1855,MATCH(M788,'1.2 Speakers'!$B$10:$B1855,0),)="",""," - "&amp;INDEX('1.2 Speakers'!$J$10:$J1855,MATCH(M788,'1.2 Speakers'!$B$10:$B1855,0),)),"")&amp;IF(ISBLANK(N788),"","
")&amp;N788&amp;IFERROR(IF(INDEX('1.2 Speakers'!$J$10:$J1855,MATCH(N788,'1.2 Speakers'!$B$10:$B1855,0),)="",""," - "&amp;INDEX('1.2 Speakers'!$J$10:$J1855,MATCH(N788,'1.2 Speakers'!$B$10:$B1855,0),)),"")</f>
        <v/>
      </c>
      <c r="P788" s="58"/>
      <c r="Q788" s="60"/>
      <c r="R788" s="61"/>
      <c r="S788" s="60"/>
      <c r="T788" s="62"/>
    </row>
    <row r="789" spans="2:20" ht="13">
      <c r="B789" s="56"/>
      <c r="C789" s="425"/>
      <c r="D789" s="57"/>
      <c r="E789" s="58"/>
      <c r="F789" s="58"/>
      <c r="G789" s="427"/>
      <c r="H789" s="427"/>
      <c r="I789" s="59"/>
      <c r="J789" s="59"/>
      <c r="K789" s="59"/>
      <c r="L789" s="59"/>
      <c r="M789" s="59"/>
      <c r="N789" s="59"/>
      <c r="O789" s="57" t="str" cm="1">
        <f t="array" ref="O789">I789&amp;IFERROR(IF(INDEX('1.2 Speakers'!$J$10:$J1856,MATCH(I789,'1.2 Speakers'!$B$10:$B1856,0),)="",""," - "&amp;INDEX('1.2 Speakers'!$J$10:$J1856,MATCH(I789,'1.2 Speakers'!$B$10:$B1856,0),)),"")&amp;IF(ISBLANK(J789),"",CHAR(10))&amp;J789&amp;IFERROR(IF(INDEX('1.2 Speakers'!$J$10:$J1856,MATCH(J789,'1.2 Speakers'!$B$10:$B1856,0),)="",""," - "&amp;INDEX('1.2 Speakers'!$J$10:$J1856,MATCH(J789,'1.2 Speakers'!$B$10:$B1856,0),)),"")&amp;IF(ISBLANK(K789),"","
")&amp;K789&amp;IFERROR(IF(INDEX('1.2 Speakers'!$J$10:$J1856,MATCH(K789,'1.2 Speakers'!$B$10:$B1856,0),)="",""," - "&amp;INDEX('1.2 Speakers'!$J$10:$J1856,MATCH(K789,'1.2 Speakers'!$B$10:$B1856,0),)),"")&amp;IF(ISBLANK(L789),"","
")&amp;L789&amp;IFERROR(IF(INDEX('1.2 Speakers'!$J$10:$J1856,MATCH(L789,'1.2 Speakers'!$B$10:$B1856,0),)="",""," - "&amp;INDEX('1.2 Speakers'!$J$10:$J1856,MATCH(L789,'1.2 Speakers'!$B$10:$B1856,0),)),"")&amp;IF(ISBLANK(M789),"","
")&amp;M789&amp;IFERROR(IF(INDEX('1.2 Speakers'!$J$10:$J1856,MATCH(M789,'1.2 Speakers'!$B$10:$B1856,0),)="",""," - "&amp;INDEX('1.2 Speakers'!$J$10:$J1856,MATCH(M789,'1.2 Speakers'!$B$10:$B1856,0),)),"")&amp;IF(ISBLANK(N789),"","
")&amp;N789&amp;IFERROR(IF(INDEX('1.2 Speakers'!$J$10:$J1856,MATCH(N789,'1.2 Speakers'!$B$10:$B1856,0),)="",""," - "&amp;INDEX('1.2 Speakers'!$J$10:$J1856,MATCH(N789,'1.2 Speakers'!$B$10:$B1856,0),)),"")</f>
        <v/>
      </c>
      <c r="P789" s="58"/>
      <c r="Q789" s="60"/>
      <c r="R789" s="61"/>
      <c r="S789" s="60"/>
      <c r="T789" s="62"/>
    </row>
    <row r="790" spans="2:20" ht="13">
      <c r="B790" s="56"/>
      <c r="C790" s="425"/>
      <c r="D790" s="57"/>
      <c r="E790" s="58"/>
      <c r="F790" s="58"/>
      <c r="G790" s="427"/>
      <c r="H790" s="427"/>
      <c r="I790" s="59"/>
      <c r="J790" s="59"/>
      <c r="K790" s="59"/>
      <c r="L790" s="59"/>
      <c r="M790" s="59"/>
      <c r="N790" s="59"/>
      <c r="O790" s="57" t="str" cm="1">
        <f t="array" ref="O790">I790&amp;IFERROR(IF(INDEX('1.2 Speakers'!$J$10:$J1857,MATCH(I790,'1.2 Speakers'!$B$10:$B1857,0),)="",""," - "&amp;INDEX('1.2 Speakers'!$J$10:$J1857,MATCH(I790,'1.2 Speakers'!$B$10:$B1857,0),)),"")&amp;IF(ISBLANK(J790),"",CHAR(10))&amp;J790&amp;IFERROR(IF(INDEX('1.2 Speakers'!$J$10:$J1857,MATCH(J790,'1.2 Speakers'!$B$10:$B1857,0),)="",""," - "&amp;INDEX('1.2 Speakers'!$J$10:$J1857,MATCH(J790,'1.2 Speakers'!$B$10:$B1857,0),)),"")&amp;IF(ISBLANK(K790),"","
")&amp;K790&amp;IFERROR(IF(INDEX('1.2 Speakers'!$J$10:$J1857,MATCH(K790,'1.2 Speakers'!$B$10:$B1857,0),)="",""," - "&amp;INDEX('1.2 Speakers'!$J$10:$J1857,MATCH(K790,'1.2 Speakers'!$B$10:$B1857,0),)),"")&amp;IF(ISBLANK(L790),"","
")&amp;L790&amp;IFERROR(IF(INDEX('1.2 Speakers'!$J$10:$J1857,MATCH(L790,'1.2 Speakers'!$B$10:$B1857,0),)="",""," - "&amp;INDEX('1.2 Speakers'!$J$10:$J1857,MATCH(L790,'1.2 Speakers'!$B$10:$B1857,0),)),"")&amp;IF(ISBLANK(M790),"","
")&amp;M790&amp;IFERROR(IF(INDEX('1.2 Speakers'!$J$10:$J1857,MATCH(M790,'1.2 Speakers'!$B$10:$B1857,0),)="",""," - "&amp;INDEX('1.2 Speakers'!$J$10:$J1857,MATCH(M790,'1.2 Speakers'!$B$10:$B1857,0),)),"")&amp;IF(ISBLANK(N790),"","
")&amp;N790&amp;IFERROR(IF(INDEX('1.2 Speakers'!$J$10:$J1857,MATCH(N790,'1.2 Speakers'!$B$10:$B1857,0),)="",""," - "&amp;INDEX('1.2 Speakers'!$J$10:$J1857,MATCH(N790,'1.2 Speakers'!$B$10:$B1857,0),)),"")</f>
        <v/>
      </c>
      <c r="P790" s="58"/>
      <c r="Q790" s="60"/>
      <c r="R790" s="61"/>
      <c r="S790" s="60"/>
      <c r="T790" s="62"/>
    </row>
    <row r="791" spans="2:20" ht="13">
      <c r="B791" s="56"/>
      <c r="C791" s="425"/>
      <c r="D791" s="57"/>
      <c r="E791" s="58"/>
      <c r="F791" s="58"/>
      <c r="G791" s="427"/>
      <c r="H791" s="427"/>
      <c r="I791" s="59"/>
      <c r="J791" s="59"/>
      <c r="K791" s="59"/>
      <c r="L791" s="59"/>
      <c r="M791" s="59"/>
      <c r="N791" s="59"/>
      <c r="O791" s="57" t="str" cm="1">
        <f t="array" ref="O791">I791&amp;IFERROR(IF(INDEX('1.2 Speakers'!$J$10:$J1858,MATCH(I791,'1.2 Speakers'!$B$10:$B1858,0),)="",""," - "&amp;INDEX('1.2 Speakers'!$J$10:$J1858,MATCH(I791,'1.2 Speakers'!$B$10:$B1858,0),)),"")&amp;IF(ISBLANK(J791),"",CHAR(10))&amp;J791&amp;IFERROR(IF(INDEX('1.2 Speakers'!$J$10:$J1858,MATCH(J791,'1.2 Speakers'!$B$10:$B1858,0),)="",""," - "&amp;INDEX('1.2 Speakers'!$J$10:$J1858,MATCH(J791,'1.2 Speakers'!$B$10:$B1858,0),)),"")&amp;IF(ISBLANK(K791),"","
")&amp;K791&amp;IFERROR(IF(INDEX('1.2 Speakers'!$J$10:$J1858,MATCH(K791,'1.2 Speakers'!$B$10:$B1858,0),)="",""," - "&amp;INDEX('1.2 Speakers'!$J$10:$J1858,MATCH(K791,'1.2 Speakers'!$B$10:$B1858,0),)),"")&amp;IF(ISBLANK(L791),"","
")&amp;L791&amp;IFERROR(IF(INDEX('1.2 Speakers'!$J$10:$J1858,MATCH(L791,'1.2 Speakers'!$B$10:$B1858,0),)="",""," - "&amp;INDEX('1.2 Speakers'!$J$10:$J1858,MATCH(L791,'1.2 Speakers'!$B$10:$B1858,0),)),"")&amp;IF(ISBLANK(M791),"","
")&amp;M791&amp;IFERROR(IF(INDEX('1.2 Speakers'!$J$10:$J1858,MATCH(M791,'1.2 Speakers'!$B$10:$B1858,0),)="",""," - "&amp;INDEX('1.2 Speakers'!$J$10:$J1858,MATCH(M791,'1.2 Speakers'!$B$10:$B1858,0),)),"")&amp;IF(ISBLANK(N791),"","
")&amp;N791&amp;IFERROR(IF(INDEX('1.2 Speakers'!$J$10:$J1858,MATCH(N791,'1.2 Speakers'!$B$10:$B1858,0),)="",""," - "&amp;INDEX('1.2 Speakers'!$J$10:$J1858,MATCH(N791,'1.2 Speakers'!$B$10:$B1858,0),)),"")</f>
        <v/>
      </c>
      <c r="P791" s="58"/>
      <c r="Q791" s="60"/>
      <c r="R791" s="61"/>
      <c r="S791" s="60"/>
      <c r="T791" s="62"/>
    </row>
    <row r="792" spans="2:20" ht="13">
      <c r="B792" s="56"/>
      <c r="C792" s="425"/>
      <c r="D792" s="57"/>
      <c r="E792" s="58"/>
      <c r="F792" s="58"/>
      <c r="G792" s="427"/>
      <c r="H792" s="427"/>
      <c r="I792" s="59"/>
      <c r="J792" s="59"/>
      <c r="K792" s="59"/>
      <c r="L792" s="59"/>
      <c r="M792" s="59"/>
      <c r="N792" s="59"/>
      <c r="O792" s="57" t="str" cm="1">
        <f t="array" ref="O792">I792&amp;IFERROR(IF(INDEX('1.2 Speakers'!$J$10:$J1859,MATCH(I792,'1.2 Speakers'!$B$10:$B1859,0),)="",""," - "&amp;INDEX('1.2 Speakers'!$J$10:$J1859,MATCH(I792,'1.2 Speakers'!$B$10:$B1859,0),)),"")&amp;IF(ISBLANK(J792),"",CHAR(10))&amp;J792&amp;IFERROR(IF(INDEX('1.2 Speakers'!$J$10:$J1859,MATCH(J792,'1.2 Speakers'!$B$10:$B1859,0),)="",""," - "&amp;INDEX('1.2 Speakers'!$J$10:$J1859,MATCH(J792,'1.2 Speakers'!$B$10:$B1859,0),)),"")&amp;IF(ISBLANK(K792),"","
")&amp;K792&amp;IFERROR(IF(INDEX('1.2 Speakers'!$J$10:$J1859,MATCH(K792,'1.2 Speakers'!$B$10:$B1859,0),)="",""," - "&amp;INDEX('1.2 Speakers'!$J$10:$J1859,MATCH(K792,'1.2 Speakers'!$B$10:$B1859,0),)),"")&amp;IF(ISBLANK(L792),"","
")&amp;L792&amp;IFERROR(IF(INDEX('1.2 Speakers'!$J$10:$J1859,MATCH(L792,'1.2 Speakers'!$B$10:$B1859,0),)="",""," - "&amp;INDEX('1.2 Speakers'!$J$10:$J1859,MATCH(L792,'1.2 Speakers'!$B$10:$B1859,0),)),"")&amp;IF(ISBLANK(M792),"","
")&amp;M792&amp;IFERROR(IF(INDEX('1.2 Speakers'!$J$10:$J1859,MATCH(M792,'1.2 Speakers'!$B$10:$B1859,0),)="",""," - "&amp;INDEX('1.2 Speakers'!$J$10:$J1859,MATCH(M792,'1.2 Speakers'!$B$10:$B1859,0),)),"")&amp;IF(ISBLANK(N792),"","
")&amp;N792&amp;IFERROR(IF(INDEX('1.2 Speakers'!$J$10:$J1859,MATCH(N792,'1.2 Speakers'!$B$10:$B1859,0),)="",""," - "&amp;INDEX('1.2 Speakers'!$J$10:$J1859,MATCH(N792,'1.2 Speakers'!$B$10:$B1859,0),)),"")</f>
        <v/>
      </c>
      <c r="P792" s="58"/>
      <c r="Q792" s="60"/>
      <c r="R792" s="61"/>
      <c r="S792" s="60"/>
      <c r="T792" s="62"/>
    </row>
    <row r="793" spans="2:20" ht="13">
      <c r="B793" s="56"/>
      <c r="C793" s="425"/>
      <c r="D793" s="57"/>
      <c r="E793" s="58"/>
      <c r="F793" s="58"/>
      <c r="G793" s="427"/>
      <c r="H793" s="427"/>
      <c r="I793" s="59"/>
      <c r="J793" s="59"/>
      <c r="K793" s="59"/>
      <c r="L793" s="59"/>
      <c r="M793" s="59"/>
      <c r="N793" s="59"/>
      <c r="O793" s="57" t="str" cm="1">
        <f t="array" ref="O793">I793&amp;IFERROR(IF(INDEX('1.2 Speakers'!$J$10:$J1860,MATCH(I793,'1.2 Speakers'!$B$10:$B1860,0),)="",""," - "&amp;INDEX('1.2 Speakers'!$J$10:$J1860,MATCH(I793,'1.2 Speakers'!$B$10:$B1860,0),)),"")&amp;IF(ISBLANK(J793),"",CHAR(10))&amp;J793&amp;IFERROR(IF(INDEX('1.2 Speakers'!$J$10:$J1860,MATCH(J793,'1.2 Speakers'!$B$10:$B1860,0),)="",""," - "&amp;INDEX('1.2 Speakers'!$J$10:$J1860,MATCH(J793,'1.2 Speakers'!$B$10:$B1860,0),)),"")&amp;IF(ISBLANK(K793),"","
")&amp;K793&amp;IFERROR(IF(INDEX('1.2 Speakers'!$J$10:$J1860,MATCH(K793,'1.2 Speakers'!$B$10:$B1860,0),)="",""," - "&amp;INDEX('1.2 Speakers'!$J$10:$J1860,MATCH(K793,'1.2 Speakers'!$B$10:$B1860,0),)),"")&amp;IF(ISBLANK(L793),"","
")&amp;L793&amp;IFERROR(IF(INDEX('1.2 Speakers'!$J$10:$J1860,MATCH(L793,'1.2 Speakers'!$B$10:$B1860,0),)="",""," - "&amp;INDEX('1.2 Speakers'!$J$10:$J1860,MATCH(L793,'1.2 Speakers'!$B$10:$B1860,0),)),"")&amp;IF(ISBLANK(M793),"","
")&amp;M793&amp;IFERROR(IF(INDEX('1.2 Speakers'!$J$10:$J1860,MATCH(M793,'1.2 Speakers'!$B$10:$B1860,0),)="",""," - "&amp;INDEX('1.2 Speakers'!$J$10:$J1860,MATCH(M793,'1.2 Speakers'!$B$10:$B1860,0),)),"")&amp;IF(ISBLANK(N793),"","
")&amp;N793&amp;IFERROR(IF(INDEX('1.2 Speakers'!$J$10:$J1860,MATCH(N793,'1.2 Speakers'!$B$10:$B1860,0),)="",""," - "&amp;INDEX('1.2 Speakers'!$J$10:$J1860,MATCH(N793,'1.2 Speakers'!$B$10:$B1860,0),)),"")</f>
        <v/>
      </c>
      <c r="P793" s="58"/>
      <c r="Q793" s="60"/>
      <c r="R793" s="61"/>
      <c r="S793" s="60"/>
      <c r="T793" s="62"/>
    </row>
    <row r="794" spans="2:20" ht="13">
      <c r="B794" s="56"/>
      <c r="C794" s="425"/>
      <c r="D794" s="57"/>
      <c r="E794" s="58"/>
      <c r="F794" s="58"/>
      <c r="G794" s="427"/>
      <c r="H794" s="427"/>
      <c r="I794" s="59"/>
      <c r="J794" s="59"/>
      <c r="K794" s="59"/>
      <c r="L794" s="59"/>
      <c r="M794" s="59"/>
      <c r="N794" s="59"/>
      <c r="O794" s="57" t="str" cm="1">
        <f t="array" ref="O794">I794&amp;IFERROR(IF(INDEX('1.2 Speakers'!$J$10:$J1861,MATCH(I794,'1.2 Speakers'!$B$10:$B1861,0),)="",""," - "&amp;INDEX('1.2 Speakers'!$J$10:$J1861,MATCH(I794,'1.2 Speakers'!$B$10:$B1861,0),)),"")&amp;IF(ISBLANK(J794),"",CHAR(10))&amp;J794&amp;IFERROR(IF(INDEX('1.2 Speakers'!$J$10:$J1861,MATCH(J794,'1.2 Speakers'!$B$10:$B1861,0),)="",""," - "&amp;INDEX('1.2 Speakers'!$J$10:$J1861,MATCH(J794,'1.2 Speakers'!$B$10:$B1861,0),)),"")&amp;IF(ISBLANK(K794),"","
")&amp;K794&amp;IFERROR(IF(INDEX('1.2 Speakers'!$J$10:$J1861,MATCH(K794,'1.2 Speakers'!$B$10:$B1861,0),)="",""," - "&amp;INDEX('1.2 Speakers'!$J$10:$J1861,MATCH(K794,'1.2 Speakers'!$B$10:$B1861,0),)),"")&amp;IF(ISBLANK(L794),"","
")&amp;L794&amp;IFERROR(IF(INDEX('1.2 Speakers'!$J$10:$J1861,MATCH(L794,'1.2 Speakers'!$B$10:$B1861,0),)="",""," - "&amp;INDEX('1.2 Speakers'!$J$10:$J1861,MATCH(L794,'1.2 Speakers'!$B$10:$B1861,0),)),"")&amp;IF(ISBLANK(M794),"","
")&amp;M794&amp;IFERROR(IF(INDEX('1.2 Speakers'!$J$10:$J1861,MATCH(M794,'1.2 Speakers'!$B$10:$B1861,0),)="",""," - "&amp;INDEX('1.2 Speakers'!$J$10:$J1861,MATCH(M794,'1.2 Speakers'!$B$10:$B1861,0),)),"")&amp;IF(ISBLANK(N794),"","
")&amp;N794&amp;IFERROR(IF(INDEX('1.2 Speakers'!$J$10:$J1861,MATCH(N794,'1.2 Speakers'!$B$10:$B1861,0),)="",""," - "&amp;INDEX('1.2 Speakers'!$J$10:$J1861,MATCH(N794,'1.2 Speakers'!$B$10:$B1861,0),)),"")</f>
        <v/>
      </c>
      <c r="P794" s="58"/>
      <c r="Q794" s="60"/>
      <c r="R794" s="61"/>
      <c r="S794" s="60"/>
      <c r="T794" s="62"/>
    </row>
    <row r="795" spans="2:20" ht="13">
      <c r="B795" s="56"/>
      <c r="C795" s="425"/>
      <c r="D795" s="57"/>
      <c r="E795" s="58"/>
      <c r="F795" s="58"/>
      <c r="G795" s="427"/>
      <c r="H795" s="427"/>
      <c r="I795" s="59"/>
      <c r="J795" s="59"/>
      <c r="K795" s="59"/>
      <c r="L795" s="59"/>
      <c r="M795" s="59"/>
      <c r="N795" s="59"/>
      <c r="O795" s="57" t="str" cm="1">
        <f t="array" ref="O795">I795&amp;IFERROR(IF(INDEX('1.2 Speakers'!$J$10:$J1862,MATCH(I795,'1.2 Speakers'!$B$10:$B1862,0),)="",""," - "&amp;INDEX('1.2 Speakers'!$J$10:$J1862,MATCH(I795,'1.2 Speakers'!$B$10:$B1862,0),)),"")&amp;IF(ISBLANK(J795),"",CHAR(10))&amp;J795&amp;IFERROR(IF(INDEX('1.2 Speakers'!$J$10:$J1862,MATCH(J795,'1.2 Speakers'!$B$10:$B1862,0),)="",""," - "&amp;INDEX('1.2 Speakers'!$J$10:$J1862,MATCH(J795,'1.2 Speakers'!$B$10:$B1862,0),)),"")&amp;IF(ISBLANK(K795),"","
")&amp;K795&amp;IFERROR(IF(INDEX('1.2 Speakers'!$J$10:$J1862,MATCH(K795,'1.2 Speakers'!$B$10:$B1862,0),)="",""," - "&amp;INDEX('1.2 Speakers'!$J$10:$J1862,MATCH(K795,'1.2 Speakers'!$B$10:$B1862,0),)),"")&amp;IF(ISBLANK(L795),"","
")&amp;L795&amp;IFERROR(IF(INDEX('1.2 Speakers'!$J$10:$J1862,MATCH(L795,'1.2 Speakers'!$B$10:$B1862,0),)="",""," - "&amp;INDEX('1.2 Speakers'!$J$10:$J1862,MATCH(L795,'1.2 Speakers'!$B$10:$B1862,0),)),"")&amp;IF(ISBLANK(M795),"","
")&amp;M795&amp;IFERROR(IF(INDEX('1.2 Speakers'!$J$10:$J1862,MATCH(M795,'1.2 Speakers'!$B$10:$B1862,0),)="",""," - "&amp;INDEX('1.2 Speakers'!$J$10:$J1862,MATCH(M795,'1.2 Speakers'!$B$10:$B1862,0),)),"")&amp;IF(ISBLANK(N795),"","
")&amp;N795&amp;IFERROR(IF(INDEX('1.2 Speakers'!$J$10:$J1862,MATCH(N795,'1.2 Speakers'!$B$10:$B1862,0),)="",""," - "&amp;INDEX('1.2 Speakers'!$J$10:$J1862,MATCH(N795,'1.2 Speakers'!$B$10:$B1862,0),)),"")</f>
        <v/>
      </c>
      <c r="P795" s="58"/>
      <c r="Q795" s="60"/>
      <c r="R795" s="61"/>
      <c r="S795" s="60"/>
      <c r="T795" s="62"/>
    </row>
    <row r="796" spans="2:20" ht="13">
      <c r="B796" s="56"/>
      <c r="C796" s="425"/>
      <c r="D796" s="57"/>
      <c r="E796" s="58"/>
      <c r="F796" s="58"/>
      <c r="G796" s="427"/>
      <c r="H796" s="427"/>
      <c r="I796" s="59"/>
      <c r="J796" s="59"/>
      <c r="K796" s="59"/>
      <c r="L796" s="59"/>
      <c r="M796" s="59"/>
      <c r="N796" s="59"/>
      <c r="O796" s="57" t="str" cm="1">
        <f t="array" ref="O796">I796&amp;IFERROR(IF(INDEX('1.2 Speakers'!$J$10:$J1863,MATCH(I796,'1.2 Speakers'!$B$10:$B1863,0),)="",""," - "&amp;INDEX('1.2 Speakers'!$J$10:$J1863,MATCH(I796,'1.2 Speakers'!$B$10:$B1863,0),)),"")&amp;IF(ISBLANK(J796),"",CHAR(10))&amp;J796&amp;IFERROR(IF(INDEX('1.2 Speakers'!$J$10:$J1863,MATCH(J796,'1.2 Speakers'!$B$10:$B1863,0),)="",""," - "&amp;INDEX('1.2 Speakers'!$J$10:$J1863,MATCH(J796,'1.2 Speakers'!$B$10:$B1863,0),)),"")&amp;IF(ISBLANK(K796),"","
")&amp;K796&amp;IFERROR(IF(INDEX('1.2 Speakers'!$J$10:$J1863,MATCH(K796,'1.2 Speakers'!$B$10:$B1863,0),)="",""," - "&amp;INDEX('1.2 Speakers'!$J$10:$J1863,MATCH(K796,'1.2 Speakers'!$B$10:$B1863,0),)),"")&amp;IF(ISBLANK(L796),"","
")&amp;L796&amp;IFERROR(IF(INDEX('1.2 Speakers'!$J$10:$J1863,MATCH(L796,'1.2 Speakers'!$B$10:$B1863,0),)="",""," - "&amp;INDEX('1.2 Speakers'!$J$10:$J1863,MATCH(L796,'1.2 Speakers'!$B$10:$B1863,0),)),"")&amp;IF(ISBLANK(M796),"","
")&amp;M796&amp;IFERROR(IF(INDEX('1.2 Speakers'!$J$10:$J1863,MATCH(M796,'1.2 Speakers'!$B$10:$B1863,0),)="",""," - "&amp;INDEX('1.2 Speakers'!$J$10:$J1863,MATCH(M796,'1.2 Speakers'!$B$10:$B1863,0),)),"")&amp;IF(ISBLANK(N796),"","
")&amp;N796&amp;IFERROR(IF(INDEX('1.2 Speakers'!$J$10:$J1863,MATCH(N796,'1.2 Speakers'!$B$10:$B1863,0),)="",""," - "&amp;INDEX('1.2 Speakers'!$J$10:$J1863,MATCH(N796,'1.2 Speakers'!$B$10:$B1863,0),)),"")</f>
        <v/>
      </c>
      <c r="P796" s="58"/>
      <c r="Q796" s="60"/>
      <c r="R796" s="61"/>
      <c r="S796" s="60"/>
      <c r="T796" s="62"/>
    </row>
    <row r="797" spans="2:20" ht="13">
      <c r="B797" s="56"/>
      <c r="C797" s="425"/>
      <c r="D797" s="57"/>
      <c r="E797" s="58"/>
      <c r="F797" s="58"/>
      <c r="G797" s="427"/>
      <c r="H797" s="427"/>
      <c r="I797" s="59"/>
      <c r="J797" s="59"/>
      <c r="K797" s="59"/>
      <c r="L797" s="59"/>
      <c r="M797" s="59"/>
      <c r="N797" s="59"/>
      <c r="O797" s="57" t="str" cm="1">
        <f t="array" ref="O797">I797&amp;IFERROR(IF(INDEX('1.2 Speakers'!$J$10:$J1864,MATCH(I797,'1.2 Speakers'!$B$10:$B1864,0),)="",""," - "&amp;INDEX('1.2 Speakers'!$J$10:$J1864,MATCH(I797,'1.2 Speakers'!$B$10:$B1864,0),)),"")&amp;IF(ISBLANK(J797),"",CHAR(10))&amp;J797&amp;IFERROR(IF(INDEX('1.2 Speakers'!$J$10:$J1864,MATCH(J797,'1.2 Speakers'!$B$10:$B1864,0),)="",""," - "&amp;INDEX('1.2 Speakers'!$J$10:$J1864,MATCH(J797,'1.2 Speakers'!$B$10:$B1864,0),)),"")&amp;IF(ISBLANK(K797),"","
")&amp;K797&amp;IFERROR(IF(INDEX('1.2 Speakers'!$J$10:$J1864,MATCH(K797,'1.2 Speakers'!$B$10:$B1864,0),)="",""," - "&amp;INDEX('1.2 Speakers'!$J$10:$J1864,MATCH(K797,'1.2 Speakers'!$B$10:$B1864,0),)),"")&amp;IF(ISBLANK(L797),"","
")&amp;L797&amp;IFERROR(IF(INDEX('1.2 Speakers'!$J$10:$J1864,MATCH(L797,'1.2 Speakers'!$B$10:$B1864,0),)="",""," - "&amp;INDEX('1.2 Speakers'!$J$10:$J1864,MATCH(L797,'1.2 Speakers'!$B$10:$B1864,0),)),"")&amp;IF(ISBLANK(M797),"","
")&amp;M797&amp;IFERROR(IF(INDEX('1.2 Speakers'!$J$10:$J1864,MATCH(M797,'1.2 Speakers'!$B$10:$B1864,0),)="",""," - "&amp;INDEX('1.2 Speakers'!$J$10:$J1864,MATCH(M797,'1.2 Speakers'!$B$10:$B1864,0),)),"")&amp;IF(ISBLANK(N797),"","
")&amp;N797&amp;IFERROR(IF(INDEX('1.2 Speakers'!$J$10:$J1864,MATCH(N797,'1.2 Speakers'!$B$10:$B1864,0),)="",""," - "&amp;INDEX('1.2 Speakers'!$J$10:$J1864,MATCH(N797,'1.2 Speakers'!$B$10:$B1864,0),)),"")</f>
        <v/>
      </c>
      <c r="P797" s="58"/>
      <c r="Q797" s="60"/>
      <c r="R797" s="61"/>
      <c r="S797" s="60"/>
      <c r="T797" s="62"/>
    </row>
    <row r="798" spans="2:20" ht="13">
      <c r="B798" s="56"/>
      <c r="C798" s="425"/>
      <c r="D798" s="57"/>
      <c r="E798" s="58"/>
      <c r="F798" s="58"/>
      <c r="G798" s="427"/>
      <c r="H798" s="427"/>
      <c r="I798" s="59"/>
      <c r="J798" s="59"/>
      <c r="K798" s="59"/>
      <c r="L798" s="59"/>
      <c r="M798" s="59"/>
      <c r="N798" s="59"/>
      <c r="O798" s="57" t="str" cm="1">
        <f t="array" ref="O798">I798&amp;IFERROR(IF(INDEX('1.2 Speakers'!$J$10:$J1865,MATCH(I798,'1.2 Speakers'!$B$10:$B1865,0),)="",""," - "&amp;INDEX('1.2 Speakers'!$J$10:$J1865,MATCH(I798,'1.2 Speakers'!$B$10:$B1865,0),)),"")&amp;IF(ISBLANK(J798),"",CHAR(10))&amp;J798&amp;IFERROR(IF(INDEX('1.2 Speakers'!$J$10:$J1865,MATCH(J798,'1.2 Speakers'!$B$10:$B1865,0),)="",""," - "&amp;INDEX('1.2 Speakers'!$J$10:$J1865,MATCH(J798,'1.2 Speakers'!$B$10:$B1865,0),)),"")&amp;IF(ISBLANK(K798),"","
")&amp;K798&amp;IFERROR(IF(INDEX('1.2 Speakers'!$J$10:$J1865,MATCH(K798,'1.2 Speakers'!$B$10:$B1865,0),)="",""," - "&amp;INDEX('1.2 Speakers'!$J$10:$J1865,MATCH(K798,'1.2 Speakers'!$B$10:$B1865,0),)),"")&amp;IF(ISBLANK(L798),"","
")&amp;L798&amp;IFERROR(IF(INDEX('1.2 Speakers'!$J$10:$J1865,MATCH(L798,'1.2 Speakers'!$B$10:$B1865,0),)="",""," - "&amp;INDEX('1.2 Speakers'!$J$10:$J1865,MATCH(L798,'1.2 Speakers'!$B$10:$B1865,0),)),"")&amp;IF(ISBLANK(M798),"","
")&amp;M798&amp;IFERROR(IF(INDEX('1.2 Speakers'!$J$10:$J1865,MATCH(M798,'1.2 Speakers'!$B$10:$B1865,0),)="",""," - "&amp;INDEX('1.2 Speakers'!$J$10:$J1865,MATCH(M798,'1.2 Speakers'!$B$10:$B1865,0),)),"")&amp;IF(ISBLANK(N798),"","
")&amp;N798&amp;IFERROR(IF(INDEX('1.2 Speakers'!$J$10:$J1865,MATCH(N798,'1.2 Speakers'!$B$10:$B1865,0),)="",""," - "&amp;INDEX('1.2 Speakers'!$J$10:$J1865,MATCH(N798,'1.2 Speakers'!$B$10:$B1865,0),)),"")</f>
        <v/>
      </c>
      <c r="P798" s="58"/>
      <c r="Q798" s="60"/>
      <c r="R798" s="61"/>
      <c r="S798" s="60"/>
      <c r="T798" s="62"/>
    </row>
    <row r="799" spans="2:20" ht="13">
      <c r="B799" s="56"/>
      <c r="C799" s="425"/>
      <c r="D799" s="57"/>
      <c r="E799" s="58"/>
      <c r="F799" s="58"/>
      <c r="G799" s="427"/>
      <c r="H799" s="427"/>
      <c r="I799" s="59"/>
      <c r="J799" s="59"/>
      <c r="K799" s="59"/>
      <c r="L799" s="59"/>
      <c r="M799" s="59"/>
      <c r="N799" s="59"/>
      <c r="O799" s="57" t="str" cm="1">
        <f t="array" ref="O799">I799&amp;IFERROR(IF(INDEX('1.2 Speakers'!$J$10:$J1866,MATCH(I799,'1.2 Speakers'!$B$10:$B1866,0),)="",""," - "&amp;INDEX('1.2 Speakers'!$J$10:$J1866,MATCH(I799,'1.2 Speakers'!$B$10:$B1866,0),)),"")&amp;IF(ISBLANK(J799),"",CHAR(10))&amp;J799&amp;IFERROR(IF(INDEX('1.2 Speakers'!$J$10:$J1866,MATCH(J799,'1.2 Speakers'!$B$10:$B1866,0),)="",""," - "&amp;INDEX('1.2 Speakers'!$J$10:$J1866,MATCH(J799,'1.2 Speakers'!$B$10:$B1866,0),)),"")&amp;IF(ISBLANK(K799),"","
")&amp;K799&amp;IFERROR(IF(INDEX('1.2 Speakers'!$J$10:$J1866,MATCH(K799,'1.2 Speakers'!$B$10:$B1866,0),)="",""," - "&amp;INDEX('1.2 Speakers'!$J$10:$J1866,MATCH(K799,'1.2 Speakers'!$B$10:$B1866,0),)),"")&amp;IF(ISBLANK(L799),"","
")&amp;L799&amp;IFERROR(IF(INDEX('1.2 Speakers'!$J$10:$J1866,MATCH(L799,'1.2 Speakers'!$B$10:$B1866,0),)="",""," - "&amp;INDEX('1.2 Speakers'!$J$10:$J1866,MATCH(L799,'1.2 Speakers'!$B$10:$B1866,0),)),"")&amp;IF(ISBLANK(M799),"","
")&amp;M799&amp;IFERROR(IF(INDEX('1.2 Speakers'!$J$10:$J1866,MATCH(M799,'1.2 Speakers'!$B$10:$B1866,0),)="",""," - "&amp;INDEX('1.2 Speakers'!$J$10:$J1866,MATCH(M799,'1.2 Speakers'!$B$10:$B1866,0),)),"")&amp;IF(ISBLANK(N799),"","
")&amp;N799&amp;IFERROR(IF(INDEX('1.2 Speakers'!$J$10:$J1866,MATCH(N799,'1.2 Speakers'!$B$10:$B1866,0),)="",""," - "&amp;INDEX('1.2 Speakers'!$J$10:$J1866,MATCH(N799,'1.2 Speakers'!$B$10:$B1866,0),)),"")</f>
        <v/>
      </c>
      <c r="P799" s="58"/>
      <c r="Q799" s="60"/>
      <c r="R799" s="61"/>
      <c r="S799" s="60"/>
      <c r="T799" s="62"/>
    </row>
    <row r="800" spans="2:20" ht="13">
      <c r="B800" s="56"/>
      <c r="C800" s="425"/>
      <c r="D800" s="57"/>
      <c r="E800" s="58"/>
      <c r="F800" s="58"/>
      <c r="G800" s="427"/>
      <c r="H800" s="427"/>
      <c r="I800" s="59"/>
      <c r="J800" s="59"/>
      <c r="K800" s="59"/>
      <c r="L800" s="59"/>
      <c r="M800" s="59"/>
      <c r="N800" s="59"/>
      <c r="O800" s="57" t="str" cm="1">
        <f t="array" ref="O800">I800&amp;IFERROR(IF(INDEX('1.2 Speakers'!$J$10:$J1867,MATCH(I800,'1.2 Speakers'!$B$10:$B1867,0),)="",""," - "&amp;INDEX('1.2 Speakers'!$J$10:$J1867,MATCH(I800,'1.2 Speakers'!$B$10:$B1867,0),)),"")&amp;IF(ISBLANK(J800),"",CHAR(10))&amp;J800&amp;IFERROR(IF(INDEX('1.2 Speakers'!$J$10:$J1867,MATCH(J800,'1.2 Speakers'!$B$10:$B1867,0),)="",""," - "&amp;INDEX('1.2 Speakers'!$J$10:$J1867,MATCH(J800,'1.2 Speakers'!$B$10:$B1867,0),)),"")&amp;IF(ISBLANK(K800),"","
")&amp;K800&amp;IFERROR(IF(INDEX('1.2 Speakers'!$J$10:$J1867,MATCH(K800,'1.2 Speakers'!$B$10:$B1867,0),)="",""," - "&amp;INDEX('1.2 Speakers'!$J$10:$J1867,MATCH(K800,'1.2 Speakers'!$B$10:$B1867,0),)),"")&amp;IF(ISBLANK(L800),"","
")&amp;L800&amp;IFERROR(IF(INDEX('1.2 Speakers'!$J$10:$J1867,MATCH(L800,'1.2 Speakers'!$B$10:$B1867,0),)="",""," - "&amp;INDEX('1.2 Speakers'!$J$10:$J1867,MATCH(L800,'1.2 Speakers'!$B$10:$B1867,0),)),"")&amp;IF(ISBLANK(M800),"","
")&amp;M800&amp;IFERROR(IF(INDEX('1.2 Speakers'!$J$10:$J1867,MATCH(M800,'1.2 Speakers'!$B$10:$B1867,0),)="",""," - "&amp;INDEX('1.2 Speakers'!$J$10:$J1867,MATCH(M800,'1.2 Speakers'!$B$10:$B1867,0),)),"")&amp;IF(ISBLANK(N800),"","
")&amp;N800&amp;IFERROR(IF(INDEX('1.2 Speakers'!$J$10:$J1867,MATCH(N800,'1.2 Speakers'!$B$10:$B1867,0),)="",""," - "&amp;INDEX('1.2 Speakers'!$J$10:$J1867,MATCH(N800,'1.2 Speakers'!$B$10:$B1867,0),)),"")</f>
        <v/>
      </c>
      <c r="P800" s="58"/>
      <c r="Q800" s="60"/>
      <c r="R800" s="61"/>
      <c r="S800" s="60"/>
      <c r="T800" s="62"/>
    </row>
    <row r="801" spans="2:20" ht="13">
      <c r="B801" s="56"/>
      <c r="C801" s="425"/>
      <c r="D801" s="57"/>
      <c r="E801" s="58"/>
      <c r="F801" s="58"/>
      <c r="G801" s="427"/>
      <c r="H801" s="427"/>
      <c r="I801" s="59"/>
      <c r="J801" s="59"/>
      <c r="K801" s="59"/>
      <c r="L801" s="59"/>
      <c r="M801" s="59"/>
      <c r="N801" s="59"/>
      <c r="O801" s="57" t="str" cm="1">
        <f t="array" ref="O801">I801&amp;IFERROR(IF(INDEX('1.2 Speakers'!$J$10:$J1868,MATCH(I801,'1.2 Speakers'!$B$10:$B1868,0),)="",""," - "&amp;INDEX('1.2 Speakers'!$J$10:$J1868,MATCH(I801,'1.2 Speakers'!$B$10:$B1868,0),)),"")&amp;IF(ISBLANK(J801),"",CHAR(10))&amp;J801&amp;IFERROR(IF(INDEX('1.2 Speakers'!$J$10:$J1868,MATCH(J801,'1.2 Speakers'!$B$10:$B1868,0),)="",""," - "&amp;INDEX('1.2 Speakers'!$J$10:$J1868,MATCH(J801,'1.2 Speakers'!$B$10:$B1868,0),)),"")&amp;IF(ISBLANK(K801),"","
")&amp;K801&amp;IFERROR(IF(INDEX('1.2 Speakers'!$J$10:$J1868,MATCH(K801,'1.2 Speakers'!$B$10:$B1868,0),)="",""," - "&amp;INDEX('1.2 Speakers'!$J$10:$J1868,MATCH(K801,'1.2 Speakers'!$B$10:$B1868,0),)),"")&amp;IF(ISBLANK(L801),"","
")&amp;L801&amp;IFERROR(IF(INDEX('1.2 Speakers'!$J$10:$J1868,MATCH(L801,'1.2 Speakers'!$B$10:$B1868,0),)="",""," - "&amp;INDEX('1.2 Speakers'!$J$10:$J1868,MATCH(L801,'1.2 Speakers'!$B$10:$B1868,0),)),"")&amp;IF(ISBLANK(M801),"","
")&amp;M801&amp;IFERROR(IF(INDEX('1.2 Speakers'!$J$10:$J1868,MATCH(M801,'1.2 Speakers'!$B$10:$B1868,0),)="",""," - "&amp;INDEX('1.2 Speakers'!$J$10:$J1868,MATCH(M801,'1.2 Speakers'!$B$10:$B1868,0),)),"")&amp;IF(ISBLANK(N801),"","
")&amp;N801&amp;IFERROR(IF(INDEX('1.2 Speakers'!$J$10:$J1868,MATCH(N801,'1.2 Speakers'!$B$10:$B1868,0),)="",""," - "&amp;INDEX('1.2 Speakers'!$J$10:$J1868,MATCH(N801,'1.2 Speakers'!$B$10:$B1868,0),)),"")</f>
        <v/>
      </c>
      <c r="P801" s="58"/>
      <c r="Q801" s="60"/>
      <c r="R801" s="61"/>
      <c r="S801" s="60"/>
      <c r="T801" s="62"/>
    </row>
    <row r="802" spans="2:20" ht="13">
      <c r="B802" s="56"/>
      <c r="C802" s="425"/>
      <c r="D802" s="57"/>
      <c r="E802" s="58"/>
      <c r="F802" s="58"/>
      <c r="G802" s="427"/>
      <c r="H802" s="427"/>
      <c r="I802" s="59"/>
      <c r="J802" s="59"/>
      <c r="K802" s="59"/>
      <c r="L802" s="59"/>
      <c r="M802" s="59"/>
      <c r="N802" s="59"/>
      <c r="O802" s="57" t="str" cm="1">
        <f t="array" ref="O802">I802&amp;IFERROR(IF(INDEX('1.2 Speakers'!$J$10:$J1869,MATCH(I802,'1.2 Speakers'!$B$10:$B1869,0),)="",""," - "&amp;INDEX('1.2 Speakers'!$J$10:$J1869,MATCH(I802,'1.2 Speakers'!$B$10:$B1869,0),)),"")&amp;IF(ISBLANK(J802),"",CHAR(10))&amp;J802&amp;IFERROR(IF(INDEX('1.2 Speakers'!$J$10:$J1869,MATCH(J802,'1.2 Speakers'!$B$10:$B1869,0),)="",""," - "&amp;INDEX('1.2 Speakers'!$J$10:$J1869,MATCH(J802,'1.2 Speakers'!$B$10:$B1869,0),)),"")&amp;IF(ISBLANK(K802),"","
")&amp;K802&amp;IFERROR(IF(INDEX('1.2 Speakers'!$J$10:$J1869,MATCH(K802,'1.2 Speakers'!$B$10:$B1869,0),)="",""," - "&amp;INDEX('1.2 Speakers'!$J$10:$J1869,MATCH(K802,'1.2 Speakers'!$B$10:$B1869,0),)),"")&amp;IF(ISBLANK(L802),"","
")&amp;L802&amp;IFERROR(IF(INDEX('1.2 Speakers'!$J$10:$J1869,MATCH(L802,'1.2 Speakers'!$B$10:$B1869,0),)="",""," - "&amp;INDEX('1.2 Speakers'!$J$10:$J1869,MATCH(L802,'1.2 Speakers'!$B$10:$B1869,0),)),"")&amp;IF(ISBLANK(M802),"","
")&amp;M802&amp;IFERROR(IF(INDEX('1.2 Speakers'!$J$10:$J1869,MATCH(M802,'1.2 Speakers'!$B$10:$B1869,0),)="",""," - "&amp;INDEX('1.2 Speakers'!$J$10:$J1869,MATCH(M802,'1.2 Speakers'!$B$10:$B1869,0),)),"")&amp;IF(ISBLANK(N802),"","
")&amp;N802&amp;IFERROR(IF(INDEX('1.2 Speakers'!$J$10:$J1869,MATCH(N802,'1.2 Speakers'!$B$10:$B1869,0),)="",""," - "&amp;INDEX('1.2 Speakers'!$J$10:$J1869,MATCH(N802,'1.2 Speakers'!$B$10:$B1869,0),)),"")</f>
        <v/>
      </c>
      <c r="P802" s="58"/>
      <c r="Q802" s="60"/>
      <c r="R802" s="61"/>
      <c r="S802" s="60"/>
      <c r="T802" s="62"/>
    </row>
    <row r="803" spans="2:20" ht="13">
      <c r="B803" s="56"/>
      <c r="C803" s="425"/>
      <c r="D803" s="57"/>
      <c r="E803" s="58"/>
      <c r="F803" s="58"/>
      <c r="G803" s="427"/>
      <c r="H803" s="427"/>
      <c r="I803" s="59"/>
      <c r="J803" s="59"/>
      <c r="K803" s="59"/>
      <c r="L803" s="59"/>
      <c r="M803" s="59"/>
      <c r="N803" s="59"/>
      <c r="O803" s="57" t="str" cm="1">
        <f t="array" ref="O803">I803&amp;IFERROR(IF(INDEX('1.2 Speakers'!$J$10:$J1870,MATCH(I803,'1.2 Speakers'!$B$10:$B1870,0),)="",""," - "&amp;INDEX('1.2 Speakers'!$J$10:$J1870,MATCH(I803,'1.2 Speakers'!$B$10:$B1870,0),)),"")&amp;IF(ISBLANK(J803),"",CHAR(10))&amp;J803&amp;IFERROR(IF(INDEX('1.2 Speakers'!$J$10:$J1870,MATCH(J803,'1.2 Speakers'!$B$10:$B1870,0),)="",""," - "&amp;INDEX('1.2 Speakers'!$J$10:$J1870,MATCH(J803,'1.2 Speakers'!$B$10:$B1870,0),)),"")&amp;IF(ISBLANK(K803),"","
")&amp;K803&amp;IFERROR(IF(INDEX('1.2 Speakers'!$J$10:$J1870,MATCH(K803,'1.2 Speakers'!$B$10:$B1870,0),)="",""," - "&amp;INDEX('1.2 Speakers'!$J$10:$J1870,MATCH(K803,'1.2 Speakers'!$B$10:$B1870,0),)),"")&amp;IF(ISBLANK(L803),"","
")&amp;L803&amp;IFERROR(IF(INDEX('1.2 Speakers'!$J$10:$J1870,MATCH(L803,'1.2 Speakers'!$B$10:$B1870,0),)="",""," - "&amp;INDEX('1.2 Speakers'!$J$10:$J1870,MATCH(L803,'1.2 Speakers'!$B$10:$B1870,0),)),"")&amp;IF(ISBLANK(M803),"","
")&amp;M803&amp;IFERROR(IF(INDEX('1.2 Speakers'!$J$10:$J1870,MATCH(M803,'1.2 Speakers'!$B$10:$B1870,0),)="",""," - "&amp;INDEX('1.2 Speakers'!$J$10:$J1870,MATCH(M803,'1.2 Speakers'!$B$10:$B1870,0),)),"")&amp;IF(ISBLANK(N803),"","
")&amp;N803&amp;IFERROR(IF(INDEX('1.2 Speakers'!$J$10:$J1870,MATCH(N803,'1.2 Speakers'!$B$10:$B1870,0),)="",""," - "&amp;INDEX('1.2 Speakers'!$J$10:$J1870,MATCH(N803,'1.2 Speakers'!$B$10:$B1870,0),)),"")</f>
        <v/>
      </c>
      <c r="P803" s="58"/>
      <c r="Q803" s="60"/>
      <c r="R803" s="61"/>
      <c r="S803" s="60"/>
      <c r="T803" s="62"/>
    </row>
    <row r="804" spans="2:20" ht="13">
      <c r="B804" s="56"/>
      <c r="C804" s="425"/>
      <c r="D804" s="57"/>
      <c r="E804" s="58"/>
      <c r="F804" s="58"/>
      <c r="G804" s="427"/>
      <c r="H804" s="427"/>
      <c r="I804" s="59"/>
      <c r="J804" s="59"/>
      <c r="K804" s="59"/>
      <c r="L804" s="59"/>
      <c r="M804" s="59"/>
      <c r="N804" s="59"/>
      <c r="O804" s="57" t="str" cm="1">
        <f t="array" ref="O804">I804&amp;IFERROR(IF(INDEX('1.2 Speakers'!$J$10:$J1871,MATCH(I804,'1.2 Speakers'!$B$10:$B1871,0),)="",""," - "&amp;INDEX('1.2 Speakers'!$J$10:$J1871,MATCH(I804,'1.2 Speakers'!$B$10:$B1871,0),)),"")&amp;IF(ISBLANK(J804),"",CHAR(10))&amp;J804&amp;IFERROR(IF(INDEX('1.2 Speakers'!$J$10:$J1871,MATCH(J804,'1.2 Speakers'!$B$10:$B1871,0),)="",""," - "&amp;INDEX('1.2 Speakers'!$J$10:$J1871,MATCH(J804,'1.2 Speakers'!$B$10:$B1871,0),)),"")&amp;IF(ISBLANK(K804),"","
")&amp;K804&amp;IFERROR(IF(INDEX('1.2 Speakers'!$J$10:$J1871,MATCH(K804,'1.2 Speakers'!$B$10:$B1871,0),)="",""," - "&amp;INDEX('1.2 Speakers'!$J$10:$J1871,MATCH(K804,'1.2 Speakers'!$B$10:$B1871,0),)),"")&amp;IF(ISBLANK(L804),"","
")&amp;L804&amp;IFERROR(IF(INDEX('1.2 Speakers'!$J$10:$J1871,MATCH(L804,'1.2 Speakers'!$B$10:$B1871,0),)="",""," - "&amp;INDEX('1.2 Speakers'!$J$10:$J1871,MATCH(L804,'1.2 Speakers'!$B$10:$B1871,0),)),"")&amp;IF(ISBLANK(M804),"","
")&amp;M804&amp;IFERROR(IF(INDEX('1.2 Speakers'!$J$10:$J1871,MATCH(M804,'1.2 Speakers'!$B$10:$B1871,0),)="",""," - "&amp;INDEX('1.2 Speakers'!$J$10:$J1871,MATCH(M804,'1.2 Speakers'!$B$10:$B1871,0),)),"")&amp;IF(ISBLANK(N804),"","
")&amp;N804&amp;IFERROR(IF(INDEX('1.2 Speakers'!$J$10:$J1871,MATCH(N804,'1.2 Speakers'!$B$10:$B1871,0),)="",""," - "&amp;INDEX('1.2 Speakers'!$J$10:$J1871,MATCH(N804,'1.2 Speakers'!$B$10:$B1871,0),)),"")</f>
        <v/>
      </c>
      <c r="P804" s="58"/>
      <c r="Q804" s="60"/>
      <c r="R804" s="61"/>
      <c r="S804" s="60"/>
      <c r="T804" s="62"/>
    </row>
    <row r="805" spans="2:20" ht="13">
      <c r="B805" s="56"/>
      <c r="C805" s="425"/>
      <c r="D805" s="57"/>
      <c r="E805" s="58"/>
      <c r="F805" s="58"/>
      <c r="G805" s="427"/>
      <c r="H805" s="427"/>
      <c r="I805" s="59"/>
      <c r="J805" s="59"/>
      <c r="K805" s="59"/>
      <c r="L805" s="59"/>
      <c r="M805" s="59"/>
      <c r="N805" s="59"/>
      <c r="O805" s="57" t="str" cm="1">
        <f t="array" ref="O805">I805&amp;IFERROR(IF(INDEX('1.2 Speakers'!$J$10:$J1872,MATCH(I805,'1.2 Speakers'!$B$10:$B1872,0),)="",""," - "&amp;INDEX('1.2 Speakers'!$J$10:$J1872,MATCH(I805,'1.2 Speakers'!$B$10:$B1872,0),)),"")&amp;IF(ISBLANK(J805),"",CHAR(10))&amp;J805&amp;IFERROR(IF(INDEX('1.2 Speakers'!$J$10:$J1872,MATCH(J805,'1.2 Speakers'!$B$10:$B1872,0),)="",""," - "&amp;INDEX('1.2 Speakers'!$J$10:$J1872,MATCH(J805,'1.2 Speakers'!$B$10:$B1872,0),)),"")&amp;IF(ISBLANK(K805),"","
")&amp;K805&amp;IFERROR(IF(INDEX('1.2 Speakers'!$J$10:$J1872,MATCH(K805,'1.2 Speakers'!$B$10:$B1872,0),)="",""," - "&amp;INDEX('1.2 Speakers'!$J$10:$J1872,MATCH(K805,'1.2 Speakers'!$B$10:$B1872,0),)),"")&amp;IF(ISBLANK(L805),"","
")&amp;L805&amp;IFERROR(IF(INDEX('1.2 Speakers'!$J$10:$J1872,MATCH(L805,'1.2 Speakers'!$B$10:$B1872,0),)="",""," - "&amp;INDEX('1.2 Speakers'!$J$10:$J1872,MATCH(L805,'1.2 Speakers'!$B$10:$B1872,0),)),"")&amp;IF(ISBLANK(M805),"","
")&amp;M805&amp;IFERROR(IF(INDEX('1.2 Speakers'!$J$10:$J1872,MATCH(M805,'1.2 Speakers'!$B$10:$B1872,0),)="",""," - "&amp;INDEX('1.2 Speakers'!$J$10:$J1872,MATCH(M805,'1.2 Speakers'!$B$10:$B1872,0),)),"")&amp;IF(ISBLANK(N805),"","
")&amp;N805&amp;IFERROR(IF(INDEX('1.2 Speakers'!$J$10:$J1872,MATCH(N805,'1.2 Speakers'!$B$10:$B1872,0),)="",""," - "&amp;INDEX('1.2 Speakers'!$J$10:$J1872,MATCH(N805,'1.2 Speakers'!$B$10:$B1872,0),)),"")</f>
        <v/>
      </c>
      <c r="P805" s="58"/>
      <c r="Q805" s="60"/>
      <c r="R805" s="61"/>
      <c r="S805" s="60"/>
      <c r="T805" s="62"/>
    </row>
    <row r="806" spans="2:20" ht="13">
      <c r="B806" s="56"/>
      <c r="C806" s="425"/>
      <c r="D806" s="57"/>
      <c r="E806" s="58"/>
      <c r="F806" s="58"/>
      <c r="G806" s="427"/>
      <c r="H806" s="427"/>
      <c r="I806" s="59"/>
      <c r="J806" s="59"/>
      <c r="K806" s="59"/>
      <c r="L806" s="59"/>
      <c r="M806" s="59"/>
      <c r="N806" s="59"/>
      <c r="O806" s="57" t="str" cm="1">
        <f t="array" ref="O806">I806&amp;IFERROR(IF(INDEX('1.2 Speakers'!$J$10:$J1873,MATCH(I806,'1.2 Speakers'!$B$10:$B1873,0),)="",""," - "&amp;INDEX('1.2 Speakers'!$J$10:$J1873,MATCH(I806,'1.2 Speakers'!$B$10:$B1873,0),)),"")&amp;IF(ISBLANK(J806),"",CHAR(10))&amp;J806&amp;IFERROR(IF(INDEX('1.2 Speakers'!$J$10:$J1873,MATCH(J806,'1.2 Speakers'!$B$10:$B1873,0),)="",""," - "&amp;INDEX('1.2 Speakers'!$J$10:$J1873,MATCH(J806,'1.2 Speakers'!$B$10:$B1873,0),)),"")&amp;IF(ISBLANK(K806),"","
")&amp;K806&amp;IFERROR(IF(INDEX('1.2 Speakers'!$J$10:$J1873,MATCH(K806,'1.2 Speakers'!$B$10:$B1873,0),)="",""," - "&amp;INDEX('1.2 Speakers'!$J$10:$J1873,MATCH(K806,'1.2 Speakers'!$B$10:$B1873,0),)),"")&amp;IF(ISBLANK(L806),"","
")&amp;L806&amp;IFERROR(IF(INDEX('1.2 Speakers'!$J$10:$J1873,MATCH(L806,'1.2 Speakers'!$B$10:$B1873,0),)="",""," - "&amp;INDEX('1.2 Speakers'!$J$10:$J1873,MATCH(L806,'1.2 Speakers'!$B$10:$B1873,0),)),"")&amp;IF(ISBLANK(M806),"","
")&amp;M806&amp;IFERROR(IF(INDEX('1.2 Speakers'!$J$10:$J1873,MATCH(M806,'1.2 Speakers'!$B$10:$B1873,0),)="",""," - "&amp;INDEX('1.2 Speakers'!$J$10:$J1873,MATCH(M806,'1.2 Speakers'!$B$10:$B1873,0),)),"")&amp;IF(ISBLANK(N806),"","
")&amp;N806&amp;IFERROR(IF(INDEX('1.2 Speakers'!$J$10:$J1873,MATCH(N806,'1.2 Speakers'!$B$10:$B1873,0),)="",""," - "&amp;INDEX('1.2 Speakers'!$J$10:$J1873,MATCH(N806,'1.2 Speakers'!$B$10:$B1873,0),)),"")</f>
        <v/>
      </c>
      <c r="P806" s="58"/>
      <c r="Q806" s="60"/>
      <c r="R806" s="61"/>
      <c r="S806" s="60"/>
      <c r="T806" s="62"/>
    </row>
    <row r="807" spans="2:20" ht="13">
      <c r="B807" s="56"/>
      <c r="C807" s="425"/>
      <c r="D807" s="57"/>
      <c r="E807" s="58"/>
      <c r="F807" s="58"/>
      <c r="G807" s="427"/>
      <c r="H807" s="427"/>
      <c r="I807" s="59"/>
      <c r="J807" s="59"/>
      <c r="K807" s="59"/>
      <c r="L807" s="59"/>
      <c r="M807" s="59"/>
      <c r="N807" s="59"/>
      <c r="O807" s="57" t="str" cm="1">
        <f t="array" ref="O807">I807&amp;IFERROR(IF(INDEX('1.2 Speakers'!$J$10:$J1874,MATCH(I807,'1.2 Speakers'!$B$10:$B1874,0),)="",""," - "&amp;INDEX('1.2 Speakers'!$J$10:$J1874,MATCH(I807,'1.2 Speakers'!$B$10:$B1874,0),)),"")&amp;IF(ISBLANK(J807),"",CHAR(10))&amp;J807&amp;IFERROR(IF(INDEX('1.2 Speakers'!$J$10:$J1874,MATCH(J807,'1.2 Speakers'!$B$10:$B1874,0),)="",""," - "&amp;INDEX('1.2 Speakers'!$J$10:$J1874,MATCH(J807,'1.2 Speakers'!$B$10:$B1874,0),)),"")&amp;IF(ISBLANK(K807),"","
")&amp;K807&amp;IFERROR(IF(INDEX('1.2 Speakers'!$J$10:$J1874,MATCH(K807,'1.2 Speakers'!$B$10:$B1874,0),)="",""," - "&amp;INDEX('1.2 Speakers'!$J$10:$J1874,MATCH(K807,'1.2 Speakers'!$B$10:$B1874,0),)),"")&amp;IF(ISBLANK(L807),"","
")&amp;L807&amp;IFERROR(IF(INDEX('1.2 Speakers'!$J$10:$J1874,MATCH(L807,'1.2 Speakers'!$B$10:$B1874,0),)="",""," - "&amp;INDEX('1.2 Speakers'!$J$10:$J1874,MATCH(L807,'1.2 Speakers'!$B$10:$B1874,0),)),"")&amp;IF(ISBLANK(M807),"","
")&amp;M807&amp;IFERROR(IF(INDEX('1.2 Speakers'!$J$10:$J1874,MATCH(M807,'1.2 Speakers'!$B$10:$B1874,0),)="",""," - "&amp;INDEX('1.2 Speakers'!$J$10:$J1874,MATCH(M807,'1.2 Speakers'!$B$10:$B1874,0),)),"")&amp;IF(ISBLANK(N807),"","
")&amp;N807&amp;IFERROR(IF(INDEX('1.2 Speakers'!$J$10:$J1874,MATCH(N807,'1.2 Speakers'!$B$10:$B1874,0),)="",""," - "&amp;INDEX('1.2 Speakers'!$J$10:$J1874,MATCH(N807,'1.2 Speakers'!$B$10:$B1874,0),)),"")</f>
        <v/>
      </c>
      <c r="P807" s="58"/>
      <c r="Q807" s="60"/>
      <c r="R807" s="61"/>
      <c r="S807" s="60"/>
      <c r="T807" s="62"/>
    </row>
    <row r="808" spans="2:20" ht="13">
      <c r="B808" s="56"/>
      <c r="C808" s="425"/>
      <c r="D808" s="57"/>
      <c r="E808" s="58"/>
      <c r="F808" s="58"/>
      <c r="G808" s="427"/>
      <c r="H808" s="427"/>
      <c r="I808" s="59"/>
      <c r="J808" s="59"/>
      <c r="K808" s="59"/>
      <c r="L808" s="59"/>
      <c r="M808" s="59"/>
      <c r="N808" s="59"/>
      <c r="O808" s="57" t="str" cm="1">
        <f t="array" ref="O808">I808&amp;IFERROR(IF(INDEX('1.2 Speakers'!$J$10:$J1875,MATCH(I808,'1.2 Speakers'!$B$10:$B1875,0),)="",""," - "&amp;INDEX('1.2 Speakers'!$J$10:$J1875,MATCH(I808,'1.2 Speakers'!$B$10:$B1875,0),)),"")&amp;IF(ISBLANK(J808),"",CHAR(10))&amp;J808&amp;IFERROR(IF(INDEX('1.2 Speakers'!$J$10:$J1875,MATCH(J808,'1.2 Speakers'!$B$10:$B1875,0),)="",""," - "&amp;INDEX('1.2 Speakers'!$J$10:$J1875,MATCH(J808,'1.2 Speakers'!$B$10:$B1875,0),)),"")&amp;IF(ISBLANK(K808),"","
")&amp;K808&amp;IFERROR(IF(INDEX('1.2 Speakers'!$J$10:$J1875,MATCH(K808,'1.2 Speakers'!$B$10:$B1875,0),)="",""," - "&amp;INDEX('1.2 Speakers'!$J$10:$J1875,MATCH(K808,'1.2 Speakers'!$B$10:$B1875,0),)),"")&amp;IF(ISBLANK(L808),"","
")&amp;L808&amp;IFERROR(IF(INDEX('1.2 Speakers'!$J$10:$J1875,MATCH(L808,'1.2 Speakers'!$B$10:$B1875,0),)="",""," - "&amp;INDEX('1.2 Speakers'!$J$10:$J1875,MATCH(L808,'1.2 Speakers'!$B$10:$B1875,0),)),"")&amp;IF(ISBLANK(M808),"","
")&amp;M808&amp;IFERROR(IF(INDEX('1.2 Speakers'!$J$10:$J1875,MATCH(M808,'1.2 Speakers'!$B$10:$B1875,0),)="",""," - "&amp;INDEX('1.2 Speakers'!$J$10:$J1875,MATCH(M808,'1.2 Speakers'!$B$10:$B1875,0),)),"")&amp;IF(ISBLANK(N808),"","
")&amp;N808&amp;IFERROR(IF(INDEX('1.2 Speakers'!$J$10:$J1875,MATCH(N808,'1.2 Speakers'!$B$10:$B1875,0),)="",""," - "&amp;INDEX('1.2 Speakers'!$J$10:$J1875,MATCH(N808,'1.2 Speakers'!$B$10:$B1875,0),)),"")</f>
        <v/>
      </c>
      <c r="P808" s="58"/>
      <c r="Q808" s="60"/>
      <c r="R808" s="61"/>
      <c r="S808" s="60"/>
      <c r="T808" s="62"/>
    </row>
    <row r="809" spans="2:20" ht="13">
      <c r="B809" s="56"/>
      <c r="C809" s="425"/>
      <c r="D809" s="57"/>
      <c r="E809" s="58"/>
      <c r="F809" s="58"/>
      <c r="G809" s="427"/>
      <c r="H809" s="427"/>
      <c r="I809" s="59"/>
      <c r="J809" s="59"/>
      <c r="K809" s="59"/>
      <c r="L809" s="59"/>
      <c r="M809" s="59"/>
      <c r="N809" s="59"/>
      <c r="O809" s="57" t="str" cm="1">
        <f t="array" ref="O809">I809&amp;IFERROR(IF(INDEX('1.2 Speakers'!$J$10:$J1876,MATCH(I809,'1.2 Speakers'!$B$10:$B1876,0),)="",""," - "&amp;INDEX('1.2 Speakers'!$J$10:$J1876,MATCH(I809,'1.2 Speakers'!$B$10:$B1876,0),)),"")&amp;IF(ISBLANK(J809),"",CHAR(10))&amp;J809&amp;IFERROR(IF(INDEX('1.2 Speakers'!$J$10:$J1876,MATCH(J809,'1.2 Speakers'!$B$10:$B1876,0),)="",""," - "&amp;INDEX('1.2 Speakers'!$J$10:$J1876,MATCH(J809,'1.2 Speakers'!$B$10:$B1876,0),)),"")&amp;IF(ISBLANK(K809),"","
")&amp;K809&amp;IFERROR(IF(INDEX('1.2 Speakers'!$J$10:$J1876,MATCH(K809,'1.2 Speakers'!$B$10:$B1876,0),)="",""," - "&amp;INDEX('1.2 Speakers'!$J$10:$J1876,MATCH(K809,'1.2 Speakers'!$B$10:$B1876,0),)),"")&amp;IF(ISBLANK(L809),"","
")&amp;L809&amp;IFERROR(IF(INDEX('1.2 Speakers'!$J$10:$J1876,MATCH(L809,'1.2 Speakers'!$B$10:$B1876,0),)="",""," - "&amp;INDEX('1.2 Speakers'!$J$10:$J1876,MATCH(L809,'1.2 Speakers'!$B$10:$B1876,0),)),"")&amp;IF(ISBLANK(M809),"","
")&amp;M809&amp;IFERROR(IF(INDEX('1.2 Speakers'!$J$10:$J1876,MATCH(M809,'1.2 Speakers'!$B$10:$B1876,0),)="",""," - "&amp;INDEX('1.2 Speakers'!$J$10:$J1876,MATCH(M809,'1.2 Speakers'!$B$10:$B1876,0),)),"")&amp;IF(ISBLANK(N809),"","
")&amp;N809&amp;IFERROR(IF(INDEX('1.2 Speakers'!$J$10:$J1876,MATCH(N809,'1.2 Speakers'!$B$10:$B1876,0),)="",""," - "&amp;INDEX('1.2 Speakers'!$J$10:$J1876,MATCH(N809,'1.2 Speakers'!$B$10:$B1876,0),)),"")</f>
        <v/>
      </c>
      <c r="P809" s="58"/>
      <c r="Q809" s="60"/>
      <c r="R809" s="61"/>
      <c r="S809" s="60"/>
      <c r="T809" s="62"/>
    </row>
    <row r="810" spans="2:20" ht="13">
      <c r="B810" s="56"/>
      <c r="C810" s="425"/>
      <c r="D810" s="57"/>
      <c r="E810" s="58"/>
      <c r="F810" s="58"/>
      <c r="G810" s="427"/>
      <c r="H810" s="427"/>
      <c r="I810" s="59"/>
      <c r="J810" s="59"/>
      <c r="K810" s="59"/>
      <c r="L810" s="59"/>
      <c r="M810" s="59"/>
      <c r="N810" s="59"/>
      <c r="O810" s="57" t="str" cm="1">
        <f t="array" ref="O810">I810&amp;IFERROR(IF(INDEX('1.2 Speakers'!$J$10:$J1877,MATCH(I810,'1.2 Speakers'!$B$10:$B1877,0),)="",""," - "&amp;INDEX('1.2 Speakers'!$J$10:$J1877,MATCH(I810,'1.2 Speakers'!$B$10:$B1877,0),)),"")&amp;IF(ISBLANK(J810),"",CHAR(10))&amp;J810&amp;IFERROR(IF(INDEX('1.2 Speakers'!$J$10:$J1877,MATCH(J810,'1.2 Speakers'!$B$10:$B1877,0),)="",""," - "&amp;INDEX('1.2 Speakers'!$J$10:$J1877,MATCH(J810,'1.2 Speakers'!$B$10:$B1877,0),)),"")&amp;IF(ISBLANK(K810),"","
")&amp;K810&amp;IFERROR(IF(INDEX('1.2 Speakers'!$J$10:$J1877,MATCH(K810,'1.2 Speakers'!$B$10:$B1877,0),)="",""," - "&amp;INDEX('1.2 Speakers'!$J$10:$J1877,MATCH(K810,'1.2 Speakers'!$B$10:$B1877,0),)),"")&amp;IF(ISBLANK(L810),"","
")&amp;L810&amp;IFERROR(IF(INDEX('1.2 Speakers'!$J$10:$J1877,MATCH(L810,'1.2 Speakers'!$B$10:$B1877,0),)="",""," - "&amp;INDEX('1.2 Speakers'!$J$10:$J1877,MATCH(L810,'1.2 Speakers'!$B$10:$B1877,0),)),"")&amp;IF(ISBLANK(M810),"","
")&amp;M810&amp;IFERROR(IF(INDEX('1.2 Speakers'!$J$10:$J1877,MATCH(M810,'1.2 Speakers'!$B$10:$B1877,0),)="",""," - "&amp;INDEX('1.2 Speakers'!$J$10:$J1877,MATCH(M810,'1.2 Speakers'!$B$10:$B1877,0),)),"")&amp;IF(ISBLANK(N810),"","
")&amp;N810&amp;IFERROR(IF(INDEX('1.2 Speakers'!$J$10:$J1877,MATCH(N810,'1.2 Speakers'!$B$10:$B1877,0),)="",""," - "&amp;INDEX('1.2 Speakers'!$J$10:$J1877,MATCH(N810,'1.2 Speakers'!$B$10:$B1877,0),)),"")</f>
        <v/>
      </c>
      <c r="P810" s="58"/>
      <c r="Q810" s="60"/>
      <c r="R810" s="61"/>
      <c r="S810" s="60"/>
      <c r="T810" s="62"/>
    </row>
    <row r="811" spans="2:20" ht="13">
      <c r="B811" s="56"/>
      <c r="C811" s="425"/>
      <c r="D811" s="57"/>
      <c r="E811" s="58"/>
      <c r="F811" s="58"/>
      <c r="G811" s="427"/>
      <c r="H811" s="427"/>
      <c r="I811" s="59"/>
      <c r="J811" s="59"/>
      <c r="K811" s="59"/>
      <c r="L811" s="59"/>
      <c r="M811" s="59"/>
      <c r="N811" s="59"/>
      <c r="O811" s="57" t="str" cm="1">
        <f t="array" ref="O811">I811&amp;IFERROR(IF(INDEX('1.2 Speakers'!$J$10:$J1878,MATCH(I811,'1.2 Speakers'!$B$10:$B1878,0),)="",""," - "&amp;INDEX('1.2 Speakers'!$J$10:$J1878,MATCH(I811,'1.2 Speakers'!$B$10:$B1878,0),)),"")&amp;IF(ISBLANK(J811),"",CHAR(10))&amp;J811&amp;IFERROR(IF(INDEX('1.2 Speakers'!$J$10:$J1878,MATCH(J811,'1.2 Speakers'!$B$10:$B1878,0),)="",""," - "&amp;INDEX('1.2 Speakers'!$J$10:$J1878,MATCH(J811,'1.2 Speakers'!$B$10:$B1878,0),)),"")&amp;IF(ISBLANK(K811),"","
")&amp;K811&amp;IFERROR(IF(INDEX('1.2 Speakers'!$J$10:$J1878,MATCH(K811,'1.2 Speakers'!$B$10:$B1878,0),)="",""," - "&amp;INDEX('1.2 Speakers'!$J$10:$J1878,MATCH(K811,'1.2 Speakers'!$B$10:$B1878,0),)),"")&amp;IF(ISBLANK(L811),"","
")&amp;L811&amp;IFERROR(IF(INDEX('1.2 Speakers'!$J$10:$J1878,MATCH(L811,'1.2 Speakers'!$B$10:$B1878,0),)="",""," - "&amp;INDEX('1.2 Speakers'!$J$10:$J1878,MATCH(L811,'1.2 Speakers'!$B$10:$B1878,0),)),"")&amp;IF(ISBLANK(M811),"","
")&amp;M811&amp;IFERROR(IF(INDEX('1.2 Speakers'!$J$10:$J1878,MATCH(M811,'1.2 Speakers'!$B$10:$B1878,0),)="",""," - "&amp;INDEX('1.2 Speakers'!$J$10:$J1878,MATCH(M811,'1.2 Speakers'!$B$10:$B1878,0),)),"")&amp;IF(ISBLANK(N811),"","
")&amp;N811&amp;IFERROR(IF(INDEX('1.2 Speakers'!$J$10:$J1878,MATCH(N811,'1.2 Speakers'!$B$10:$B1878,0),)="",""," - "&amp;INDEX('1.2 Speakers'!$J$10:$J1878,MATCH(N811,'1.2 Speakers'!$B$10:$B1878,0),)),"")</f>
        <v/>
      </c>
      <c r="P811" s="58"/>
      <c r="Q811" s="60"/>
      <c r="R811" s="61"/>
      <c r="S811" s="60"/>
      <c r="T811" s="62"/>
    </row>
    <row r="812" spans="2:20" ht="13">
      <c r="B812" s="56"/>
      <c r="C812" s="425"/>
      <c r="D812" s="57"/>
      <c r="E812" s="58"/>
      <c r="F812" s="58"/>
      <c r="G812" s="427"/>
      <c r="H812" s="427"/>
      <c r="I812" s="59"/>
      <c r="J812" s="59"/>
      <c r="K812" s="59"/>
      <c r="L812" s="59"/>
      <c r="M812" s="59"/>
      <c r="N812" s="59"/>
      <c r="O812" s="57" t="str" cm="1">
        <f t="array" ref="O812">I812&amp;IFERROR(IF(INDEX('1.2 Speakers'!$J$10:$J1879,MATCH(I812,'1.2 Speakers'!$B$10:$B1879,0),)="",""," - "&amp;INDEX('1.2 Speakers'!$J$10:$J1879,MATCH(I812,'1.2 Speakers'!$B$10:$B1879,0),)),"")&amp;IF(ISBLANK(J812),"",CHAR(10))&amp;J812&amp;IFERROR(IF(INDEX('1.2 Speakers'!$J$10:$J1879,MATCH(J812,'1.2 Speakers'!$B$10:$B1879,0),)="",""," - "&amp;INDEX('1.2 Speakers'!$J$10:$J1879,MATCH(J812,'1.2 Speakers'!$B$10:$B1879,0),)),"")&amp;IF(ISBLANK(K812),"","
")&amp;K812&amp;IFERROR(IF(INDEX('1.2 Speakers'!$J$10:$J1879,MATCH(K812,'1.2 Speakers'!$B$10:$B1879,0),)="",""," - "&amp;INDEX('1.2 Speakers'!$J$10:$J1879,MATCH(K812,'1.2 Speakers'!$B$10:$B1879,0),)),"")&amp;IF(ISBLANK(L812),"","
")&amp;L812&amp;IFERROR(IF(INDEX('1.2 Speakers'!$J$10:$J1879,MATCH(L812,'1.2 Speakers'!$B$10:$B1879,0),)="",""," - "&amp;INDEX('1.2 Speakers'!$J$10:$J1879,MATCH(L812,'1.2 Speakers'!$B$10:$B1879,0),)),"")&amp;IF(ISBLANK(M812),"","
")&amp;M812&amp;IFERROR(IF(INDEX('1.2 Speakers'!$J$10:$J1879,MATCH(M812,'1.2 Speakers'!$B$10:$B1879,0),)="",""," - "&amp;INDEX('1.2 Speakers'!$J$10:$J1879,MATCH(M812,'1.2 Speakers'!$B$10:$B1879,0),)),"")&amp;IF(ISBLANK(N812),"","
")&amp;N812&amp;IFERROR(IF(INDEX('1.2 Speakers'!$J$10:$J1879,MATCH(N812,'1.2 Speakers'!$B$10:$B1879,0),)="",""," - "&amp;INDEX('1.2 Speakers'!$J$10:$J1879,MATCH(N812,'1.2 Speakers'!$B$10:$B1879,0),)),"")</f>
        <v/>
      </c>
      <c r="P812" s="58"/>
      <c r="Q812" s="60"/>
      <c r="R812" s="61"/>
      <c r="S812" s="60"/>
      <c r="T812" s="62"/>
    </row>
    <row r="813" spans="2:20" ht="13">
      <c r="B813" s="56"/>
      <c r="C813" s="425"/>
      <c r="D813" s="57"/>
      <c r="E813" s="58"/>
      <c r="F813" s="58"/>
      <c r="G813" s="427"/>
      <c r="H813" s="427"/>
      <c r="I813" s="59"/>
      <c r="J813" s="59"/>
      <c r="K813" s="59"/>
      <c r="L813" s="59"/>
      <c r="M813" s="59"/>
      <c r="N813" s="59"/>
      <c r="O813" s="57" t="str" cm="1">
        <f t="array" ref="O813">I813&amp;IFERROR(IF(INDEX('1.2 Speakers'!$J$10:$J1880,MATCH(I813,'1.2 Speakers'!$B$10:$B1880,0),)="",""," - "&amp;INDEX('1.2 Speakers'!$J$10:$J1880,MATCH(I813,'1.2 Speakers'!$B$10:$B1880,0),)),"")&amp;IF(ISBLANK(J813),"",CHAR(10))&amp;J813&amp;IFERROR(IF(INDEX('1.2 Speakers'!$J$10:$J1880,MATCH(J813,'1.2 Speakers'!$B$10:$B1880,0),)="",""," - "&amp;INDEX('1.2 Speakers'!$J$10:$J1880,MATCH(J813,'1.2 Speakers'!$B$10:$B1880,0),)),"")&amp;IF(ISBLANK(K813),"","
")&amp;K813&amp;IFERROR(IF(INDEX('1.2 Speakers'!$J$10:$J1880,MATCH(K813,'1.2 Speakers'!$B$10:$B1880,0),)="",""," - "&amp;INDEX('1.2 Speakers'!$J$10:$J1880,MATCH(K813,'1.2 Speakers'!$B$10:$B1880,0),)),"")&amp;IF(ISBLANK(L813),"","
")&amp;L813&amp;IFERROR(IF(INDEX('1.2 Speakers'!$J$10:$J1880,MATCH(L813,'1.2 Speakers'!$B$10:$B1880,0),)="",""," - "&amp;INDEX('1.2 Speakers'!$J$10:$J1880,MATCH(L813,'1.2 Speakers'!$B$10:$B1880,0),)),"")&amp;IF(ISBLANK(M813),"","
")&amp;M813&amp;IFERROR(IF(INDEX('1.2 Speakers'!$J$10:$J1880,MATCH(M813,'1.2 Speakers'!$B$10:$B1880,0),)="",""," - "&amp;INDEX('1.2 Speakers'!$J$10:$J1880,MATCH(M813,'1.2 Speakers'!$B$10:$B1880,0),)),"")&amp;IF(ISBLANK(N813),"","
")&amp;N813&amp;IFERROR(IF(INDEX('1.2 Speakers'!$J$10:$J1880,MATCH(N813,'1.2 Speakers'!$B$10:$B1880,0),)="",""," - "&amp;INDEX('1.2 Speakers'!$J$10:$J1880,MATCH(N813,'1.2 Speakers'!$B$10:$B1880,0),)),"")</f>
        <v/>
      </c>
      <c r="P813" s="58"/>
      <c r="Q813" s="60"/>
      <c r="R813" s="61"/>
      <c r="S813" s="60"/>
      <c r="T813" s="62"/>
    </row>
    <row r="814" spans="2:20" ht="13">
      <c r="B814" s="56"/>
      <c r="C814" s="425"/>
      <c r="D814" s="57"/>
      <c r="E814" s="58"/>
      <c r="F814" s="58"/>
      <c r="G814" s="427"/>
      <c r="H814" s="427"/>
      <c r="I814" s="59"/>
      <c r="J814" s="59"/>
      <c r="K814" s="59"/>
      <c r="L814" s="59"/>
      <c r="M814" s="59"/>
      <c r="N814" s="59"/>
      <c r="O814" s="57" t="str" cm="1">
        <f t="array" ref="O814">I814&amp;IFERROR(IF(INDEX('1.2 Speakers'!$J$10:$J1881,MATCH(I814,'1.2 Speakers'!$B$10:$B1881,0),)="",""," - "&amp;INDEX('1.2 Speakers'!$J$10:$J1881,MATCH(I814,'1.2 Speakers'!$B$10:$B1881,0),)),"")&amp;IF(ISBLANK(J814),"",CHAR(10))&amp;J814&amp;IFERROR(IF(INDEX('1.2 Speakers'!$J$10:$J1881,MATCH(J814,'1.2 Speakers'!$B$10:$B1881,0),)="",""," - "&amp;INDEX('1.2 Speakers'!$J$10:$J1881,MATCH(J814,'1.2 Speakers'!$B$10:$B1881,0),)),"")&amp;IF(ISBLANK(K814),"","
")&amp;K814&amp;IFERROR(IF(INDEX('1.2 Speakers'!$J$10:$J1881,MATCH(K814,'1.2 Speakers'!$B$10:$B1881,0),)="",""," - "&amp;INDEX('1.2 Speakers'!$J$10:$J1881,MATCH(K814,'1.2 Speakers'!$B$10:$B1881,0),)),"")&amp;IF(ISBLANK(L814),"","
")&amp;L814&amp;IFERROR(IF(INDEX('1.2 Speakers'!$J$10:$J1881,MATCH(L814,'1.2 Speakers'!$B$10:$B1881,0),)="",""," - "&amp;INDEX('1.2 Speakers'!$J$10:$J1881,MATCH(L814,'1.2 Speakers'!$B$10:$B1881,0),)),"")&amp;IF(ISBLANK(M814),"","
")&amp;M814&amp;IFERROR(IF(INDEX('1.2 Speakers'!$J$10:$J1881,MATCH(M814,'1.2 Speakers'!$B$10:$B1881,0),)="",""," - "&amp;INDEX('1.2 Speakers'!$J$10:$J1881,MATCH(M814,'1.2 Speakers'!$B$10:$B1881,0),)),"")&amp;IF(ISBLANK(N814),"","
")&amp;N814&amp;IFERROR(IF(INDEX('1.2 Speakers'!$J$10:$J1881,MATCH(N814,'1.2 Speakers'!$B$10:$B1881,0),)="",""," - "&amp;INDEX('1.2 Speakers'!$J$10:$J1881,MATCH(N814,'1.2 Speakers'!$B$10:$B1881,0),)),"")</f>
        <v/>
      </c>
      <c r="P814" s="58"/>
      <c r="Q814" s="60"/>
      <c r="R814" s="61"/>
      <c r="S814" s="60"/>
      <c r="T814" s="62"/>
    </row>
    <row r="815" spans="2:20" ht="13">
      <c r="B815" s="56"/>
      <c r="C815" s="425"/>
      <c r="D815" s="57"/>
      <c r="E815" s="58"/>
      <c r="F815" s="58"/>
      <c r="G815" s="427"/>
      <c r="H815" s="427"/>
      <c r="I815" s="59"/>
      <c r="J815" s="59"/>
      <c r="K815" s="59"/>
      <c r="L815" s="59"/>
      <c r="M815" s="59"/>
      <c r="N815" s="59"/>
      <c r="O815" s="57" t="str" cm="1">
        <f t="array" ref="O815">I815&amp;IFERROR(IF(INDEX('1.2 Speakers'!$J$10:$J1882,MATCH(I815,'1.2 Speakers'!$B$10:$B1882,0),)="",""," - "&amp;INDEX('1.2 Speakers'!$J$10:$J1882,MATCH(I815,'1.2 Speakers'!$B$10:$B1882,0),)),"")&amp;IF(ISBLANK(J815),"",CHAR(10))&amp;J815&amp;IFERROR(IF(INDEX('1.2 Speakers'!$J$10:$J1882,MATCH(J815,'1.2 Speakers'!$B$10:$B1882,0),)="",""," - "&amp;INDEX('1.2 Speakers'!$J$10:$J1882,MATCH(J815,'1.2 Speakers'!$B$10:$B1882,0),)),"")&amp;IF(ISBLANK(K815),"","
")&amp;K815&amp;IFERROR(IF(INDEX('1.2 Speakers'!$J$10:$J1882,MATCH(K815,'1.2 Speakers'!$B$10:$B1882,0),)="",""," - "&amp;INDEX('1.2 Speakers'!$J$10:$J1882,MATCH(K815,'1.2 Speakers'!$B$10:$B1882,0),)),"")&amp;IF(ISBLANK(L815),"","
")&amp;L815&amp;IFERROR(IF(INDEX('1.2 Speakers'!$J$10:$J1882,MATCH(L815,'1.2 Speakers'!$B$10:$B1882,0),)="",""," - "&amp;INDEX('1.2 Speakers'!$J$10:$J1882,MATCH(L815,'1.2 Speakers'!$B$10:$B1882,0),)),"")&amp;IF(ISBLANK(M815),"","
")&amp;M815&amp;IFERROR(IF(INDEX('1.2 Speakers'!$J$10:$J1882,MATCH(M815,'1.2 Speakers'!$B$10:$B1882,0),)="",""," - "&amp;INDEX('1.2 Speakers'!$J$10:$J1882,MATCH(M815,'1.2 Speakers'!$B$10:$B1882,0),)),"")&amp;IF(ISBLANK(N815),"","
")&amp;N815&amp;IFERROR(IF(INDEX('1.2 Speakers'!$J$10:$J1882,MATCH(N815,'1.2 Speakers'!$B$10:$B1882,0),)="",""," - "&amp;INDEX('1.2 Speakers'!$J$10:$J1882,MATCH(N815,'1.2 Speakers'!$B$10:$B1882,0),)),"")</f>
        <v/>
      </c>
      <c r="P815" s="58"/>
      <c r="Q815" s="60"/>
      <c r="R815" s="61"/>
      <c r="S815" s="60"/>
      <c r="T815" s="62"/>
    </row>
    <row r="816" spans="2:20" ht="13">
      <c r="B816" s="56"/>
      <c r="C816" s="425"/>
      <c r="D816" s="57"/>
      <c r="E816" s="58"/>
      <c r="F816" s="58"/>
      <c r="G816" s="427"/>
      <c r="H816" s="427"/>
      <c r="I816" s="59"/>
      <c r="J816" s="59"/>
      <c r="K816" s="59"/>
      <c r="L816" s="59"/>
      <c r="M816" s="59"/>
      <c r="N816" s="59"/>
      <c r="O816" s="57" t="str" cm="1">
        <f t="array" ref="O816">I816&amp;IFERROR(IF(INDEX('1.2 Speakers'!$J$10:$J1883,MATCH(I816,'1.2 Speakers'!$B$10:$B1883,0),)="",""," - "&amp;INDEX('1.2 Speakers'!$J$10:$J1883,MATCH(I816,'1.2 Speakers'!$B$10:$B1883,0),)),"")&amp;IF(ISBLANK(J816),"",CHAR(10))&amp;J816&amp;IFERROR(IF(INDEX('1.2 Speakers'!$J$10:$J1883,MATCH(J816,'1.2 Speakers'!$B$10:$B1883,0),)="",""," - "&amp;INDEX('1.2 Speakers'!$J$10:$J1883,MATCH(J816,'1.2 Speakers'!$B$10:$B1883,0),)),"")&amp;IF(ISBLANK(K816),"","
")&amp;K816&amp;IFERROR(IF(INDEX('1.2 Speakers'!$J$10:$J1883,MATCH(K816,'1.2 Speakers'!$B$10:$B1883,0),)="",""," - "&amp;INDEX('1.2 Speakers'!$J$10:$J1883,MATCH(K816,'1.2 Speakers'!$B$10:$B1883,0),)),"")&amp;IF(ISBLANK(L816),"","
")&amp;L816&amp;IFERROR(IF(INDEX('1.2 Speakers'!$J$10:$J1883,MATCH(L816,'1.2 Speakers'!$B$10:$B1883,0),)="",""," - "&amp;INDEX('1.2 Speakers'!$J$10:$J1883,MATCH(L816,'1.2 Speakers'!$B$10:$B1883,0),)),"")&amp;IF(ISBLANK(M816),"","
")&amp;M816&amp;IFERROR(IF(INDEX('1.2 Speakers'!$J$10:$J1883,MATCH(M816,'1.2 Speakers'!$B$10:$B1883,0),)="",""," - "&amp;INDEX('1.2 Speakers'!$J$10:$J1883,MATCH(M816,'1.2 Speakers'!$B$10:$B1883,0),)),"")&amp;IF(ISBLANK(N816),"","
")&amp;N816&amp;IFERROR(IF(INDEX('1.2 Speakers'!$J$10:$J1883,MATCH(N816,'1.2 Speakers'!$B$10:$B1883,0),)="",""," - "&amp;INDEX('1.2 Speakers'!$J$10:$J1883,MATCH(N816,'1.2 Speakers'!$B$10:$B1883,0),)),"")</f>
        <v/>
      </c>
      <c r="P816" s="58"/>
      <c r="Q816" s="60"/>
      <c r="R816" s="61"/>
      <c r="S816" s="60"/>
      <c r="T816" s="62"/>
    </row>
    <row r="817" spans="2:20" ht="13">
      <c r="B817" s="56"/>
      <c r="C817" s="425"/>
      <c r="D817" s="57"/>
      <c r="E817" s="58"/>
      <c r="F817" s="58"/>
      <c r="G817" s="427"/>
      <c r="H817" s="427"/>
      <c r="I817" s="59"/>
      <c r="J817" s="59"/>
      <c r="K817" s="59"/>
      <c r="L817" s="59"/>
      <c r="M817" s="59"/>
      <c r="N817" s="59"/>
      <c r="O817" s="57" t="str" cm="1">
        <f t="array" ref="O817">I817&amp;IFERROR(IF(INDEX('1.2 Speakers'!$J$10:$J1884,MATCH(I817,'1.2 Speakers'!$B$10:$B1884,0),)="",""," - "&amp;INDEX('1.2 Speakers'!$J$10:$J1884,MATCH(I817,'1.2 Speakers'!$B$10:$B1884,0),)),"")&amp;IF(ISBLANK(J817),"",CHAR(10))&amp;J817&amp;IFERROR(IF(INDEX('1.2 Speakers'!$J$10:$J1884,MATCH(J817,'1.2 Speakers'!$B$10:$B1884,0),)="",""," - "&amp;INDEX('1.2 Speakers'!$J$10:$J1884,MATCH(J817,'1.2 Speakers'!$B$10:$B1884,0),)),"")&amp;IF(ISBLANK(K817),"","
")&amp;K817&amp;IFERROR(IF(INDEX('1.2 Speakers'!$J$10:$J1884,MATCH(K817,'1.2 Speakers'!$B$10:$B1884,0),)="",""," - "&amp;INDEX('1.2 Speakers'!$J$10:$J1884,MATCH(K817,'1.2 Speakers'!$B$10:$B1884,0),)),"")&amp;IF(ISBLANK(L817),"","
")&amp;L817&amp;IFERROR(IF(INDEX('1.2 Speakers'!$J$10:$J1884,MATCH(L817,'1.2 Speakers'!$B$10:$B1884,0),)="",""," - "&amp;INDEX('1.2 Speakers'!$J$10:$J1884,MATCH(L817,'1.2 Speakers'!$B$10:$B1884,0),)),"")&amp;IF(ISBLANK(M817),"","
")&amp;M817&amp;IFERROR(IF(INDEX('1.2 Speakers'!$J$10:$J1884,MATCH(M817,'1.2 Speakers'!$B$10:$B1884,0),)="",""," - "&amp;INDEX('1.2 Speakers'!$J$10:$J1884,MATCH(M817,'1.2 Speakers'!$B$10:$B1884,0),)),"")&amp;IF(ISBLANK(N817),"","
")&amp;N817&amp;IFERROR(IF(INDEX('1.2 Speakers'!$J$10:$J1884,MATCH(N817,'1.2 Speakers'!$B$10:$B1884,0),)="",""," - "&amp;INDEX('1.2 Speakers'!$J$10:$J1884,MATCH(N817,'1.2 Speakers'!$B$10:$B1884,0),)),"")</f>
        <v/>
      </c>
      <c r="P817" s="58"/>
      <c r="Q817" s="60"/>
      <c r="R817" s="61"/>
      <c r="S817" s="60"/>
      <c r="T817" s="62"/>
    </row>
    <row r="818" spans="2:20" ht="13">
      <c r="B818" s="56"/>
      <c r="C818" s="425"/>
      <c r="D818" s="57"/>
      <c r="E818" s="58"/>
      <c r="F818" s="58"/>
      <c r="G818" s="427"/>
      <c r="H818" s="427"/>
      <c r="I818" s="59"/>
      <c r="J818" s="59"/>
      <c r="K818" s="59"/>
      <c r="L818" s="59"/>
      <c r="M818" s="59"/>
      <c r="N818" s="59"/>
      <c r="O818" s="57" t="str" cm="1">
        <f t="array" ref="O818">I818&amp;IFERROR(IF(INDEX('1.2 Speakers'!$J$10:$J1885,MATCH(I818,'1.2 Speakers'!$B$10:$B1885,0),)="",""," - "&amp;INDEX('1.2 Speakers'!$J$10:$J1885,MATCH(I818,'1.2 Speakers'!$B$10:$B1885,0),)),"")&amp;IF(ISBLANK(J818),"",CHAR(10))&amp;J818&amp;IFERROR(IF(INDEX('1.2 Speakers'!$J$10:$J1885,MATCH(J818,'1.2 Speakers'!$B$10:$B1885,0),)="",""," - "&amp;INDEX('1.2 Speakers'!$J$10:$J1885,MATCH(J818,'1.2 Speakers'!$B$10:$B1885,0),)),"")&amp;IF(ISBLANK(K818),"","
")&amp;K818&amp;IFERROR(IF(INDEX('1.2 Speakers'!$J$10:$J1885,MATCH(K818,'1.2 Speakers'!$B$10:$B1885,0),)="",""," - "&amp;INDEX('1.2 Speakers'!$J$10:$J1885,MATCH(K818,'1.2 Speakers'!$B$10:$B1885,0),)),"")&amp;IF(ISBLANK(L818),"","
")&amp;L818&amp;IFERROR(IF(INDEX('1.2 Speakers'!$J$10:$J1885,MATCH(L818,'1.2 Speakers'!$B$10:$B1885,0),)="",""," - "&amp;INDEX('1.2 Speakers'!$J$10:$J1885,MATCH(L818,'1.2 Speakers'!$B$10:$B1885,0),)),"")&amp;IF(ISBLANK(M818),"","
")&amp;M818&amp;IFERROR(IF(INDEX('1.2 Speakers'!$J$10:$J1885,MATCH(M818,'1.2 Speakers'!$B$10:$B1885,0),)="",""," - "&amp;INDEX('1.2 Speakers'!$J$10:$J1885,MATCH(M818,'1.2 Speakers'!$B$10:$B1885,0),)),"")&amp;IF(ISBLANK(N818),"","
")&amp;N818&amp;IFERROR(IF(INDEX('1.2 Speakers'!$J$10:$J1885,MATCH(N818,'1.2 Speakers'!$B$10:$B1885,0),)="",""," - "&amp;INDEX('1.2 Speakers'!$J$10:$J1885,MATCH(N818,'1.2 Speakers'!$B$10:$B1885,0),)),"")</f>
        <v/>
      </c>
      <c r="P818" s="58"/>
      <c r="Q818" s="60"/>
      <c r="R818" s="61"/>
      <c r="S818" s="60"/>
      <c r="T818" s="62"/>
    </row>
    <row r="819" spans="2:20" ht="13">
      <c r="B819" s="56"/>
      <c r="C819" s="425"/>
      <c r="D819" s="57"/>
      <c r="E819" s="58"/>
      <c r="F819" s="58"/>
      <c r="G819" s="427"/>
      <c r="H819" s="427"/>
      <c r="I819" s="59"/>
      <c r="J819" s="59"/>
      <c r="K819" s="59"/>
      <c r="L819" s="59"/>
      <c r="M819" s="59"/>
      <c r="N819" s="59"/>
      <c r="O819" s="57" t="str" cm="1">
        <f t="array" ref="O819">I819&amp;IFERROR(IF(INDEX('1.2 Speakers'!$J$10:$J1886,MATCH(I819,'1.2 Speakers'!$B$10:$B1886,0),)="",""," - "&amp;INDEX('1.2 Speakers'!$J$10:$J1886,MATCH(I819,'1.2 Speakers'!$B$10:$B1886,0),)),"")&amp;IF(ISBLANK(J819),"",CHAR(10))&amp;J819&amp;IFERROR(IF(INDEX('1.2 Speakers'!$J$10:$J1886,MATCH(J819,'1.2 Speakers'!$B$10:$B1886,0),)="",""," - "&amp;INDEX('1.2 Speakers'!$J$10:$J1886,MATCH(J819,'1.2 Speakers'!$B$10:$B1886,0),)),"")&amp;IF(ISBLANK(K819),"","
")&amp;K819&amp;IFERROR(IF(INDEX('1.2 Speakers'!$J$10:$J1886,MATCH(K819,'1.2 Speakers'!$B$10:$B1886,0),)="",""," - "&amp;INDEX('1.2 Speakers'!$J$10:$J1886,MATCH(K819,'1.2 Speakers'!$B$10:$B1886,0),)),"")&amp;IF(ISBLANK(L819),"","
")&amp;L819&amp;IFERROR(IF(INDEX('1.2 Speakers'!$J$10:$J1886,MATCH(L819,'1.2 Speakers'!$B$10:$B1886,0),)="",""," - "&amp;INDEX('1.2 Speakers'!$J$10:$J1886,MATCH(L819,'1.2 Speakers'!$B$10:$B1886,0),)),"")&amp;IF(ISBLANK(M819),"","
")&amp;M819&amp;IFERROR(IF(INDEX('1.2 Speakers'!$J$10:$J1886,MATCH(M819,'1.2 Speakers'!$B$10:$B1886,0),)="",""," - "&amp;INDEX('1.2 Speakers'!$J$10:$J1886,MATCH(M819,'1.2 Speakers'!$B$10:$B1886,0),)),"")&amp;IF(ISBLANK(N819),"","
")&amp;N819&amp;IFERROR(IF(INDEX('1.2 Speakers'!$J$10:$J1886,MATCH(N819,'1.2 Speakers'!$B$10:$B1886,0),)="",""," - "&amp;INDEX('1.2 Speakers'!$J$10:$J1886,MATCH(N819,'1.2 Speakers'!$B$10:$B1886,0),)),"")</f>
        <v/>
      </c>
      <c r="P819" s="58"/>
      <c r="Q819" s="60"/>
      <c r="R819" s="61"/>
      <c r="S819" s="60"/>
      <c r="T819" s="62"/>
    </row>
    <row r="820" spans="2:20" ht="13">
      <c r="B820" s="56"/>
      <c r="C820" s="425"/>
      <c r="D820" s="57"/>
      <c r="E820" s="58"/>
      <c r="F820" s="58"/>
      <c r="G820" s="427"/>
      <c r="H820" s="427"/>
      <c r="I820" s="59"/>
      <c r="J820" s="59"/>
      <c r="K820" s="59"/>
      <c r="L820" s="59"/>
      <c r="M820" s="59"/>
      <c r="N820" s="59"/>
      <c r="O820" s="57" t="str" cm="1">
        <f t="array" ref="O820">I820&amp;IFERROR(IF(INDEX('1.2 Speakers'!$J$10:$J1887,MATCH(I820,'1.2 Speakers'!$B$10:$B1887,0),)="",""," - "&amp;INDEX('1.2 Speakers'!$J$10:$J1887,MATCH(I820,'1.2 Speakers'!$B$10:$B1887,0),)),"")&amp;IF(ISBLANK(J820),"",CHAR(10))&amp;J820&amp;IFERROR(IF(INDEX('1.2 Speakers'!$J$10:$J1887,MATCH(J820,'1.2 Speakers'!$B$10:$B1887,0),)="",""," - "&amp;INDEX('1.2 Speakers'!$J$10:$J1887,MATCH(J820,'1.2 Speakers'!$B$10:$B1887,0),)),"")&amp;IF(ISBLANK(K820),"","
")&amp;K820&amp;IFERROR(IF(INDEX('1.2 Speakers'!$J$10:$J1887,MATCH(K820,'1.2 Speakers'!$B$10:$B1887,0),)="",""," - "&amp;INDEX('1.2 Speakers'!$J$10:$J1887,MATCH(K820,'1.2 Speakers'!$B$10:$B1887,0),)),"")&amp;IF(ISBLANK(L820),"","
")&amp;L820&amp;IFERROR(IF(INDEX('1.2 Speakers'!$J$10:$J1887,MATCH(L820,'1.2 Speakers'!$B$10:$B1887,0),)="",""," - "&amp;INDEX('1.2 Speakers'!$J$10:$J1887,MATCH(L820,'1.2 Speakers'!$B$10:$B1887,0),)),"")&amp;IF(ISBLANK(M820),"","
")&amp;M820&amp;IFERROR(IF(INDEX('1.2 Speakers'!$J$10:$J1887,MATCH(M820,'1.2 Speakers'!$B$10:$B1887,0),)="",""," - "&amp;INDEX('1.2 Speakers'!$J$10:$J1887,MATCH(M820,'1.2 Speakers'!$B$10:$B1887,0),)),"")&amp;IF(ISBLANK(N820),"","
")&amp;N820&amp;IFERROR(IF(INDEX('1.2 Speakers'!$J$10:$J1887,MATCH(N820,'1.2 Speakers'!$B$10:$B1887,0),)="",""," - "&amp;INDEX('1.2 Speakers'!$J$10:$J1887,MATCH(N820,'1.2 Speakers'!$B$10:$B1887,0),)),"")</f>
        <v/>
      </c>
      <c r="P820" s="58"/>
      <c r="Q820" s="60"/>
      <c r="R820" s="61"/>
      <c r="S820" s="60"/>
      <c r="T820" s="62"/>
    </row>
    <row r="821" spans="2:20" ht="13">
      <c r="B821" s="56"/>
      <c r="C821" s="425"/>
      <c r="D821" s="57"/>
      <c r="E821" s="58"/>
      <c r="F821" s="58"/>
      <c r="G821" s="427"/>
      <c r="H821" s="427"/>
      <c r="I821" s="59"/>
      <c r="J821" s="59"/>
      <c r="K821" s="59"/>
      <c r="L821" s="59"/>
      <c r="M821" s="59"/>
      <c r="N821" s="59"/>
      <c r="O821" s="57" t="str" cm="1">
        <f t="array" ref="O821">I821&amp;IFERROR(IF(INDEX('1.2 Speakers'!$J$10:$J1888,MATCH(I821,'1.2 Speakers'!$B$10:$B1888,0),)="",""," - "&amp;INDEX('1.2 Speakers'!$J$10:$J1888,MATCH(I821,'1.2 Speakers'!$B$10:$B1888,0),)),"")&amp;IF(ISBLANK(J821),"",CHAR(10))&amp;J821&amp;IFERROR(IF(INDEX('1.2 Speakers'!$J$10:$J1888,MATCH(J821,'1.2 Speakers'!$B$10:$B1888,0),)="",""," - "&amp;INDEX('1.2 Speakers'!$J$10:$J1888,MATCH(J821,'1.2 Speakers'!$B$10:$B1888,0),)),"")&amp;IF(ISBLANK(K821),"","
")&amp;K821&amp;IFERROR(IF(INDEX('1.2 Speakers'!$J$10:$J1888,MATCH(K821,'1.2 Speakers'!$B$10:$B1888,0),)="",""," - "&amp;INDEX('1.2 Speakers'!$J$10:$J1888,MATCH(K821,'1.2 Speakers'!$B$10:$B1888,0),)),"")&amp;IF(ISBLANK(L821),"","
")&amp;L821&amp;IFERROR(IF(INDEX('1.2 Speakers'!$J$10:$J1888,MATCH(L821,'1.2 Speakers'!$B$10:$B1888,0),)="",""," - "&amp;INDEX('1.2 Speakers'!$J$10:$J1888,MATCH(L821,'1.2 Speakers'!$B$10:$B1888,0),)),"")&amp;IF(ISBLANK(M821),"","
")&amp;M821&amp;IFERROR(IF(INDEX('1.2 Speakers'!$J$10:$J1888,MATCH(M821,'1.2 Speakers'!$B$10:$B1888,0),)="",""," - "&amp;INDEX('1.2 Speakers'!$J$10:$J1888,MATCH(M821,'1.2 Speakers'!$B$10:$B1888,0),)),"")&amp;IF(ISBLANK(N821),"","
")&amp;N821&amp;IFERROR(IF(INDEX('1.2 Speakers'!$J$10:$J1888,MATCH(N821,'1.2 Speakers'!$B$10:$B1888,0),)="",""," - "&amp;INDEX('1.2 Speakers'!$J$10:$J1888,MATCH(N821,'1.2 Speakers'!$B$10:$B1888,0),)),"")</f>
        <v/>
      </c>
      <c r="P821" s="58"/>
      <c r="Q821" s="60"/>
      <c r="R821" s="61"/>
      <c r="S821" s="60"/>
      <c r="T821" s="62"/>
    </row>
    <row r="822" spans="2:20" ht="13">
      <c r="B822" s="56"/>
      <c r="C822" s="425"/>
      <c r="D822" s="57"/>
      <c r="E822" s="58"/>
      <c r="F822" s="58"/>
      <c r="G822" s="427"/>
      <c r="H822" s="427"/>
      <c r="I822" s="59"/>
      <c r="J822" s="59"/>
      <c r="K822" s="59"/>
      <c r="L822" s="59"/>
      <c r="M822" s="59"/>
      <c r="N822" s="59"/>
      <c r="O822" s="57" t="str" cm="1">
        <f t="array" ref="O822">I822&amp;IFERROR(IF(INDEX('1.2 Speakers'!$J$10:$J1889,MATCH(I822,'1.2 Speakers'!$B$10:$B1889,0),)="",""," - "&amp;INDEX('1.2 Speakers'!$J$10:$J1889,MATCH(I822,'1.2 Speakers'!$B$10:$B1889,0),)),"")&amp;IF(ISBLANK(J822),"",CHAR(10))&amp;J822&amp;IFERROR(IF(INDEX('1.2 Speakers'!$J$10:$J1889,MATCH(J822,'1.2 Speakers'!$B$10:$B1889,0),)="",""," - "&amp;INDEX('1.2 Speakers'!$J$10:$J1889,MATCH(J822,'1.2 Speakers'!$B$10:$B1889,0),)),"")&amp;IF(ISBLANK(K822),"","
")&amp;K822&amp;IFERROR(IF(INDEX('1.2 Speakers'!$J$10:$J1889,MATCH(K822,'1.2 Speakers'!$B$10:$B1889,0),)="",""," - "&amp;INDEX('1.2 Speakers'!$J$10:$J1889,MATCH(K822,'1.2 Speakers'!$B$10:$B1889,0),)),"")&amp;IF(ISBLANK(L822),"","
")&amp;L822&amp;IFERROR(IF(INDEX('1.2 Speakers'!$J$10:$J1889,MATCH(L822,'1.2 Speakers'!$B$10:$B1889,0),)="",""," - "&amp;INDEX('1.2 Speakers'!$J$10:$J1889,MATCH(L822,'1.2 Speakers'!$B$10:$B1889,0),)),"")&amp;IF(ISBLANK(M822),"","
")&amp;M822&amp;IFERROR(IF(INDEX('1.2 Speakers'!$J$10:$J1889,MATCH(M822,'1.2 Speakers'!$B$10:$B1889,0),)="",""," - "&amp;INDEX('1.2 Speakers'!$J$10:$J1889,MATCH(M822,'1.2 Speakers'!$B$10:$B1889,0),)),"")&amp;IF(ISBLANK(N822),"","
")&amp;N822&amp;IFERROR(IF(INDEX('1.2 Speakers'!$J$10:$J1889,MATCH(N822,'1.2 Speakers'!$B$10:$B1889,0),)="",""," - "&amp;INDEX('1.2 Speakers'!$J$10:$J1889,MATCH(N822,'1.2 Speakers'!$B$10:$B1889,0),)),"")</f>
        <v/>
      </c>
      <c r="P822" s="58"/>
      <c r="Q822" s="60"/>
      <c r="R822" s="61"/>
      <c r="S822" s="60"/>
      <c r="T822" s="62"/>
    </row>
    <row r="823" spans="2:20" ht="13">
      <c r="B823" s="56"/>
      <c r="C823" s="425"/>
      <c r="D823" s="57"/>
      <c r="E823" s="58"/>
      <c r="F823" s="58"/>
      <c r="G823" s="427"/>
      <c r="H823" s="427"/>
      <c r="I823" s="59"/>
      <c r="J823" s="59"/>
      <c r="K823" s="59"/>
      <c r="L823" s="59"/>
      <c r="M823" s="59"/>
      <c r="N823" s="59"/>
      <c r="O823" s="57" t="str" cm="1">
        <f t="array" ref="O823">I823&amp;IFERROR(IF(INDEX('1.2 Speakers'!$J$10:$J1890,MATCH(I823,'1.2 Speakers'!$B$10:$B1890,0),)="",""," - "&amp;INDEX('1.2 Speakers'!$J$10:$J1890,MATCH(I823,'1.2 Speakers'!$B$10:$B1890,0),)),"")&amp;IF(ISBLANK(J823),"",CHAR(10))&amp;J823&amp;IFERROR(IF(INDEX('1.2 Speakers'!$J$10:$J1890,MATCH(J823,'1.2 Speakers'!$B$10:$B1890,0),)="",""," - "&amp;INDEX('1.2 Speakers'!$J$10:$J1890,MATCH(J823,'1.2 Speakers'!$B$10:$B1890,0),)),"")&amp;IF(ISBLANK(K823),"","
")&amp;K823&amp;IFERROR(IF(INDEX('1.2 Speakers'!$J$10:$J1890,MATCH(K823,'1.2 Speakers'!$B$10:$B1890,0),)="",""," - "&amp;INDEX('1.2 Speakers'!$J$10:$J1890,MATCH(K823,'1.2 Speakers'!$B$10:$B1890,0),)),"")&amp;IF(ISBLANK(L823),"","
")&amp;L823&amp;IFERROR(IF(INDEX('1.2 Speakers'!$J$10:$J1890,MATCH(L823,'1.2 Speakers'!$B$10:$B1890,0),)="",""," - "&amp;INDEX('1.2 Speakers'!$J$10:$J1890,MATCH(L823,'1.2 Speakers'!$B$10:$B1890,0),)),"")&amp;IF(ISBLANK(M823),"","
")&amp;M823&amp;IFERROR(IF(INDEX('1.2 Speakers'!$J$10:$J1890,MATCH(M823,'1.2 Speakers'!$B$10:$B1890,0),)="",""," - "&amp;INDEX('1.2 Speakers'!$J$10:$J1890,MATCH(M823,'1.2 Speakers'!$B$10:$B1890,0),)),"")&amp;IF(ISBLANK(N823),"","
")&amp;N823&amp;IFERROR(IF(INDEX('1.2 Speakers'!$J$10:$J1890,MATCH(N823,'1.2 Speakers'!$B$10:$B1890,0),)="",""," - "&amp;INDEX('1.2 Speakers'!$J$10:$J1890,MATCH(N823,'1.2 Speakers'!$B$10:$B1890,0),)),"")</f>
        <v/>
      </c>
      <c r="P823" s="58"/>
      <c r="Q823" s="60"/>
      <c r="R823" s="61"/>
      <c r="S823" s="60"/>
      <c r="T823" s="62"/>
    </row>
    <row r="824" spans="2:20" ht="13">
      <c r="B824" s="56"/>
      <c r="C824" s="425"/>
      <c r="D824" s="57"/>
      <c r="E824" s="58"/>
      <c r="F824" s="58"/>
      <c r="G824" s="427"/>
      <c r="H824" s="427"/>
      <c r="I824" s="59"/>
      <c r="J824" s="59"/>
      <c r="K824" s="59"/>
      <c r="L824" s="59"/>
      <c r="M824" s="59"/>
      <c r="N824" s="59"/>
      <c r="O824" s="57" t="str" cm="1">
        <f t="array" ref="O824">I824&amp;IFERROR(IF(INDEX('1.2 Speakers'!$J$10:$J1891,MATCH(I824,'1.2 Speakers'!$B$10:$B1891,0),)="",""," - "&amp;INDEX('1.2 Speakers'!$J$10:$J1891,MATCH(I824,'1.2 Speakers'!$B$10:$B1891,0),)),"")&amp;IF(ISBLANK(J824),"",CHAR(10))&amp;J824&amp;IFERROR(IF(INDEX('1.2 Speakers'!$J$10:$J1891,MATCH(J824,'1.2 Speakers'!$B$10:$B1891,0),)="",""," - "&amp;INDEX('1.2 Speakers'!$J$10:$J1891,MATCH(J824,'1.2 Speakers'!$B$10:$B1891,0),)),"")&amp;IF(ISBLANK(K824),"","
")&amp;K824&amp;IFERROR(IF(INDEX('1.2 Speakers'!$J$10:$J1891,MATCH(K824,'1.2 Speakers'!$B$10:$B1891,0),)="",""," - "&amp;INDEX('1.2 Speakers'!$J$10:$J1891,MATCH(K824,'1.2 Speakers'!$B$10:$B1891,0),)),"")&amp;IF(ISBLANK(L824),"","
")&amp;L824&amp;IFERROR(IF(INDEX('1.2 Speakers'!$J$10:$J1891,MATCH(L824,'1.2 Speakers'!$B$10:$B1891,0),)="",""," - "&amp;INDEX('1.2 Speakers'!$J$10:$J1891,MATCH(L824,'1.2 Speakers'!$B$10:$B1891,0),)),"")&amp;IF(ISBLANK(M824),"","
")&amp;M824&amp;IFERROR(IF(INDEX('1.2 Speakers'!$J$10:$J1891,MATCH(M824,'1.2 Speakers'!$B$10:$B1891,0),)="",""," - "&amp;INDEX('1.2 Speakers'!$J$10:$J1891,MATCH(M824,'1.2 Speakers'!$B$10:$B1891,0),)),"")&amp;IF(ISBLANK(N824),"","
")&amp;N824&amp;IFERROR(IF(INDEX('1.2 Speakers'!$J$10:$J1891,MATCH(N824,'1.2 Speakers'!$B$10:$B1891,0),)="",""," - "&amp;INDEX('1.2 Speakers'!$J$10:$J1891,MATCH(N824,'1.2 Speakers'!$B$10:$B1891,0),)),"")</f>
        <v/>
      </c>
      <c r="P824" s="58"/>
      <c r="Q824" s="60"/>
      <c r="R824" s="61"/>
      <c r="S824" s="60"/>
      <c r="T824" s="62"/>
    </row>
    <row r="825" spans="2:20" ht="13">
      <c r="B825" s="56"/>
      <c r="C825" s="425"/>
      <c r="D825" s="57"/>
      <c r="E825" s="58"/>
      <c r="F825" s="58"/>
      <c r="G825" s="427"/>
      <c r="H825" s="427"/>
      <c r="I825" s="59"/>
      <c r="J825" s="59"/>
      <c r="K825" s="59"/>
      <c r="L825" s="59"/>
      <c r="M825" s="59"/>
      <c r="N825" s="59"/>
      <c r="O825" s="57" t="str" cm="1">
        <f t="array" ref="O825">I825&amp;IFERROR(IF(INDEX('1.2 Speakers'!$J$10:$J1892,MATCH(I825,'1.2 Speakers'!$B$10:$B1892,0),)="",""," - "&amp;INDEX('1.2 Speakers'!$J$10:$J1892,MATCH(I825,'1.2 Speakers'!$B$10:$B1892,0),)),"")&amp;IF(ISBLANK(J825),"",CHAR(10))&amp;J825&amp;IFERROR(IF(INDEX('1.2 Speakers'!$J$10:$J1892,MATCH(J825,'1.2 Speakers'!$B$10:$B1892,0),)="",""," - "&amp;INDEX('1.2 Speakers'!$J$10:$J1892,MATCH(J825,'1.2 Speakers'!$B$10:$B1892,0),)),"")&amp;IF(ISBLANK(K825),"","
")&amp;K825&amp;IFERROR(IF(INDEX('1.2 Speakers'!$J$10:$J1892,MATCH(K825,'1.2 Speakers'!$B$10:$B1892,0),)="",""," - "&amp;INDEX('1.2 Speakers'!$J$10:$J1892,MATCH(K825,'1.2 Speakers'!$B$10:$B1892,0),)),"")&amp;IF(ISBLANK(L825),"","
")&amp;L825&amp;IFERROR(IF(INDEX('1.2 Speakers'!$J$10:$J1892,MATCH(L825,'1.2 Speakers'!$B$10:$B1892,0),)="",""," - "&amp;INDEX('1.2 Speakers'!$J$10:$J1892,MATCH(L825,'1.2 Speakers'!$B$10:$B1892,0),)),"")&amp;IF(ISBLANK(M825),"","
")&amp;M825&amp;IFERROR(IF(INDEX('1.2 Speakers'!$J$10:$J1892,MATCH(M825,'1.2 Speakers'!$B$10:$B1892,0),)="",""," - "&amp;INDEX('1.2 Speakers'!$J$10:$J1892,MATCH(M825,'1.2 Speakers'!$B$10:$B1892,0),)),"")&amp;IF(ISBLANK(N825),"","
")&amp;N825&amp;IFERROR(IF(INDEX('1.2 Speakers'!$J$10:$J1892,MATCH(N825,'1.2 Speakers'!$B$10:$B1892,0),)="",""," - "&amp;INDEX('1.2 Speakers'!$J$10:$J1892,MATCH(N825,'1.2 Speakers'!$B$10:$B1892,0),)),"")</f>
        <v/>
      </c>
      <c r="P825" s="58"/>
      <c r="Q825" s="60"/>
      <c r="R825" s="61"/>
      <c r="S825" s="60"/>
      <c r="T825" s="62"/>
    </row>
    <row r="826" spans="2:20" ht="13">
      <c r="B826" s="56"/>
      <c r="C826" s="425"/>
      <c r="D826" s="57"/>
      <c r="E826" s="58"/>
      <c r="F826" s="58"/>
      <c r="G826" s="427"/>
      <c r="H826" s="427"/>
      <c r="I826" s="59"/>
      <c r="J826" s="59"/>
      <c r="K826" s="59"/>
      <c r="L826" s="59"/>
      <c r="M826" s="59"/>
      <c r="N826" s="59"/>
      <c r="O826" s="57" t="str" cm="1">
        <f t="array" ref="O826">I826&amp;IFERROR(IF(INDEX('1.2 Speakers'!$J$10:$J1893,MATCH(I826,'1.2 Speakers'!$B$10:$B1893,0),)="",""," - "&amp;INDEX('1.2 Speakers'!$J$10:$J1893,MATCH(I826,'1.2 Speakers'!$B$10:$B1893,0),)),"")&amp;IF(ISBLANK(J826),"",CHAR(10))&amp;J826&amp;IFERROR(IF(INDEX('1.2 Speakers'!$J$10:$J1893,MATCH(J826,'1.2 Speakers'!$B$10:$B1893,0),)="",""," - "&amp;INDEX('1.2 Speakers'!$J$10:$J1893,MATCH(J826,'1.2 Speakers'!$B$10:$B1893,0),)),"")&amp;IF(ISBLANK(K826),"","
")&amp;K826&amp;IFERROR(IF(INDEX('1.2 Speakers'!$J$10:$J1893,MATCH(K826,'1.2 Speakers'!$B$10:$B1893,0),)="",""," - "&amp;INDEX('1.2 Speakers'!$J$10:$J1893,MATCH(K826,'1.2 Speakers'!$B$10:$B1893,0),)),"")&amp;IF(ISBLANK(L826),"","
")&amp;L826&amp;IFERROR(IF(INDEX('1.2 Speakers'!$J$10:$J1893,MATCH(L826,'1.2 Speakers'!$B$10:$B1893,0),)="",""," - "&amp;INDEX('1.2 Speakers'!$J$10:$J1893,MATCH(L826,'1.2 Speakers'!$B$10:$B1893,0),)),"")&amp;IF(ISBLANK(M826),"","
")&amp;M826&amp;IFERROR(IF(INDEX('1.2 Speakers'!$J$10:$J1893,MATCH(M826,'1.2 Speakers'!$B$10:$B1893,0),)="",""," - "&amp;INDEX('1.2 Speakers'!$J$10:$J1893,MATCH(M826,'1.2 Speakers'!$B$10:$B1893,0),)),"")&amp;IF(ISBLANK(N826),"","
")&amp;N826&amp;IFERROR(IF(INDEX('1.2 Speakers'!$J$10:$J1893,MATCH(N826,'1.2 Speakers'!$B$10:$B1893,0),)="",""," - "&amp;INDEX('1.2 Speakers'!$J$10:$J1893,MATCH(N826,'1.2 Speakers'!$B$10:$B1893,0),)),"")</f>
        <v/>
      </c>
      <c r="P826" s="58"/>
      <c r="Q826" s="60"/>
      <c r="R826" s="61"/>
      <c r="S826" s="60"/>
      <c r="T826" s="62"/>
    </row>
    <row r="827" spans="2:20" ht="13">
      <c r="B827" s="56"/>
      <c r="C827" s="425"/>
      <c r="D827" s="57"/>
      <c r="E827" s="58"/>
      <c r="F827" s="58"/>
      <c r="G827" s="427"/>
      <c r="H827" s="427"/>
      <c r="I827" s="59"/>
      <c r="J827" s="59"/>
      <c r="K827" s="59"/>
      <c r="L827" s="59"/>
      <c r="M827" s="59"/>
      <c r="N827" s="59"/>
      <c r="O827" s="57" t="str" cm="1">
        <f t="array" ref="O827">I827&amp;IFERROR(IF(INDEX('1.2 Speakers'!$J$10:$J1894,MATCH(I827,'1.2 Speakers'!$B$10:$B1894,0),)="",""," - "&amp;INDEX('1.2 Speakers'!$J$10:$J1894,MATCH(I827,'1.2 Speakers'!$B$10:$B1894,0),)),"")&amp;IF(ISBLANK(J827),"",CHAR(10))&amp;J827&amp;IFERROR(IF(INDEX('1.2 Speakers'!$J$10:$J1894,MATCH(J827,'1.2 Speakers'!$B$10:$B1894,0),)="",""," - "&amp;INDEX('1.2 Speakers'!$J$10:$J1894,MATCH(J827,'1.2 Speakers'!$B$10:$B1894,0),)),"")&amp;IF(ISBLANK(K827),"","
")&amp;K827&amp;IFERROR(IF(INDEX('1.2 Speakers'!$J$10:$J1894,MATCH(K827,'1.2 Speakers'!$B$10:$B1894,0),)="",""," - "&amp;INDEX('1.2 Speakers'!$J$10:$J1894,MATCH(K827,'1.2 Speakers'!$B$10:$B1894,0),)),"")&amp;IF(ISBLANK(L827),"","
")&amp;L827&amp;IFERROR(IF(INDEX('1.2 Speakers'!$J$10:$J1894,MATCH(L827,'1.2 Speakers'!$B$10:$B1894,0),)="",""," - "&amp;INDEX('1.2 Speakers'!$J$10:$J1894,MATCH(L827,'1.2 Speakers'!$B$10:$B1894,0),)),"")&amp;IF(ISBLANK(M827),"","
")&amp;M827&amp;IFERROR(IF(INDEX('1.2 Speakers'!$J$10:$J1894,MATCH(M827,'1.2 Speakers'!$B$10:$B1894,0),)="",""," - "&amp;INDEX('1.2 Speakers'!$J$10:$J1894,MATCH(M827,'1.2 Speakers'!$B$10:$B1894,0),)),"")&amp;IF(ISBLANK(N827),"","
")&amp;N827&amp;IFERROR(IF(INDEX('1.2 Speakers'!$J$10:$J1894,MATCH(N827,'1.2 Speakers'!$B$10:$B1894,0),)="",""," - "&amp;INDEX('1.2 Speakers'!$J$10:$J1894,MATCH(N827,'1.2 Speakers'!$B$10:$B1894,0),)),"")</f>
        <v/>
      </c>
      <c r="P827" s="58"/>
      <c r="Q827" s="60"/>
      <c r="R827" s="61"/>
      <c r="S827" s="60"/>
      <c r="T827" s="62"/>
    </row>
    <row r="828" spans="2:20" ht="13">
      <c r="B828" s="56"/>
      <c r="C828" s="425"/>
      <c r="D828" s="57"/>
      <c r="E828" s="58"/>
      <c r="F828" s="58"/>
      <c r="G828" s="427"/>
      <c r="H828" s="427"/>
      <c r="I828" s="59"/>
      <c r="J828" s="59"/>
      <c r="K828" s="59"/>
      <c r="L828" s="59"/>
      <c r="M828" s="59"/>
      <c r="N828" s="59"/>
      <c r="O828" s="57" t="str" cm="1">
        <f t="array" ref="O828">I828&amp;IFERROR(IF(INDEX('1.2 Speakers'!$J$10:$J1895,MATCH(I828,'1.2 Speakers'!$B$10:$B1895,0),)="",""," - "&amp;INDEX('1.2 Speakers'!$J$10:$J1895,MATCH(I828,'1.2 Speakers'!$B$10:$B1895,0),)),"")&amp;IF(ISBLANK(J828),"",CHAR(10))&amp;J828&amp;IFERROR(IF(INDEX('1.2 Speakers'!$J$10:$J1895,MATCH(J828,'1.2 Speakers'!$B$10:$B1895,0),)="",""," - "&amp;INDEX('1.2 Speakers'!$J$10:$J1895,MATCH(J828,'1.2 Speakers'!$B$10:$B1895,0),)),"")&amp;IF(ISBLANK(K828),"","
")&amp;K828&amp;IFERROR(IF(INDEX('1.2 Speakers'!$J$10:$J1895,MATCH(K828,'1.2 Speakers'!$B$10:$B1895,0),)="",""," - "&amp;INDEX('1.2 Speakers'!$J$10:$J1895,MATCH(K828,'1.2 Speakers'!$B$10:$B1895,0),)),"")&amp;IF(ISBLANK(L828),"","
")&amp;L828&amp;IFERROR(IF(INDEX('1.2 Speakers'!$J$10:$J1895,MATCH(L828,'1.2 Speakers'!$B$10:$B1895,0),)="",""," - "&amp;INDEX('1.2 Speakers'!$J$10:$J1895,MATCH(L828,'1.2 Speakers'!$B$10:$B1895,0),)),"")&amp;IF(ISBLANK(M828),"","
")&amp;M828&amp;IFERROR(IF(INDEX('1.2 Speakers'!$J$10:$J1895,MATCH(M828,'1.2 Speakers'!$B$10:$B1895,0),)="",""," - "&amp;INDEX('1.2 Speakers'!$J$10:$J1895,MATCH(M828,'1.2 Speakers'!$B$10:$B1895,0),)),"")&amp;IF(ISBLANK(N828),"","
")&amp;N828&amp;IFERROR(IF(INDEX('1.2 Speakers'!$J$10:$J1895,MATCH(N828,'1.2 Speakers'!$B$10:$B1895,0),)="",""," - "&amp;INDEX('1.2 Speakers'!$J$10:$J1895,MATCH(N828,'1.2 Speakers'!$B$10:$B1895,0),)),"")</f>
        <v/>
      </c>
      <c r="P828" s="58"/>
      <c r="Q828" s="60"/>
      <c r="R828" s="61"/>
      <c r="S828" s="60"/>
      <c r="T828" s="62"/>
    </row>
    <row r="829" spans="2:20" ht="13">
      <c r="B829" s="56"/>
      <c r="C829" s="425"/>
      <c r="D829" s="57"/>
      <c r="E829" s="58"/>
      <c r="F829" s="58"/>
      <c r="G829" s="427"/>
      <c r="H829" s="427"/>
      <c r="I829" s="59"/>
      <c r="J829" s="59"/>
      <c r="K829" s="59"/>
      <c r="L829" s="59"/>
      <c r="M829" s="59"/>
      <c r="N829" s="59"/>
      <c r="O829" s="57" t="str" cm="1">
        <f t="array" ref="O829">I829&amp;IFERROR(IF(INDEX('1.2 Speakers'!$J$10:$J1896,MATCH(I829,'1.2 Speakers'!$B$10:$B1896,0),)="",""," - "&amp;INDEX('1.2 Speakers'!$J$10:$J1896,MATCH(I829,'1.2 Speakers'!$B$10:$B1896,0),)),"")&amp;IF(ISBLANK(J829),"",CHAR(10))&amp;J829&amp;IFERROR(IF(INDEX('1.2 Speakers'!$J$10:$J1896,MATCH(J829,'1.2 Speakers'!$B$10:$B1896,0),)="",""," - "&amp;INDEX('1.2 Speakers'!$J$10:$J1896,MATCH(J829,'1.2 Speakers'!$B$10:$B1896,0),)),"")&amp;IF(ISBLANK(K829),"","
")&amp;K829&amp;IFERROR(IF(INDEX('1.2 Speakers'!$J$10:$J1896,MATCH(K829,'1.2 Speakers'!$B$10:$B1896,0),)="",""," - "&amp;INDEX('1.2 Speakers'!$J$10:$J1896,MATCH(K829,'1.2 Speakers'!$B$10:$B1896,0),)),"")&amp;IF(ISBLANK(L829),"","
")&amp;L829&amp;IFERROR(IF(INDEX('1.2 Speakers'!$J$10:$J1896,MATCH(L829,'1.2 Speakers'!$B$10:$B1896,0),)="",""," - "&amp;INDEX('1.2 Speakers'!$J$10:$J1896,MATCH(L829,'1.2 Speakers'!$B$10:$B1896,0),)),"")&amp;IF(ISBLANK(M829),"","
")&amp;M829&amp;IFERROR(IF(INDEX('1.2 Speakers'!$J$10:$J1896,MATCH(M829,'1.2 Speakers'!$B$10:$B1896,0),)="",""," - "&amp;INDEX('1.2 Speakers'!$J$10:$J1896,MATCH(M829,'1.2 Speakers'!$B$10:$B1896,0),)),"")&amp;IF(ISBLANK(N829),"","
")&amp;N829&amp;IFERROR(IF(INDEX('1.2 Speakers'!$J$10:$J1896,MATCH(N829,'1.2 Speakers'!$B$10:$B1896,0),)="",""," - "&amp;INDEX('1.2 Speakers'!$J$10:$J1896,MATCH(N829,'1.2 Speakers'!$B$10:$B1896,0),)),"")</f>
        <v/>
      </c>
      <c r="P829" s="58"/>
      <c r="Q829" s="60"/>
      <c r="R829" s="61"/>
      <c r="S829" s="60"/>
      <c r="T829" s="62"/>
    </row>
    <row r="830" spans="2:20" ht="13">
      <c r="B830" s="56"/>
      <c r="C830" s="425"/>
      <c r="D830" s="57"/>
      <c r="E830" s="58"/>
      <c r="F830" s="58"/>
      <c r="G830" s="427"/>
      <c r="H830" s="427"/>
      <c r="I830" s="59"/>
      <c r="J830" s="59"/>
      <c r="K830" s="59"/>
      <c r="L830" s="59"/>
      <c r="M830" s="59"/>
      <c r="N830" s="59"/>
      <c r="O830" s="57" t="str" cm="1">
        <f t="array" ref="O830">I830&amp;IFERROR(IF(INDEX('1.2 Speakers'!$J$10:$J1897,MATCH(I830,'1.2 Speakers'!$B$10:$B1897,0),)="",""," - "&amp;INDEX('1.2 Speakers'!$J$10:$J1897,MATCH(I830,'1.2 Speakers'!$B$10:$B1897,0),)),"")&amp;IF(ISBLANK(J830),"",CHAR(10))&amp;J830&amp;IFERROR(IF(INDEX('1.2 Speakers'!$J$10:$J1897,MATCH(J830,'1.2 Speakers'!$B$10:$B1897,0),)="",""," - "&amp;INDEX('1.2 Speakers'!$J$10:$J1897,MATCH(J830,'1.2 Speakers'!$B$10:$B1897,0),)),"")&amp;IF(ISBLANK(K830),"","
")&amp;K830&amp;IFERROR(IF(INDEX('1.2 Speakers'!$J$10:$J1897,MATCH(K830,'1.2 Speakers'!$B$10:$B1897,0),)="",""," - "&amp;INDEX('1.2 Speakers'!$J$10:$J1897,MATCH(K830,'1.2 Speakers'!$B$10:$B1897,0),)),"")&amp;IF(ISBLANK(L830),"","
")&amp;L830&amp;IFERROR(IF(INDEX('1.2 Speakers'!$J$10:$J1897,MATCH(L830,'1.2 Speakers'!$B$10:$B1897,0),)="",""," - "&amp;INDEX('1.2 Speakers'!$J$10:$J1897,MATCH(L830,'1.2 Speakers'!$B$10:$B1897,0),)),"")&amp;IF(ISBLANK(M830),"","
")&amp;M830&amp;IFERROR(IF(INDEX('1.2 Speakers'!$J$10:$J1897,MATCH(M830,'1.2 Speakers'!$B$10:$B1897,0),)="",""," - "&amp;INDEX('1.2 Speakers'!$J$10:$J1897,MATCH(M830,'1.2 Speakers'!$B$10:$B1897,0),)),"")&amp;IF(ISBLANK(N830),"","
")&amp;N830&amp;IFERROR(IF(INDEX('1.2 Speakers'!$J$10:$J1897,MATCH(N830,'1.2 Speakers'!$B$10:$B1897,0),)="",""," - "&amp;INDEX('1.2 Speakers'!$J$10:$J1897,MATCH(N830,'1.2 Speakers'!$B$10:$B1897,0),)),"")</f>
        <v/>
      </c>
      <c r="P830" s="58"/>
      <c r="Q830" s="60"/>
      <c r="R830" s="61"/>
      <c r="S830" s="60"/>
      <c r="T830" s="62"/>
    </row>
    <row r="831" spans="2:20" ht="13">
      <c r="B831" s="56"/>
      <c r="C831" s="425"/>
      <c r="D831" s="57"/>
      <c r="E831" s="58"/>
      <c r="F831" s="58"/>
      <c r="G831" s="427"/>
      <c r="H831" s="427"/>
      <c r="I831" s="59"/>
      <c r="J831" s="59"/>
      <c r="K831" s="59"/>
      <c r="L831" s="59"/>
      <c r="M831" s="59"/>
      <c r="N831" s="59"/>
      <c r="O831" s="57" t="str" cm="1">
        <f t="array" ref="O831">I831&amp;IFERROR(IF(INDEX('1.2 Speakers'!$J$10:$J1898,MATCH(I831,'1.2 Speakers'!$B$10:$B1898,0),)="",""," - "&amp;INDEX('1.2 Speakers'!$J$10:$J1898,MATCH(I831,'1.2 Speakers'!$B$10:$B1898,0),)),"")&amp;IF(ISBLANK(J831),"",CHAR(10))&amp;J831&amp;IFERROR(IF(INDEX('1.2 Speakers'!$J$10:$J1898,MATCH(J831,'1.2 Speakers'!$B$10:$B1898,0),)="",""," - "&amp;INDEX('1.2 Speakers'!$J$10:$J1898,MATCH(J831,'1.2 Speakers'!$B$10:$B1898,0),)),"")&amp;IF(ISBLANK(K831),"","
")&amp;K831&amp;IFERROR(IF(INDEX('1.2 Speakers'!$J$10:$J1898,MATCH(K831,'1.2 Speakers'!$B$10:$B1898,0),)="",""," - "&amp;INDEX('1.2 Speakers'!$J$10:$J1898,MATCH(K831,'1.2 Speakers'!$B$10:$B1898,0),)),"")&amp;IF(ISBLANK(L831),"","
")&amp;L831&amp;IFERROR(IF(INDEX('1.2 Speakers'!$J$10:$J1898,MATCH(L831,'1.2 Speakers'!$B$10:$B1898,0),)="",""," - "&amp;INDEX('1.2 Speakers'!$J$10:$J1898,MATCH(L831,'1.2 Speakers'!$B$10:$B1898,0),)),"")&amp;IF(ISBLANK(M831),"","
")&amp;M831&amp;IFERROR(IF(INDEX('1.2 Speakers'!$J$10:$J1898,MATCH(M831,'1.2 Speakers'!$B$10:$B1898,0),)="",""," - "&amp;INDEX('1.2 Speakers'!$J$10:$J1898,MATCH(M831,'1.2 Speakers'!$B$10:$B1898,0),)),"")&amp;IF(ISBLANK(N831),"","
")&amp;N831&amp;IFERROR(IF(INDEX('1.2 Speakers'!$J$10:$J1898,MATCH(N831,'1.2 Speakers'!$B$10:$B1898,0),)="",""," - "&amp;INDEX('1.2 Speakers'!$J$10:$J1898,MATCH(N831,'1.2 Speakers'!$B$10:$B1898,0),)),"")</f>
        <v/>
      </c>
      <c r="P831" s="58"/>
      <c r="Q831" s="60"/>
      <c r="R831" s="61"/>
      <c r="S831" s="60"/>
      <c r="T831" s="62"/>
    </row>
    <row r="832" spans="2:20" ht="13">
      <c r="B832" s="56"/>
      <c r="C832" s="425"/>
      <c r="D832" s="57"/>
      <c r="E832" s="58"/>
      <c r="F832" s="58"/>
      <c r="G832" s="427"/>
      <c r="H832" s="427"/>
      <c r="I832" s="59"/>
      <c r="J832" s="59"/>
      <c r="K832" s="59"/>
      <c r="L832" s="59"/>
      <c r="M832" s="59"/>
      <c r="N832" s="59"/>
      <c r="O832" s="57" t="str" cm="1">
        <f t="array" ref="O832">I832&amp;IFERROR(IF(INDEX('1.2 Speakers'!$J$10:$J1899,MATCH(I832,'1.2 Speakers'!$B$10:$B1899,0),)="",""," - "&amp;INDEX('1.2 Speakers'!$J$10:$J1899,MATCH(I832,'1.2 Speakers'!$B$10:$B1899,0),)),"")&amp;IF(ISBLANK(J832),"",CHAR(10))&amp;J832&amp;IFERROR(IF(INDEX('1.2 Speakers'!$J$10:$J1899,MATCH(J832,'1.2 Speakers'!$B$10:$B1899,0),)="",""," - "&amp;INDEX('1.2 Speakers'!$J$10:$J1899,MATCH(J832,'1.2 Speakers'!$B$10:$B1899,0),)),"")&amp;IF(ISBLANK(K832),"","
")&amp;K832&amp;IFERROR(IF(INDEX('1.2 Speakers'!$J$10:$J1899,MATCH(K832,'1.2 Speakers'!$B$10:$B1899,0),)="",""," - "&amp;INDEX('1.2 Speakers'!$J$10:$J1899,MATCH(K832,'1.2 Speakers'!$B$10:$B1899,0),)),"")&amp;IF(ISBLANK(L832),"","
")&amp;L832&amp;IFERROR(IF(INDEX('1.2 Speakers'!$J$10:$J1899,MATCH(L832,'1.2 Speakers'!$B$10:$B1899,0),)="",""," - "&amp;INDEX('1.2 Speakers'!$J$10:$J1899,MATCH(L832,'1.2 Speakers'!$B$10:$B1899,0),)),"")&amp;IF(ISBLANK(M832),"","
")&amp;M832&amp;IFERROR(IF(INDEX('1.2 Speakers'!$J$10:$J1899,MATCH(M832,'1.2 Speakers'!$B$10:$B1899,0),)="",""," - "&amp;INDEX('1.2 Speakers'!$J$10:$J1899,MATCH(M832,'1.2 Speakers'!$B$10:$B1899,0),)),"")&amp;IF(ISBLANK(N832),"","
")&amp;N832&amp;IFERROR(IF(INDEX('1.2 Speakers'!$J$10:$J1899,MATCH(N832,'1.2 Speakers'!$B$10:$B1899,0),)="",""," - "&amp;INDEX('1.2 Speakers'!$J$10:$J1899,MATCH(N832,'1.2 Speakers'!$B$10:$B1899,0),)),"")</f>
        <v/>
      </c>
      <c r="P832" s="58"/>
      <c r="Q832" s="60"/>
      <c r="R832" s="61"/>
      <c r="S832" s="60"/>
      <c r="T832" s="62"/>
    </row>
    <row r="833" spans="2:20" ht="13">
      <c r="B833" s="56"/>
      <c r="C833" s="425"/>
      <c r="D833" s="57"/>
      <c r="E833" s="58"/>
      <c r="F833" s="58"/>
      <c r="G833" s="427"/>
      <c r="H833" s="427"/>
      <c r="I833" s="59"/>
      <c r="J833" s="59"/>
      <c r="K833" s="59"/>
      <c r="L833" s="59"/>
      <c r="M833" s="59"/>
      <c r="N833" s="59"/>
      <c r="O833" s="57" t="str" cm="1">
        <f t="array" ref="O833">I833&amp;IFERROR(IF(INDEX('1.2 Speakers'!$J$10:$J1900,MATCH(I833,'1.2 Speakers'!$B$10:$B1900,0),)="",""," - "&amp;INDEX('1.2 Speakers'!$J$10:$J1900,MATCH(I833,'1.2 Speakers'!$B$10:$B1900,0),)),"")&amp;IF(ISBLANK(J833),"",CHAR(10))&amp;J833&amp;IFERROR(IF(INDEX('1.2 Speakers'!$J$10:$J1900,MATCH(J833,'1.2 Speakers'!$B$10:$B1900,0),)="",""," - "&amp;INDEX('1.2 Speakers'!$J$10:$J1900,MATCH(J833,'1.2 Speakers'!$B$10:$B1900,0),)),"")&amp;IF(ISBLANK(K833),"","
")&amp;K833&amp;IFERROR(IF(INDEX('1.2 Speakers'!$J$10:$J1900,MATCH(K833,'1.2 Speakers'!$B$10:$B1900,0),)="",""," - "&amp;INDEX('1.2 Speakers'!$J$10:$J1900,MATCH(K833,'1.2 Speakers'!$B$10:$B1900,0),)),"")&amp;IF(ISBLANK(L833),"","
")&amp;L833&amp;IFERROR(IF(INDEX('1.2 Speakers'!$J$10:$J1900,MATCH(L833,'1.2 Speakers'!$B$10:$B1900,0),)="",""," - "&amp;INDEX('1.2 Speakers'!$J$10:$J1900,MATCH(L833,'1.2 Speakers'!$B$10:$B1900,0),)),"")&amp;IF(ISBLANK(M833),"","
")&amp;M833&amp;IFERROR(IF(INDEX('1.2 Speakers'!$J$10:$J1900,MATCH(M833,'1.2 Speakers'!$B$10:$B1900,0),)="",""," - "&amp;INDEX('1.2 Speakers'!$J$10:$J1900,MATCH(M833,'1.2 Speakers'!$B$10:$B1900,0),)),"")&amp;IF(ISBLANK(N833),"","
")&amp;N833&amp;IFERROR(IF(INDEX('1.2 Speakers'!$J$10:$J1900,MATCH(N833,'1.2 Speakers'!$B$10:$B1900,0),)="",""," - "&amp;INDEX('1.2 Speakers'!$J$10:$J1900,MATCH(N833,'1.2 Speakers'!$B$10:$B1900,0),)),"")</f>
        <v/>
      </c>
      <c r="P833" s="58"/>
      <c r="Q833" s="60"/>
      <c r="R833" s="61"/>
      <c r="S833" s="60"/>
      <c r="T833" s="62"/>
    </row>
    <row r="834" spans="2:20" ht="13">
      <c r="B834" s="56"/>
      <c r="C834" s="425"/>
      <c r="D834" s="57"/>
      <c r="E834" s="58"/>
      <c r="F834" s="58"/>
      <c r="G834" s="427"/>
      <c r="H834" s="427"/>
      <c r="I834" s="59"/>
      <c r="J834" s="59"/>
      <c r="K834" s="59"/>
      <c r="L834" s="59"/>
      <c r="M834" s="59"/>
      <c r="N834" s="59"/>
      <c r="O834" s="57" t="str" cm="1">
        <f t="array" ref="O834">I834&amp;IFERROR(IF(INDEX('1.2 Speakers'!$J$10:$J1901,MATCH(I834,'1.2 Speakers'!$B$10:$B1901,0),)="",""," - "&amp;INDEX('1.2 Speakers'!$J$10:$J1901,MATCH(I834,'1.2 Speakers'!$B$10:$B1901,0),)),"")&amp;IF(ISBLANK(J834),"",CHAR(10))&amp;J834&amp;IFERROR(IF(INDEX('1.2 Speakers'!$J$10:$J1901,MATCH(J834,'1.2 Speakers'!$B$10:$B1901,0),)="",""," - "&amp;INDEX('1.2 Speakers'!$J$10:$J1901,MATCH(J834,'1.2 Speakers'!$B$10:$B1901,0),)),"")&amp;IF(ISBLANK(K834),"","
")&amp;K834&amp;IFERROR(IF(INDEX('1.2 Speakers'!$J$10:$J1901,MATCH(K834,'1.2 Speakers'!$B$10:$B1901,0),)="",""," - "&amp;INDEX('1.2 Speakers'!$J$10:$J1901,MATCH(K834,'1.2 Speakers'!$B$10:$B1901,0),)),"")&amp;IF(ISBLANK(L834),"","
")&amp;L834&amp;IFERROR(IF(INDEX('1.2 Speakers'!$J$10:$J1901,MATCH(L834,'1.2 Speakers'!$B$10:$B1901,0),)="",""," - "&amp;INDEX('1.2 Speakers'!$J$10:$J1901,MATCH(L834,'1.2 Speakers'!$B$10:$B1901,0),)),"")&amp;IF(ISBLANK(M834),"","
")&amp;M834&amp;IFERROR(IF(INDEX('1.2 Speakers'!$J$10:$J1901,MATCH(M834,'1.2 Speakers'!$B$10:$B1901,0),)="",""," - "&amp;INDEX('1.2 Speakers'!$J$10:$J1901,MATCH(M834,'1.2 Speakers'!$B$10:$B1901,0),)),"")&amp;IF(ISBLANK(N834),"","
")&amp;N834&amp;IFERROR(IF(INDEX('1.2 Speakers'!$J$10:$J1901,MATCH(N834,'1.2 Speakers'!$B$10:$B1901,0),)="",""," - "&amp;INDEX('1.2 Speakers'!$J$10:$J1901,MATCH(N834,'1.2 Speakers'!$B$10:$B1901,0),)),"")</f>
        <v/>
      </c>
      <c r="P834" s="58"/>
      <c r="Q834" s="60"/>
      <c r="R834" s="61"/>
      <c r="S834" s="60"/>
      <c r="T834" s="62"/>
    </row>
    <row r="835" spans="2:20" ht="13">
      <c r="B835" s="56"/>
      <c r="C835" s="425"/>
      <c r="D835" s="57"/>
      <c r="E835" s="58"/>
      <c r="F835" s="58"/>
      <c r="G835" s="427"/>
      <c r="H835" s="427"/>
      <c r="I835" s="59"/>
      <c r="J835" s="59"/>
      <c r="K835" s="59"/>
      <c r="L835" s="59"/>
      <c r="M835" s="59"/>
      <c r="N835" s="59"/>
      <c r="O835" s="57" t="str" cm="1">
        <f t="array" ref="O835">I835&amp;IFERROR(IF(INDEX('1.2 Speakers'!$J$10:$J1902,MATCH(I835,'1.2 Speakers'!$B$10:$B1902,0),)="",""," - "&amp;INDEX('1.2 Speakers'!$J$10:$J1902,MATCH(I835,'1.2 Speakers'!$B$10:$B1902,0),)),"")&amp;IF(ISBLANK(J835),"",CHAR(10))&amp;J835&amp;IFERROR(IF(INDEX('1.2 Speakers'!$J$10:$J1902,MATCH(J835,'1.2 Speakers'!$B$10:$B1902,0),)="",""," - "&amp;INDEX('1.2 Speakers'!$J$10:$J1902,MATCH(J835,'1.2 Speakers'!$B$10:$B1902,0),)),"")&amp;IF(ISBLANK(K835),"","
")&amp;K835&amp;IFERROR(IF(INDEX('1.2 Speakers'!$J$10:$J1902,MATCH(K835,'1.2 Speakers'!$B$10:$B1902,0),)="",""," - "&amp;INDEX('1.2 Speakers'!$J$10:$J1902,MATCH(K835,'1.2 Speakers'!$B$10:$B1902,0),)),"")&amp;IF(ISBLANK(L835),"","
")&amp;L835&amp;IFERROR(IF(INDEX('1.2 Speakers'!$J$10:$J1902,MATCH(L835,'1.2 Speakers'!$B$10:$B1902,0),)="",""," - "&amp;INDEX('1.2 Speakers'!$J$10:$J1902,MATCH(L835,'1.2 Speakers'!$B$10:$B1902,0),)),"")&amp;IF(ISBLANK(M835),"","
")&amp;M835&amp;IFERROR(IF(INDEX('1.2 Speakers'!$J$10:$J1902,MATCH(M835,'1.2 Speakers'!$B$10:$B1902,0),)="",""," - "&amp;INDEX('1.2 Speakers'!$J$10:$J1902,MATCH(M835,'1.2 Speakers'!$B$10:$B1902,0),)),"")&amp;IF(ISBLANK(N835),"","
")&amp;N835&amp;IFERROR(IF(INDEX('1.2 Speakers'!$J$10:$J1902,MATCH(N835,'1.2 Speakers'!$B$10:$B1902,0),)="",""," - "&amp;INDEX('1.2 Speakers'!$J$10:$J1902,MATCH(N835,'1.2 Speakers'!$B$10:$B1902,0),)),"")</f>
        <v/>
      </c>
      <c r="P835" s="58"/>
      <c r="Q835" s="60"/>
      <c r="R835" s="61"/>
      <c r="S835" s="60"/>
      <c r="T835" s="62"/>
    </row>
    <row r="836" spans="2:20" ht="13">
      <c r="B836" s="56"/>
      <c r="C836" s="425"/>
      <c r="D836" s="57"/>
      <c r="E836" s="58"/>
      <c r="F836" s="58"/>
      <c r="G836" s="427"/>
      <c r="H836" s="427"/>
      <c r="I836" s="59"/>
      <c r="J836" s="59"/>
      <c r="K836" s="59"/>
      <c r="L836" s="59"/>
      <c r="M836" s="59"/>
      <c r="N836" s="59"/>
      <c r="O836" s="57" t="str" cm="1">
        <f t="array" ref="O836">I836&amp;IFERROR(IF(INDEX('1.2 Speakers'!$J$10:$J1903,MATCH(I836,'1.2 Speakers'!$B$10:$B1903,0),)="",""," - "&amp;INDEX('1.2 Speakers'!$J$10:$J1903,MATCH(I836,'1.2 Speakers'!$B$10:$B1903,0),)),"")&amp;IF(ISBLANK(J836),"",CHAR(10))&amp;J836&amp;IFERROR(IF(INDEX('1.2 Speakers'!$J$10:$J1903,MATCH(J836,'1.2 Speakers'!$B$10:$B1903,0),)="",""," - "&amp;INDEX('1.2 Speakers'!$J$10:$J1903,MATCH(J836,'1.2 Speakers'!$B$10:$B1903,0),)),"")&amp;IF(ISBLANK(K836),"","
")&amp;K836&amp;IFERROR(IF(INDEX('1.2 Speakers'!$J$10:$J1903,MATCH(K836,'1.2 Speakers'!$B$10:$B1903,0),)="",""," - "&amp;INDEX('1.2 Speakers'!$J$10:$J1903,MATCH(K836,'1.2 Speakers'!$B$10:$B1903,0),)),"")&amp;IF(ISBLANK(L836),"","
")&amp;L836&amp;IFERROR(IF(INDEX('1.2 Speakers'!$J$10:$J1903,MATCH(L836,'1.2 Speakers'!$B$10:$B1903,0),)="",""," - "&amp;INDEX('1.2 Speakers'!$J$10:$J1903,MATCH(L836,'1.2 Speakers'!$B$10:$B1903,0),)),"")&amp;IF(ISBLANK(M836),"","
")&amp;M836&amp;IFERROR(IF(INDEX('1.2 Speakers'!$J$10:$J1903,MATCH(M836,'1.2 Speakers'!$B$10:$B1903,0),)="",""," - "&amp;INDEX('1.2 Speakers'!$J$10:$J1903,MATCH(M836,'1.2 Speakers'!$B$10:$B1903,0),)),"")&amp;IF(ISBLANK(N836),"","
")&amp;N836&amp;IFERROR(IF(INDEX('1.2 Speakers'!$J$10:$J1903,MATCH(N836,'1.2 Speakers'!$B$10:$B1903,0),)="",""," - "&amp;INDEX('1.2 Speakers'!$J$10:$J1903,MATCH(N836,'1.2 Speakers'!$B$10:$B1903,0),)),"")</f>
        <v/>
      </c>
      <c r="P836" s="58"/>
      <c r="Q836" s="60"/>
      <c r="R836" s="61"/>
      <c r="S836" s="60"/>
      <c r="T836" s="62"/>
    </row>
    <row r="837" spans="2:20" ht="13">
      <c r="B837" s="56"/>
      <c r="C837" s="425"/>
      <c r="D837" s="57"/>
      <c r="E837" s="58"/>
      <c r="F837" s="58"/>
      <c r="G837" s="427"/>
      <c r="H837" s="427"/>
      <c r="I837" s="59"/>
      <c r="J837" s="59"/>
      <c r="K837" s="59"/>
      <c r="L837" s="59"/>
      <c r="M837" s="59"/>
      <c r="N837" s="59"/>
      <c r="O837" s="57" t="str" cm="1">
        <f t="array" ref="O837">I837&amp;IFERROR(IF(INDEX('1.2 Speakers'!$J$10:$J1904,MATCH(I837,'1.2 Speakers'!$B$10:$B1904,0),)="",""," - "&amp;INDEX('1.2 Speakers'!$J$10:$J1904,MATCH(I837,'1.2 Speakers'!$B$10:$B1904,0),)),"")&amp;IF(ISBLANK(J837),"",CHAR(10))&amp;J837&amp;IFERROR(IF(INDEX('1.2 Speakers'!$J$10:$J1904,MATCH(J837,'1.2 Speakers'!$B$10:$B1904,0),)="",""," - "&amp;INDEX('1.2 Speakers'!$J$10:$J1904,MATCH(J837,'1.2 Speakers'!$B$10:$B1904,0),)),"")&amp;IF(ISBLANK(K837),"","
")&amp;K837&amp;IFERROR(IF(INDEX('1.2 Speakers'!$J$10:$J1904,MATCH(K837,'1.2 Speakers'!$B$10:$B1904,0),)="",""," - "&amp;INDEX('1.2 Speakers'!$J$10:$J1904,MATCH(K837,'1.2 Speakers'!$B$10:$B1904,0),)),"")&amp;IF(ISBLANK(L837),"","
")&amp;L837&amp;IFERROR(IF(INDEX('1.2 Speakers'!$J$10:$J1904,MATCH(L837,'1.2 Speakers'!$B$10:$B1904,0),)="",""," - "&amp;INDEX('1.2 Speakers'!$J$10:$J1904,MATCH(L837,'1.2 Speakers'!$B$10:$B1904,0),)),"")&amp;IF(ISBLANK(M837),"","
")&amp;M837&amp;IFERROR(IF(INDEX('1.2 Speakers'!$J$10:$J1904,MATCH(M837,'1.2 Speakers'!$B$10:$B1904,0),)="",""," - "&amp;INDEX('1.2 Speakers'!$J$10:$J1904,MATCH(M837,'1.2 Speakers'!$B$10:$B1904,0),)),"")&amp;IF(ISBLANK(N837),"","
")&amp;N837&amp;IFERROR(IF(INDEX('1.2 Speakers'!$J$10:$J1904,MATCH(N837,'1.2 Speakers'!$B$10:$B1904,0),)="",""," - "&amp;INDEX('1.2 Speakers'!$J$10:$J1904,MATCH(N837,'1.2 Speakers'!$B$10:$B1904,0),)),"")</f>
        <v/>
      </c>
      <c r="P837" s="58"/>
      <c r="Q837" s="60"/>
      <c r="R837" s="61"/>
      <c r="S837" s="60"/>
      <c r="T837" s="62"/>
    </row>
    <row r="838" spans="2:20" ht="13">
      <c r="B838" s="56"/>
      <c r="C838" s="425"/>
      <c r="D838" s="57"/>
      <c r="E838" s="58"/>
      <c r="F838" s="58"/>
      <c r="G838" s="427"/>
      <c r="H838" s="427"/>
      <c r="I838" s="59"/>
      <c r="J838" s="59"/>
      <c r="K838" s="59"/>
      <c r="L838" s="59"/>
      <c r="M838" s="59"/>
      <c r="N838" s="59"/>
      <c r="O838" s="57" t="str" cm="1">
        <f t="array" ref="O838">I838&amp;IFERROR(IF(INDEX('1.2 Speakers'!$J$10:$J1905,MATCH(I838,'1.2 Speakers'!$B$10:$B1905,0),)="",""," - "&amp;INDEX('1.2 Speakers'!$J$10:$J1905,MATCH(I838,'1.2 Speakers'!$B$10:$B1905,0),)),"")&amp;IF(ISBLANK(J838),"",CHAR(10))&amp;J838&amp;IFERROR(IF(INDEX('1.2 Speakers'!$J$10:$J1905,MATCH(J838,'1.2 Speakers'!$B$10:$B1905,0),)="",""," - "&amp;INDEX('1.2 Speakers'!$J$10:$J1905,MATCH(J838,'1.2 Speakers'!$B$10:$B1905,0),)),"")&amp;IF(ISBLANK(K838),"","
")&amp;K838&amp;IFERROR(IF(INDEX('1.2 Speakers'!$J$10:$J1905,MATCH(K838,'1.2 Speakers'!$B$10:$B1905,0),)="",""," - "&amp;INDEX('1.2 Speakers'!$J$10:$J1905,MATCH(K838,'1.2 Speakers'!$B$10:$B1905,0),)),"")&amp;IF(ISBLANK(L838),"","
")&amp;L838&amp;IFERROR(IF(INDEX('1.2 Speakers'!$J$10:$J1905,MATCH(L838,'1.2 Speakers'!$B$10:$B1905,0),)="",""," - "&amp;INDEX('1.2 Speakers'!$J$10:$J1905,MATCH(L838,'1.2 Speakers'!$B$10:$B1905,0),)),"")&amp;IF(ISBLANK(M838),"","
")&amp;M838&amp;IFERROR(IF(INDEX('1.2 Speakers'!$J$10:$J1905,MATCH(M838,'1.2 Speakers'!$B$10:$B1905,0),)="",""," - "&amp;INDEX('1.2 Speakers'!$J$10:$J1905,MATCH(M838,'1.2 Speakers'!$B$10:$B1905,0),)),"")&amp;IF(ISBLANK(N838),"","
")&amp;N838&amp;IFERROR(IF(INDEX('1.2 Speakers'!$J$10:$J1905,MATCH(N838,'1.2 Speakers'!$B$10:$B1905,0),)="",""," - "&amp;INDEX('1.2 Speakers'!$J$10:$J1905,MATCH(N838,'1.2 Speakers'!$B$10:$B1905,0),)),"")</f>
        <v/>
      </c>
      <c r="P838" s="58"/>
      <c r="Q838" s="60"/>
      <c r="R838" s="61"/>
      <c r="S838" s="60"/>
      <c r="T838" s="62"/>
    </row>
    <row r="839" spans="2:20" ht="13">
      <c r="B839" s="56"/>
      <c r="C839" s="425"/>
      <c r="D839" s="57"/>
      <c r="E839" s="58"/>
      <c r="F839" s="58"/>
      <c r="G839" s="427"/>
      <c r="H839" s="427"/>
      <c r="I839" s="59"/>
      <c r="J839" s="59"/>
      <c r="K839" s="59"/>
      <c r="L839" s="59"/>
      <c r="M839" s="59"/>
      <c r="N839" s="59"/>
      <c r="O839" s="57" t="str" cm="1">
        <f t="array" ref="O839">I839&amp;IFERROR(IF(INDEX('1.2 Speakers'!$J$10:$J1906,MATCH(I839,'1.2 Speakers'!$B$10:$B1906,0),)="",""," - "&amp;INDEX('1.2 Speakers'!$J$10:$J1906,MATCH(I839,'1.2 Speakers'!$B$10:$B1906,0),)),"")&amp;IF(ISBLANK(J839),"",CHAR(10))&amp;J839&amp;IFERROR(IF(INDEX('1.2 Speakers'!$J$10:$J1906,MATCH(J839,'1.2 Speakers'!$B$10:$B1906,0),)="",""," - "&amp;INDEX('1.2 Speakers'!$J$10:$J1906,MATCH(J839,'1.2 Speakers'!$B$10:$B1906,0),)),"")&amp;IF(ISBLANK(K839),"","
")&amp;K839&amp;IFERROR(IF(INDEX('1.2 Speakers'!$J$10:$J1906,MATCH(K839,'1.2 Speakers'!$B$10:$B1906,0),)="",""," - "&amp;INDEX('1.2 Speakers'!$J$10:$J1906,MATCH(K839,'1.2 Speakers'!$B$10:$B1906,0),)),"")&amp;IF(ISBLANK(L839),"","
")&amp;L839&amp;IFERROR(IF(INDEX('1.2 Speakers'!$J$10:$J1906,MATCH(L839,'1.2 Speakers'!$B$10:$B1906,0),)="",""," - "&amp;INDEX('1.2 Speakers'!$J$10:$J1906,MATCH(L839,'1.2 Speakers'!$B$10:$B1906,0),)),"")&amp;IF(ISBLANK(M839),"","
")&amp;M839&amp;IFERROR(IF(INDEX('1.2 Speakers'!$J$10:$J1906,MATCH(M839,'1.2 Speakers'!$B$10:$B1906,0),)="",""," - "&amp;INDEX('1.2 Speakers'!$J$10:$J1906,MATCH(M839,'1.2 Speakers'!$B$10:$B1906,0),)),"")&amp;IF(ISBLANK(N839),"","
")&amp;N839&amp;IFERROR(IF(INDEX('1.2 Speakers'!$J$10:$J1906,MATCH(N839,'1.2 Speakers'!$B$10:$B1906,0),)="",""," - "&amp;INDEX('1.2 Speakers'!$J$10:$J1906,MATCH(N839,'1.2 Speakers'!$B$10:$B1906,0),)),"")</f>
        <v/>
      </c>
      <c r="P839" s="58"/>
      <c r="Q839" s="60"/>
      <c r="R839" s="61"/>
      <c r="S839" s="60"/>
      <c r="T839" s="62"/>
    </row>
    <row r="840" spans="2:20" ht="13">
      <c r="B840" s="56"/>
      <c r="C840" s="425"/>
      <c r="D840" s="57"/>
      <c r="E840" s="58"/>
      <c r="F840" s="58"/>
      <c r="G840" s="427"/>
      <c r="H840" s="427"/>
      <c r="I840" s="59"/>
      <c r="J840" s="59"/>
      <c r="K840" s="59"/>
      <c r="L840" s="59"/>
      <c r="M840" s="59"/>
      <c r="N840" s="59"/>
      <c r="O840" s="57" t="str" cm="1">
        <f t="array" ref="O840">I840&amp;IFERROR(IF(INDEX('1.2 Speakers'!$J$10:$J1907,MATCH(I840,'1.2 Speakers'!$B$10:$B1907,0),)="",""," - "&amp;INDEX('1.2 Speakers'!$J$10:$J1907,MATCH(I840,'1.2 Speakers'!$B$10:$B1907,0),)),"")&amp;IF(ISBLANK(J840),"",CHAR(10))&amp;J840&amp;IFERROR(IF(INDEX('1.2 Speakers'!$J$10:$J1907,MATCH(J840,'1.2 Speakers'!$B$10:$B1907,0),)="",""," - "&amp;INDEX('1.2 Speakers'!$J$10:$J1907,MATCH(J840,'1.2 Speakers'!$B$10:$B1907,0),)),"")&amp;IF(ISBLANK(K840),"","
")&amp;K840&amp;IFERROR(IF(INDEX('1.2 Speakers'!$J$10:$J1907,MATCH(K840,'1.2 Speakers'!$B$10:$B1907,0),)="",""," - "&amp;INDEX('1.2 Speakers'!$J$10:$J1907,MATCH(K840,'1.2 Speakers'!$B$10:$B1907,0),)),"")&amp;IF(ISBLANK(L840),"","
")&amp;L840&amp;IFERROR(IF(INDEX('1.2 Speakers'!$J$10:$J1907,MATCH(L840,'1.2 Speakers'!$B$10:$B1907,0),)="",""," - "&amp;INDEX('1.2 Speakers'!$J$10:$J1907,MATCH(L840,'1.2 Speakers'!$B$10:$B1907,0),)),"")&amp;IF(ISBLANK(M840),"","
")&amp;M840&amp;IFERROR(IF(INDEX('1.2 Speakers'!$J$10:$J1907,MATCH(M840,'1.2 Speakers'!$B$10:$B1907,0),)="",""," - "&amp;INDEX('1.2 Speakers'!$J$10:$J1907,MATCH(M840,'1.2 Speakers'!$B$10:$B1907,0),)),"")&amp;IF(ISBLANK(N840),"","
")&amp;N840&amp;IFERROR(IF(INDEX('1.2 Speakers'!$J$10:$J1907,MATCH(N840,'1.2 Speakers'!$B$10:$B1907,0),)="",""," - "&amp;INDEX('1.2 Speakers'!$J$10:$J1907,MATCH(N840,'1.2 Speakers'!$B$10:$B1907,0),)),"")</f>
        <v/>
      </c>
      <c r="P840" s="58"/>
      <c r="Q840" s="60"/>
      <c r="R840" s="61"/>
      <c r="S840" s="60"/>
      <c r="T840" s="62"/>
    </row>
    <row r="841" spans="2:20" ht="13">
      <c r="B841" s="56"/>
      <c r="C841" s="425"/>
      <c r="D841" s="57"/>
      <c r="E841" s="58"/>
      <c r="F841" s="58"/>
      <c r="G841" s="427"/>
      <c r="H841" s="427"/>
      <c r="I841" s="59"/>
      <c r="J841" s="59"/>
      <c r="K841" s="59"/>
      <c r="L841" s="59"/>
      <c r="M841" s="59"/>
      <c r="N841" s="59"/>
      <c r="O841" s="57" t="str" cm="1">
        <f t="array" ref="O841">I841&amp;IFERROR(IF(INDEX('1.2 Speakers'!$J$10:$J1908,MATCH(I841,'1.2 Speakers'!$B$10:$B1908,0),)="",""," - "&amp;INDEX('1.2 Speakers'!$J$10:$J1908,MATCH(I841,'1.2 Speakers'!$B$10:$B1908,0),)),"")&amp;IF(ISBLANK(J841),"",CHAR(10))&amp;J841&amp;IFERROR(IF(INDEX('1.2 Speakers'!$J$10:$J1908,MATCH(J841,'1.2 Speakers'!$B$10:$B1908,0),)="",""," - "&amp;INDEX('1.2 Speakers'!$J$10:$J1908,MATCH(J841,'1.2 Speakers'!$B$10:$B1908,0),)),"")&amp;IF(ISBLANK(K841),"","
")&amp;K841&amp;IFERROR(IF(INDEX('1.2 Speakers'!$J$10:$J1908,MATCH(K841,'1.2 Speakers'!$B$10:$B1908,0),)="",""," - "&amp;INDEX('1.2 Speakers'!$J$10:$J1908,MATCH(K841,'1.2 Speakers'!$B$10:$B1908,0),)),"")&amp;IF(ISBLANK(L841),"","
")&amp;L841&amp;IFERROR(IF(INDEX('1.2 Speakers'!$J$10:$J1908,MATCH(L841,'1.2 Speakers'!$B$10:$B1908,0),)="",""," - "&amp;INDEX('1.2 Speakers'!$J$10:$J1908,MATCH(L841,'1.2 Speakers'!$B$10:$B1908,0),)),"")&amp;IF(ISBLANK(M841),"","
")&amp;M841&amp;IFERROR(IF(INDEX('1.2 Speakers'!$J$10:$J1908,MATCH(M841,'1.2 Speakers'!$B$10:$B1908,0),)="",""," - "&amp;INDEX('1.2 Speakers'!$J$10:$J1908,MATCH(M841,'1.2 Speakers'!$B$10:$B1908,0),)),"")&amp;IF(ISBLANK(N841),"","
")&amp;N841&amp;IFERROR(IF(INDEX('1.2 Speakers'!$J$10:$J1908,MATCH(N841,'1.2 Speakers'!$B$10:$B1908,0),)="",""," - "&amp;INDEX('1.2 Speakers'!$J$10:$J1908,MATCH(N841,'1.2 Speakers'!$B$10:$B1908,0),)),"")</f>
        <v/>
      </c>
      <c r="P841" s="58"/>
      <c r="Q841" s="60"/>
      <c r="R841" s="61"/>
      <c r="S841" s="60"/>
      <c r="T841" s="62"/>
    </row>
    <row r="842" spans="2:20" ht="13">
      <c r="B842" s="56"/>
      <c r="C842" s="425"/>
      <c r="D842" s="57"/>
      <c r="E842" s="58"/>
      <c r="F842" s="58"/>
      <c r="G842" s="427"/>
      <c r="H842" s="427"/>
      <c r="I842" s="59"/>
      <c r="J842" s="59"/>
      <c r="K842" s="59"/>
      <c r="L842" s="59"/>
      <c r="M842" s="59"/>
      <c r="N842" s="59"/>
      <c r="O842" s="57" t="str" cm="1">
        <f t="array" ref="O842">I842&amp;IFERROR(IF(INDEX('1.2 Speakers'!$J$10:$J1909,MATCH(I842,'1.2 Speakers'!$B$10:$B1909,0),)="",""," - "&amp;INDEX('1.2 Speakers'!$J$10:$J1909,MATCH(I842,'1.2 Speakers'!$B$10:$B1909,0),)),"")&amp;IF(ISBLANK(J842),"",CHAR(10))&amp;J842&amp;IFERROR(IF(INDEX('1.2 Speakers'!$J$10:$J1909,MATCH(J842,'1.2 Speakers'!$B$10:$B1909,0),)="",""," - "&amp;INDEX('1.2 Speakers'!$J$10:$J1909,MATCH(J842,'1.2 Speakers'!$B$10:$B1909,0),)),"")&amp;IF(ISBLANK(K842),"","
")&amp;K842&amp;IFERROR(IF(INDEX('1.2 Speakers'!$J$10:$J1909,MATCH(K842,'1.2 Speakers'!$B$10:$B1909,0),)="",""," - "&amp;INDEX('1.2 Speakers'!$J$10:$J1909,MATCH(K842,'1.2 Speakers'!$B$10:$B1909,0),)),"")&amp;IF(ISBLANK(L842),"","
")&amp;L842&amp;IFERROR(IF(INDEX('1.2 Speakers'!$J$10:$J1909,MATCH(L842,'1.2 Speakers'!$B$10:$B1909,0),)="",""," - "&amp;INDEX('1.2 Speakers'!$J$10:$J1909,MATCH(L842,'1.2 Speakers'!$B$10:$B1909,0),)),"")&amp;IF(ISBLANK(M842),"","
")&amp;M842&amp;IFERROR(IF(INDEX('1.2 Speakers'!$J$10:$J1909,MATCH(M842,'1.2 Speakers'!$B$10:$B1909,0),)="",""," - "&amp;INDEX('1.2 Speakers'!$J$10:$J1909,MATCH(M842,'1.2 Speakers'!$B$10:$B1909,0),)),"")&amp;IF(ISBLANK(N842),"","
")&amp;N842&amp;IFERROR(IF(INDEX('1.2 Speakers'!$J$10:$J1909,MATCH(N842,'1.2 Speakers'!$B$10:$B1909,0),)="",""," - "&amp;INDEX('1.2 Speakers'!$J$10:$J1909,MATCH(N842,'1.2 Speakers'!$B$10:$B1909,0),)),"")</f>
        <v/>
      </c>
      <c r="P842" s="58"/>
      <c r="Q842" s="60"/>
      <c r="R842" s="61"/>
      <c r="S842" s="60"/>
      <c r="T842" s="62"/>
    </row>
    <row r="843" spans="2:20" ht="13">
      <c r="B843" s="56"/>
      <c r="C843" s="425"/>
      <c r="D843" s="57"/>
      <c r="E843" s="58"/>
      <c r="F843" s="58"/>
      <c r="G843" s="427"/>
      <c r="H843" s="427"/>
      <c r="I843" s="59"/>
      <c r="J843" s="59"/>
      <c r="K843" s="59"/>
      <c r="L843" s="59"/>
      <c r="M843" s="59"/>
      <c r="N843" s="59"/>
      <c r="O843" s="57" t="str" cm="1">
        <f t="array" ref="O843">I843&amp;IFERROR(IF(INDEX('1.2 Speakers'!$J$10:$J1910,MATCH(I843,'1.2 Speakers'!$B$10:$B1910,0),)="",""," - "&amp;INDEX('1.2 Speakers'!$J$10:$J1910,MATCH(I843,'1.2 Speakers'!$B$10:$B1910,0),)),"")&amp;IF(ISBLANK(J843),"",CHAR(10))&amp;J843&amp;IFERROR(IF(INDEX('1.2 Speakers'!$J$10:$J1910,MATCH(J843,'1.2 Speakers'!$B$10:$B1910,0),)="",""," - "&amp;INDEX('1.2 Speakers'!$J$10:$J1910,MATCH(J843,'1.2 Speakers'!$B$10:$B1910,0),)),"")&amp;IF(ISBLANK(K843),"","
")&amp;K843&amp;IFERROR(IF(INDEX('1.2 Speakers'!$J$10:$J1910,MATCH(K843,'1.2 Speakers'!$B$10:$B1910,0),)="",""," - "&amp;INDEX('1.2 Speakers'!$J$10:$J1910,MATCH(K843,'1.2 Speakers'!$B$10:$B1910,0),)),"")&amp;IF(ISBLANK(L843),"","
")&amp;L843&amp;IFERROR(IF(INDEX('1.2 Speakers'!$J$10:$J1910,MATCH(L843,'1.2 Speakers'!$B$10:$B1910,0),)="",""," - "&amp;INDEX('1.2 Speakers'!$J$10:$J1910,MATCH(L843,'1.2 Speakers'!$B$10:$B1910,0),)),"")&amp;IF(ISBLANK(M843),"","
")&amp;M843&amp;IFERROR(IF(INDEX('1.2 Speakers'!$J$10:$J1910,MATCH(M843,'1.2 Speakers'!$B$10:$B1910,0),)="",""," - "&amp;INDEX('1.2 Speakers'!$J$10:$J1910,MATCH(M843,'1.2 Speakers'!$B$10:$B1910,0),)),"")&amp;IF(ISBLANK(N843),"","
")&amp;N843&amp;IFERROR(IF(INDEX('1.2 Speakers'!$J$10:$J1910,MATCH(N843,'1.2 Speakers'!$B$10:$B1910,0),)="",""," - "&amp;INDEX('1.2 Speakers'!$J$10:$J1910,MATCH(N843,'1.2 Speakers'!$B$10:$B1910,0),)),"")</f>
        <v/>
      </c>
      <c r="P843" s="58"/>
      <c r="Q843" s="60"/>
      <c r="R843" s="61"/>
      <c r="S843" s="60"/>
      <c r="T843" s="62"/>
    </row>
    <row r="844" spans="2:20" ht="13">
      <c r="B844" s="56"/>
      <c r="C844" s="425"/>
      <c r="D844" s="57"/>
      <c r="E844" s="58"/>
      <c r="F844" s="58"/>
      <c r="G844" s="427"/>
      <c r="H844" s="427"/>
      <c r="I844" s="59"/>
      <c r="J844" s="59"/>
      <c r="K844" s="59"/>
      <c r="L844" s="59"/>
      <c r="M844" s="59"/>
      <c r="N844" s="59"/>
      <c r="O844" s="57" t="str" cm="1">
        <f t="array" ref="O844">I844&amp;IFERROR(IF(INDEX('1.2 Speakers'!$J$10:$J1911,MATCH(I844,'1.2 Speakers'!$B$10:$B1911,0),)="",""," - "&amp;INDEX('1.2 Speakers'!$J$10:$J1911,MATCH(I844,'1.2 Speakers'!$B$10:$B1911,0),)),"")&amp;IF(ISBLANK(J844),"",CHAR(10))&amp;J844&amp;IFERROR(IF(INDEX('1.2 Speakers'!$J$10:$J1911,MATCH(J844,'1.2 Speakers'!$B$10:$B1911,0),)="",""," - "&amp;INDEX('1.2 Speakers'!$J$10:$J1911,MATCH(J844,'1.2 Speakers'!$B$10:$B1911,0),)),"")&amp;IF(ISBLANK(K844),"","
")&amp;K844&amp;IFERROR(IF(INDEX('1.2 Speakers'!$J$10:$J1911,MATCH(K844,'1.2 Speakers'!$B$10:$B1911,0),)="",""," - "&amp;INDEX('1.2 Speakers'!$J$10:$J1911,MATCH(K844,'1.2 Speakers'!$B$10:$B1911,0),)),"")&amp;IF(ISBLANK(L844),"","
")&amp;L844&amp;IFERROR(IF(INDEX('1.2 Speakers'!$J$10:$J1911,MATCH(L844,'1.2 Speakers'!$B$10:$B1911,0),)="",""," - "&amp;INDEX('1.2 Speakers'!$J$10:$J1911,MATCH(L844,'1.2 Speakers'!$B$10:$B1911,0),)),"")&amp;IF(ISBLANK(M844),"","
")&amp;M844&amp;IFERROR(IF(INDEX('1.2 Speakers'!$J$10:$J1911,MATCH(M844,'1.2 Speakers'!$B$10:$B1911,0),)="",""," - "&amp;INDEX('1.2 Speakers'!$J$10:$J1911,MATCH(M844,'1.2 Speakers'!$B$10:$B1911,0),)),"")&amp;IF(ISBLANK(N844),"","
")&amp;N844&amp;IFERROR(IF(INDEX('1.2 Speakers'!$J$10:$J1911,MATCH(N844,'1.2 Speakers'!$B$10:$B1911,0),)="",""," - "&amp;INDEX('1.2 Speakers'!$J$10:$J1911,MATCH(N844,'1.2 Speakers'!$B$10:$B1911,0),)),"")</f>
        <v/>
      </c>
      <c r="P844" s="58"/>
      <c r="Q844" s="60"/>
      <c r="R844" s="61"/>
      <c r="S844" s="60"/>
      <c r="T844" s="62"/>
    </row>
    <row r="845" spans="2:20" ht="13">
      <c r="B845" s="56"/>
      <c r="C845" s="425"/>
      <c r="D845" s="57"/>
      <c r="E845" s="58"/>
      <c r="F845" s="58"/>
      <c r="G845" s="427"/>
      <c r="H845" s="427"/>
      <c r="I845" s="59"/>
      <c r="J845" s="59"/>
      <c r="K845" s="59"/>
      <c r="L845" s="59"/>
      <c r="M845" s="59"/>
      <c r="N845" s="59"/>
      <c r="O845" s="57" t="str" cm="1">
        <f t="array" ref="O845">I845&amp;IFERROR(IF(INDEX('1.2 Speakers'!$J$10:$J1912,MATCH(I845,'1.2 Speakers'!$B$10:$B1912,0),)="",""," - "&amp;INDEX('1.2 Speakers'!$J$10:$J1912,MATCH(I845,'1.2 Speakers'!$B$10:$B1912,0),)),"")&amp;IF(ISBLANK(J845),"",CHAR(10))&amp;J845&amp;IFERROR(IF(INDEX('1.2 Speakers'!$J$10:$J1912,MATCH(J845,'1.2 Speakers'!$B$10:$B1912,0),)="",""," - "&amp;INDEX('1.2 Speakers'!$J$10:$J1912,MATCH(J845,'1.2 Speakers'!$B$10:$B1912,0),)),"")&amp;IF(ISBLANK(K845),"","
")&amp;K845&amp;IFERROR(IF(INDEX('1.2 Speakers'!$J$10:$J1912,MATCH(K845,'1.2 Speakers'!$B$10:$B1912,0),)="",""," - "&amp;INDEX('1.2 Speakers'!$J$10:$J1912,MATCH(K845,'1.2 Speakers'!$B$10:$B1912,0),)),"")&amp;IF(ISBLANK(L845),"","
")&amp;L845&amp;IFERROR(IF(INDEX('1.2 Speakers'!$J$10:$J1912,MATCH(L845,'1.2 Speakers'!$B$10:$B1912,0),)="",""," - "&amp;INDEX('1.2 Speakers'!$J$10:$J1912,MATCH(L845,'1.2 Speakers'!$B$10:$B1912,0),)),"")&amp;IF(ISBLANK(M845),"","
")&amp;M845&amp;IFERROR(IF(INDEX('1.2 Speakers'!$J$10:$J1912,MATCH(M845,'1.2 Speakers'!$B$10:$B1912,0),)="",""," - "&amp;INDEX('1.2 Speakers'!$J$10:$J1912,MATCH(M845,'1.2 Speakers'!$B$10:$B1912,0),)),"")&amp;IF(ISBLANK(N845),"","
")&amp;N845&amp;IFERROR(IF(INDEX('1.2 Speakers'!$J$10:$J1912,MATCH(N845,'1.2 Speakers'!$B$10:$B1912,0),)="",""," - "&amp;INDEX('1.2 Speakers'!$J$10:$J1912,MATCH(N845,'1.2 Speakers'!$B$10:$B1912,0),)),"")</f>
        <v/>
      </c>
      <c r="P845" s="58"/>
      <c r="Q845" s="60"/>
      <c r="R845" s="61"/>
      <c r="S845" s="60"/>
      <c r="T845" s="62"/>
    </row>
    <row r="846" spans="2:20" ht="13">
      <c r="B846" s="56"/>
      <c r="C846" s="425"/>
      <c r="D846" s="57"/>
      <c r="E846" s="58"/>
      <c r="F846" s="58"/>
      <c r="G846" s="427"/>
      <c r="H846" s="427"/>
      <c r="I846" s="59"/>
      <c r="J846" s="59"/>
      <c r="K846" s="59"/>
      <c r="L846" s="59"/>
      <c r="M846" s="59"/>
      <c r="N846" s="59"/>
      <c r="O846" s="57" t="str" cm="1">
        <f t="array" ref="O846">I846&amp;IFERROR(IF(INDEX('1.2 Speakers'!$J$10:$J1913,MATCH(I846,'1.2 Speakers'!$B$10:$B1913,0),)="",""," - "&amp;INDEX('1.2 Speakers'!$J$10:$J1913,MATCH(I846,'1.2 Speakers'!$B$10:$B1913,0),)),"")&amp;IF(ISBLANK(J846),"",CHAR(10))&amp;J846&amp;IFERROR(IF(INDEX('1.2 Speakers'!$J$10:$J1913,MATCH(J846,'1.2 Speakers'!$B$10:$B1913,0),)="",""," - "&amp;INDEX('1.2 Speakers'!$J$10:$J1913,MATCH(J846,'1.2 Speakers'!$B$10:$B1913,0),)),"")&amp;IF(ISBLANK(K846),"","
")&amp;K846&amp;IFERROR(IF(INDEX('1.2 Speakers'!$J$10:$J1913,MATCH(K846,'1.2 Speakers'!$B$10:$B1913,0),)="",""," - "&amp;INDEX('1.2 Speakers'!$J$10:$J1913,MATCH(K846,'1.2 Speakers'!$B$10:$B1913,0),)),"")&amp;IF(ISBLANK(L846),"","
")&amp;L846&amp;IFERROR(IF(INDEX('1.2 Speakers'!$J$10:$J1913,MATCH(L846,'1.2 Speakers'!$B$10:$B1913,0),)="",""," - "&amp;INDEX('1.2 Speakers'!$J$10:$J1913,MATCH(L846,'1.2 Speakers'!$B$10:$B1913,0),)),"")&amp;IF(ISBLANK(M846),"","
")&amp;M846&amp;IFERROR(IF(INDEX('1.2 Speakers'!$J$10:$J1913,MATCH(M846,'1.2 Speakers'!$B$10:$B1913,0),)="",""," - "&amp;INDEX('1.2 Speakers'!$J$10:$J1913,MATCH(M846,'1.2 Speakers'!$B$10:$B1913,0),)),"")&amp;IF(ISBLANK(N846),"","
")&amp;N846&amp;IFERROR(IF(INDEX('1.2 Speakers'!$J$10:$J1913,MATCH(N846,'1.2 Speakers'!$B$10:$B1913,0),)="",""," - "&amp;INDEX('1.2 Speakers'!$J$10:$J1913,MATCH(N846,'1.2 Speakers'!$B$10:$B1913,0),)),"")</f>
        <v/>
      </c>
      <c r="P846" s="58"/>
      <c r="Q846" s="60"/>
      <c r="R846" s="61"/>
      <c r="S846" s="60"/>
      <c r="T846" s="62"/>
    </row>
    <row r="847" spans="2:20" ht="13">
      <c r="B847" s="56"/>
      <c r="C847" s="425"/>
      <c r="D847" s="57"/>
      <c r="E847" s="58"/>
      <c r="F847" s="58"/>
      <c r="G847" s="427"/>
      <c r="H847" s="427"/>
      <c r="I847" s="59"/>
      <c r="J847" s="59"/>
      <c r="K847" s="59"/>
      <c r="L847" s="59"/>
      <c r="M847" s="59"/>
      <c r="N847" s="59"/>
      <c r="O847" s="57" t="str" cm="1">
        <f t="array" ref="O847">I847&amp;IFERROR(IF(INDEX('1.2 Speakers'!$J$10:$J1914,MATCH(I847,'1.2 Speakers'!$B$10:$B1914,0),)="",""," - "&amp;INDEX('1.2 Speakers'!$J$10:$J1914,MATCH(I847,'1.2 Speakers'!$B$10:$B1914,0),)),"")&amp;IF(ISBLANK(J847),"",CHAR(10))&amp;J847&amp;IFERROR(IF(INDEX('1.2 Speakers'!$J$10:$J1914,MATCH(J847,'1.2 Speakers'!$B$10:$B1914,0),)="",""," - "&amp;INDEX('1.2 Speakers'!$J$10:$J1914,MATCH(J847,'1.2 Speakers'!$B$10:$B1914,0),)),"")&amp;IF(ISBLANK(K847),"","
")&amp;K847&amp;IFERROR(IF(INDEX('1.2 Speakers'!$J$10:$J1914,MATCH(K847,'1.2 Speakers'!$B$10:$B1914,0),)="",""," - "&amp;INDEX('1.2 Speakers'!$J$10:$J1914,MATCH(K847,'1.2 Speakers'!$B$10:$B1914,0),)),"")&amp;IF(ISBLANK(L847),"","
")&amp;L847&amp;IFERROR(IF(INDEX('1.2 Speakers'!$J$10:$J1914,MATCH(L847,'1.2 Speakers'!$B$10:$B1914,0),)="",""," - "&amp;INDEX('1.2 Speakers'!$J$10:$J1914,MATCH(L847,'1.2 Speakers'!$B$10:$B1914,0),)),"")&amp;IF(ISBLANK(M847),"","
")&amp;M847&amp;IFERROR(IF(INDEX('1.2 Speakers'!$J$10:$J1914,MATCH(M847,'1.2 Speakers'!$B$10:$B1914,0),)="",""," - "&amp;INDEX('1.2 Speakers'!$J$10:$J1914,MATCH(M847,'1.2 Speakers'!$B$10:$B1914,0),)),"")&amp;IF(ISBLANK(N847),"","
")&amp;N847&amp;IFERROR(IF(INDEX('1.2 Speakers'!$J$10:$J1914,MATCH(N847,'1.2 Speakers'!$B$10:$B1914,0),)="",""," - "&amp;INDEX('1.2 Speakers'!$J$10:$J1914,MATCH(N847,'1.2 Speakers'!$B$10:$B1914,0),)),"")</f>
        <v/>
      </c>
      <c r="P847" s="58"/>
      <c r="Q847" s="60"/>
      <c r="R847" s="61"/>
      <c r="S847" s="60"/>
      <c r="T847" s="62"/>
    </row>
    <row r="848" spans="2:20" ht="13">
      <c r="B848" s="56"/>
      <c r="C848" s="425"/>
      <c r="D848" s="57"/>
      <c r="E848" s="58"/>
      <c r="F848" s="58"/>
      <c r="G848" s="427"/>
      <c r="H848" s="427"/>
      <c r="I848" s="59"/>
      <c r="J848" s="59"/>
      <c r="K848" s="59"/>
      <c r="L848" s="59"/>
      <c r="M848" s="59"/>
      <c r="N848" s="59"/>
      <c r="O848" s="57" t="str" cm="1">
        <f t="array" ref="O848">I848&amp;IFERROR(IF(INDEX('1.2 Speakers'!$J$10:$J1915,MATCH(I848,'1.2 Speakers'!$B$10:$B1915,0),)="",""," - "&amp;INDEX('1.2 Speakers'!$J$10:$J1915,MATCH(I848,'1.2 Speakers'!$B$10:$B1915,0),)),"")&amp;IF(ISBLANK(J848),"",CHAR(10))&amp;J848&amp;IFERROR(IF(INDEX('1.2 Speakers'!$J$10:$J1915,MATCH(J848,'1.2 Speakers'!$B$10:$B1915,0),)="",""," - "&amp;INDEX('1.2 Speakers'!$J$10:$J1915,MATCH(J848,'1.2 Speakers'!$B$10:$B1915,0),)),"")&amp;IF(ISBLANK(K848),"","
")&amp;K848&amp;IFERROR(IF(INDEX('1.2 Speakers'!$J$10:$J1915,MATCH(K848,'1.2 Speakers'!$B$10:$B1915,0),)="",""," - "&amp;INDEX('1.2 Speakers'!$J$10:$J1915,MATCH(K848,'1.2 Speakers'!$B$10:$B1915,0),)),"")&amp;IF(ISBLANK(L848),"","
")&amp;L848&amp;IFERROR(IF(INDEX('1.2 Speakers'!$J$10:$J1915,MATCH(L848,'1.2 Speakers'!$B$10:$B1915,0),)="",""," - "&amp;INDEX('1.2 Speakers'!$J$10:$J1915,MATCH(L848,'1.2 Speakers'!$B$10:$B1915,0),)),"")&amp;IF(ISBLANK(M848),"","
")&amp;M848&amp;IFERROR(IF(INDEX('1.2 Speakers'!$J$10:$J1915,MATCH(M848,'1.2 Speakers'!$B$10:$B1915,0),)="",""," - "&amp;INDEX('1.2 Speakers'!$J$10:$J1915,MATCH(M848,'1.2 Speakers'!$B$10:$B1915,0),)),"")&amp;IF(ISBLANK(N848),"","
")&amp;N848&amp;IFERROR(IF(INDEX('1.2 Speakers'!$J$10:$J1915,MATCH(N848,'1.2 Speakers'!$B$10:$B1915,0),)="",""," - "&amp;INDEX('1.2 Speakers'!$J$10:$J1915,MATCH(N848,'1.2 Speakers'!$B$10:$B1915,0),)),"")</f>
        <v/>
      </c>
      <c r="P848" s="58"/>
      <c r="Q848" s="60"/>
      <c r="R848" s="61"/>
      <c r="S848" s="60"/>
      <c r="T848" s="62"/>
    </row>
    <row r="849" spans="2:20" ht="13">
      <c r="B849" s="56"/>
      <c r="C849" s="425"/>
      <c r="D849" s="57"/>
      <c r="E849" s="58"/>
      <c r="F849" s="58"/>
      <c r="G849" s="427"/>
      <c r="H849" s="427"/>
      <c r="I849" s="59"/>
      <c r="J849" s="59"/>
      <c r="K849" s="59"/>
      <c r="L849" s="59"/>
      <c r="M849" s="59"/>
      <c r="N849" s="59"/>
      <c r="O849" s="57" t="str" cm="1">
        <f t="array" ref="O849">I849&amp;IFERROR(IF(INDEX('1.2 Speakers'!$J$10:$J1916,MATCH(I849,'1.2 Speakers'!$B$10:$B1916,0),)="",""," - "&amp;INDEX('1.2 Speakers'!$J$10:$J1916,MATCH(I849,'1.2 Speakers'!$B$10:$B1916,0),)),"")&amp;IF(ISBLANK(J849),"",CHAR(10))&amp;J849&amp;IFERROR(IF(INDEX('1.2 Speakers'!$J$10:$J1916,MATCH(J849,'1.2 Speakers'!$B$10:$B1916,0),)="",""," - "&amp;INDEX('1.2 Speakers'!$J$10:$J1916,MATCH(J849,'1.2 Speakers'!$B$10:$B1916,0),)),"")&amp;IF(ISBLANK(K849),"","
")&amp;K849&amp;IFERROR(IF(INDEX('1.2 Speakers'!$J$10:$J1916,MATCH(K849,'1.2 Speakers'!$B$10:$B1916,0),)="",""," - "&amp;INDEX('1.2 Speakers'!$J$10:$J1916,MATCH(K849,'1.2 Speakers'!$B$10:$B1916,0),)),"")&amp;IF(ISBLANK(L849),"","
")&amp;L849&amp;IFERROR(IF(INDEX('1.2 Speakers'!$J$10:$J1916,MATCH(L849,'1.2 Speakers'!$B$10:$B1916,0),)="",""," - "&amp;INDEX('1.2 Speakers'!$J$10:$J1916,MATCH(L849,'1.2 Speakers'!$B$10:$B1916,0),)),"")&amp;IF(ISBLANK(M849),"","
")&amp;M849&amp;IFERROR(IF(INDEX('1.2 Speakers'!$J$10:$J1916,MATCH(M849,'1.2 Speakers'!$B$10:$B1916,0),)="",""," - "&amp;INDEX('1.2 Speakers'!$J$10:$J1916,MATCH(M849,'1.2 Speakers'!$B$10:$B1916,0),)),"")&amp;IF(ISBLANK(N849),"","
")&amp;N849&amp;IFERROR(IF(INDEX('1.2 Speakers'!$J$10:$J1916,MATCH(N849,'1.2 Speakers'!$B$10:$B1916,0),)="",""," - "&amp;INDEX('1.2 Speakers'!$J$10:$J1916,MATCH(N849,'1.2 Speakers'!$B$10:$B1916,0),)),"")</f>
        <v/>
      </c>
      <c r="P849" s="58"/>
      <c r="Q849" s="60"/>
      <c r="R849" s="61"/>
      <c r="S849" s="60"/>
      <c r="T849" s="62"/>
    </row>
    <row r="850" spans="2:20" ht="13">
      <c r="B850" s="56"/>
      <c r="C850" s="425"/>
      <c r="D850" s="57"/>
      <c r="E850" s="58"/>
      <c r="F850" s="58"/>
      <c r="G850" s="427"/>
      <c r="H850" s="427"/>
      <c r="I850" s="59"/>
      <c r="J850" s="59"/>
      <c r="K850" s="59"/>
      <c r="L850" s="59"/>
      <c r="M850" s="59"/>
      <c r="N850" s="59"/>
      <c r="O850" s="57" t="str" cm="1">
        <f t="array" ref="O850">I850&amp;IFERROR(IF(INDEX('1.2 Speakers'!$J$10:$J1917,MATCH(I850,'1.2 Speakers'!$B$10:$B1917,0),)="",""," - "&amp;INDEX('1.2 Speakers'!$J$10:$J1917,MATCH(I850,'1.2 Speakers'!$B$10:$B1917,0),)),"")&amp;IF(ISBLANK(J850),"",CHAR(10))&amp;J850&amp;IFERROR(IF(INDEX('1.2 Speakers'!$J$10:$J1917,MATCH(J850,'1.2 Speakers'!$B$10:$B1917,0),)="",""," - "&amp;INDEX('1.2 Speakers'!$J$10:$J1917,MATCH(J850,'1.2 Speakers'!$B$10:$B1917,0),)),"")&amp;IF(ISBLANK(K850),"","
")&amp;K850&amp;IFERROR(IF(INDEX('1.2 Speakers'!$J$10:$J1917,MATCH(K850,'1.2 Speakers'!$B$10:$B1917,0),)="",""," - "&amp;INDEX('1.2 Speakers'!$J$10:$J1917,MATCH(K850,'1.2 Speakers'!$B$10:$B1917,0),)),"")&amp;IF(ISBLANK(L850),"","
")&amp;L850&amp;IFERROR(IF(INDEX('1.2 Speakers'!$J$10:$J1917,MATCH(L850,'1.2 Speakers'!$B$10:$B1917,0),)="",""," - "&amp;INDEX('1.2 Speakers'!$J$10:$J1917,MATCH(L850,'1.2 Speakers'!$B$10:$B1917,0),)),"")&amp;IF(ISBLANK(M850),"","
")&amp;M850&amp;IFERROR(IF(INDEX('1.2 Speakers'!$J$10:$J1917,MATCH(M850,'1.2 Speakers'!$B$10:$B1917,0),)="",""," - "&amp;INDEX('1.2 Speakers'!$J$10:$J1917,MATCH(M850,'1.2 Speakers'!$B$10:$B1917,0),)),"")&amp;IF(ISBLANK(N850),"","
")&amp;N850&amp;IFERROR(IF(INDEX('1.2 Speakers'!$J$10:$J1917,MATCH(N850,'1.2 Speakers'!$B$10:$B1917,0),)="",""," - "&amp;INDEX('1.2 Speakers'!$J$10:$J1917,MATCH(N850,'1.2 Speakers'!$B$10:$B1917,0),)),"")</f>
        <v/>
      </c>
      <c r="P850" s="58"/>
      <c r="Q850" s="60"/>
      <c r="R850" s="61"/>
      <c r="S850" s="60"/>
      <c r="T850" s="62"/>
    </row>
    <row r="851" spans="2:20" ht="13">
      <c r="B851" s="56"/>
      <c r="C851" s="425"/>
      <c r="D851" s="57"/>
      <c r="E851" s="58"/>
      <c r="F851" s="58"/>
      <c r="G851" s="427"/>
      <c r="H851" s="427"/>
      <c r="I851" s="59"/>
      <c r="J851" s="59"/>
      <c r="K851" s="59"/>
      <c r="L851" s="59"/>
      <c r="M851" s="59"/>
      <c r="N851" s="59"/>
      <c r="O851" s="57" t="str" cm="1">
        <f t="array" ref="O851">I851&amp;IFERROR(IF(INDEX('1.2 Speakers'!$J$10:$J1918,MATCH(I851,'1.2 Speakers'!$B$10:$B1918,0),)="",""," - "&amp;INDEX('1.2 Speakers'!$J$10:$J1918,MATCH(I851,'1.2 Speakers'!$B$10:$B1918,0),)),"")&amp;IF(ISBLANK(J851),"",CHAR(10))&amp;J851&amp;IFERROR(IF(INDEX('1.2 Speakers'!$J$10:$J1918,MATCH(J851,'1.2 Speakers'!$B$10:$B1918,0),)="",""," - "&amp;INDEX('1.2 Speakers'!$J$10:$J1918,MATCH(J851,'1.2 Speakers'!$B$10:$B1918,0),)),"")&amp;IF(ISBLANK(K851),"","
")&amp;K851&amp;IFERROR(IF(INDEX('1.2 Speakers'!$J$10:$J1918,MATCH(K851,'1.2 Speakers'!$B$10:$B1918,0),)="",""," - "&amp;INDEX('1.2 Speakers'!$J$10:$J1918,MATCH(K851,'1.2 Speakers'!$B$10:$B1918,0),)),"")&amp;IF(ISBLANK(L851),"","
")&amp;L851&amp;IFERROR(IF(INDEX('1.2 Speakers'!$J$10:$J1918,MATCH(L851,'1.2 Speakers'!$B$10:$B1918,0),)="",""," - "&amp;INDEX('1.2 Speakers'!$J$10:$J1918,MATCH(L851,'1.2 Speakers'!$B$10:$B1918,0),)),"")&amp;IF(ISBLANK(M851),"","
")&amp;M851&amp;IFERROR(IF(INDEX('1.2 Speakers'!$J$10:$J1918,MATCH(M851,'1.2 Speakers'!$B$10:$B1918,0),)="",""," - "&amp;INDEX('1.2 Speakers'!$J$10:$J1918,MATCH(M851,'1.2 Speakers'!$B$10:$B1918,0),)),"")&amp;IF(ISBLANK(N851),"","
")&amp;N851&amp;IFERROR(IF(INDEX('1.2 Speakers'!$J$10:$J1918,MATCH(N851,'1.2 Speakers'!$B$10:$B1918,0),)="",""," - "&amp;INDEX('1.2 Speakers'!$J$10:$J1918,MATCH(N851,'1.2 Speakers'!$B$10:$B1918,0),)),"")</f>
        <v/>
      </c>
      <c r="P851" s="58"/>
      <c r="Q851" s="60"/>
      <c r="R851" s="61"/>
      <c r="S851" s="60"/>
      <c r="T851" s="62"/>
    </row>
    <row r="852" spans="2:20" ht="13">
      <c r="B852" s="56"/>
      <c r="C852" s="425"/>
      <c r="D852" s="57"/>
      <c r="E852" s="58"/>
      <c r="F852" s="58"/>
      <c r="G852" s="427"/>
      <c r="H852" s="427"/>
      <c r="I852" s="59"/>
      <c r="J852" s="59"/>
      <c r="K852" s="59"/>
      <c r="L852" s="59"/>
      <c r="M852" s="59"/>
      <c r="N852" s="59"/>
      <c r="O852" s="57" t="str" cm="1">
        <f t="array" ref="O852">I852&amp;IFERROR(IF(INDEX('1.2 Speakers'!$J$10:$J1919,MATCH(I852,'1.2 Speakers'!$B$10:$B1919,0),)="",""," - "&amp;INDEX('1.2 Speakers'!$J$10:$J1919,MATCH(I852,'1.2 Speakers'!$B$10:$B1919,0),)),"")&amp;IF(ISBLANK(J852),"",CHAR(10))&amp;J852&amp;IFERROR(IF(INDEX('1.2 Speakers'!$J$10:$J1919,MATCH(J852,'1.2 Speakers'!$B$10:$B1919,0),)="",""," - "&amp;INDEX('1.2 Speakers'!$J$10:$J1919,MATCH(J852,'1.2 Speakers'!$B$10:$B1919,0),)),"")&amp;IF(ISBLANK(K852),"","
")&amp;K852&amp;IFERROR(IF(INDEX('1.2 Speakers'!$J$10:$J1919,MATCH(K852,'1.2 Speakers'!$B$10:$B1919,0),)="",""," - "&amp;INDEX('1.2 Speakers'!$J$10:$J1919,MATCH(K852,'1.2 Speakers'!$B$10:$B1919,0),)),"")&amp;IF(ISBLANK(L852),"","
")&amp;L852&amp;IFERROR(IF(INDEX('1.2 Speakers'!$J$10:$J1919,MATCH(L852,'1.2 Speakers'!$B$10:$B1919,0),)="",""," - "&amp;INDEX('1.2 Speakers'!$J$10:$J1919,MATCH(L852,'1.2 Speakers'!$B$10:$B1919,0),)),"")&amp;IF(ISBLANK(M852),"","
")&amp;M852&amp;IFERROR(IF(INDEX('1.2 Speakers'!$J$10:$J1919,MATCH(M852,'1.2 Speakers'!$B$10:$B1919,0),)="",""," - "&amp;INDEX('1.2 Speakers'!$J$10:$J1919,MATCH(M852,'1.2 Speakers'!$B$10:$B1919,0),)),"")&amp;IF(ISBLANK(N852),"","
")&amp;N852&amp;IFERROR(IF(INDEX('1.2 Speakers'!$J$10:$J1919,MATCH(N852,'1.2 Speakers'!$B$10:$B1919,0),)="",""," - "&amp;INDEX('1.2 Speakers'!$J$10:$J1919,MATCH(N852,'1.2 Speakers'!$B$10:$B1919,0),)),"")</f>
        <v/>
      </c>
      <c r="P852" s="58"/>
      <c r="Q852" s="60"/>
      <c r="R852" s="61"/>
      <c r="S852" s="60"/>
      <c r="T852" s="62"/>
    </row>
    <row r="853" spans="2:20" ht="13">
      <c r="B853" s="56"/>
      <c r="C853" s="425"/>
      <c r="D853" s="57"/>
      <c r="E853" s="58"/>
      <c r="F853" s="58"/>
      <c r="G853" s="427"/>
      <c r="H853" s="427"/>
      <c r="I853" s="59"/>
      <c r="J853" s="59"/>
      <c r="K853" s="59"/>
      <c r="L853" s="59"/>
      <c r="M853" s="59"/>
      <c r="N853" s="59"/>
      <c r="O853" s="57" t="str" cm="1">
        <f t="array" ref="O853">I853&amp;IFERROR(IF(INDEX('1.2 Speakers'!$J$10:$J1920,MATCH(I853,'1.2 Speakers'!$B$10:$B1920,0),)="",""," - "&amp;INDEX('1.2 Speakers'!$J$10:$J1920,MATCH(I853,'1.2 Speakers'!$B$10:$B1920,0),)),"")&amp;IF(ISBLANK(J853),"",CHAR(10))&amp;J853&amp;IFERROR(IF(INDEX('1.2 Speakers'!$J$10:$J1920,MATCH(J853,'1.2 Speakers'!$B$10:$B1920,0),)="",""," - "&amp;INDEX('1.2 Speakers'!$J$10:$J1920,MATCH(J853,'1.2 Speakers'!$B$10:$B1920,0),)),"")&amp;IF(ISBLANK(K853),"","
")&amp;K853&amp;IFERROR(IF(INDEX('1.2 Speakers'!$J$10:$J1920,MATCH(K853,'1.2 Speakers'!$B$10:$B1920,0),)="",""," - "&amp;INDEX('1.2 Speakers'!$J$10:$J1920,MATCH(K853,'1.2 Speakers'!$B$10:$B1920,0),)),"")&amp;IF(ISBLANK(L853),"","
")&amp;L853&amp;IFERROR(IF(INDEX('1.2 Speakers'!$J$10:$J1920,MATCH(L853,'1.2 Speakers'!$B$10:$B1920,0),)="",""," - "&amp;INDEX('1.2 Speakers'!$J$10:$J1920,MATCH(L853,'1.2 Speakers'!$B$10:$B1920,0),)),"")&amp;IF(ISBLANK(M853),"","
")&amp;M853&amp;IFERROR(IF(INDEX('1.2 Speakers'!$J$10:$J1920,MATCH(M853,'1.2 Speakers'!$B$10:$B1920,0),)="",""," - "&amp;INDEX('1.2 Speakers'!$J$10:$J1920,MATCH(M853,'1.2 Speakers'!$B$10:$B1920,0),)),"")&amp;IF(ISBLANK(N853),"","
")&amp;N853&amp;IFERROR(IF(INDEX('1.2 Speakers'!$J$10:$J1920,MATCH(N853,'1.2 Speakers'!$B$10:$B1920,0),)="",""," - "&amp;INDEX('1.2 Speakers'!$J$10:$J1920,MATCH(N853,'1.2 Speakers'!$B$10:$B1920,0),)),"")</f>
        <v/>
      </c>
      <c r="P853" s="58"/>
      <c r="Q853" s="60"/>
      <c r="R853" s="61"/>
      <c r="S853" s="60"/>
      <c r="T853" s="62"/>
    </row>
    <row r="854" spans="2:20" ht="13">
      <c r="B854" s="56"/>
      <c r="C854" s="425"/>
      <c r="D854" s="57"/>
      <c r="E854" s="58"/>
      <c r="F854" s="58"/>
      <c r="G854" s="427"/>
      <c r="H854" s="427"/>
      <c r="I854" s="59"/>
      <c r="J854" s="59"/>
      <c r="K854" s="59"/>
      <c r="L854" s="59"/>
      <c r="M854" s="59"/>
      <c r="N854" s="59"/>
      <c r="O854" s="57" t="str" cm="1">
        <f t="array" ref="O854">I854&amp;IFERROR(IF(INDEX('1.2 Speakers'!$J$10:$J1921,MATCH(I854,'1.2 Speakers'!$B$10:$B1921,0),)="",""," - "&amp;INDEX('1.2 Speakers'!$J$10:$J1921,MATCH(I854,'1.2 Speakers'!$B$10:$B1921,0),)),"")&amp;IF(ISBLANK(J854),"",CHAR(10))&amp;J854&amp;IFERROR(IF(INDEX('1.2 Speakers'!$J$10:$J1921,MATCH(J854,'1.2 Speakers'!$B$10:$B1921,0),)="",""," - "&amp;INDEX('1.2 Speakers'!$J$10:$J1921,MATCH(J854,'1.2 Speakers'!$B$10:$B1921,0),)),"")&amp;IF(ISBLANK(K854),"","
")&amp;K854&amp;IFERROR(IF(INDEX('1.2 Speakers'!$J$10:$J1921,MATCH(K854,'1.2 Speakers'!$B$10:$B1921,0),)="",""," - "&amp;INDEX('1.2 Speakers'!$J$10:$J1921,MATCH(K854,'1.2 Speakers'!$B$10:$B1921,0),)),"")&amp;IF(ISBLANK(L854),"","
")&amp;L854&amp;IFERROR(IF(INDEX('1.2 Speakers'!$J$10:$J1921,MATCH(L854,'1.2 Speakers'!$B$10:$B1921,0),)="",""," - "&amp;INDEX('1.2 Speakers'!$J$10:$J1921,MATCH(L854,'1.2 Speakers'!$B$10:$B1921,0),)),"")&amp;IF(ISBLANK(M854),"","
")&amp;M854&amp;IFERROR(IF(INDEX('1.2 Speakers'!$J$10:$J1921,MATCH(M854,'1.2 Speakers'!$B$10:$B1921,0),)="",""," - "&amp;INDEX('1.2 Speakers'!$J$10:$J1921,MATCH(M854,'1.2 Speakers'!$B$10:$B1921,0),)),"")&amp;IF(ISBLANK(N854),"","
")&amp;N854&amp;IFERROR(IF(INDEX('1.2 Speakers'!$J$10:$J1921,MATCH(N854,'1.2 Speakers'!$B$10:$B1921,0),)="",""," - "&amp;INDEX('1.2 Speakers'!$J$10:$J1921,MATCH(N854,'1.2 Speakers'!$B$10:$B1921,0),)),"")</f>
        <v/>
      </c>
      <c r="P854" s="58"/>
      <c r="Q854" s="60"/>
      <c r="R854" s="61"/>
      <c r="S854" s="60"/>
      <c r="T854" s="62"/>
    </row>
    <row r="855" spans="2:20" ht="13">
      <c r="B855" s="56"/>
      <c r="C855" s="425"/>
      <c r="D855" s="57"/>
      <c r="E855" s="58"/>
      <c r="F855" s="58"/>
      <c r="G855" s="427"/>
      <c r="H855" s="427"/>
      <c r="I855" s="59"/>
      <c r="J855" s="59"/>
      <c r="K855" s="59"/>
      <c r="L855" s="59"/>
      <c r="M855" s="59"/>
      <c r="N855" s="59"/>
      <c r="O855" s="57" t="str" cm="1">
        <f t="array" ref="O855">I855&amp;IFERROR(IF(INDEX('1.2 Speakers'!$J$10:$J1922,MATCH(I855,'1.2 Speakers'!$B$10:$B1922,0),)="",""," - "&amp;INDEX('1.2 Speakers'!$J$10:$J1922,MATCH(I855,'1.2 Speakers'!$B$10:$B1922,0),)),"")&amp;IF(ISBLANK(J855),"",CHAR(10))&amp;J855&amp;IFERROR(IF(INDEX('1.2 Speakers'!$J$10:$J1922,MATCH(J855,'1.2 Speakers'!$B$10:$B1922,0),)="",""," - "&amp;INDEX('1.2 Speakers'!$J$10:$J1922,MATCH(J855,'1.2 Speakers'!$B$10:$B1922,0),)),"")&amp;IF(ISBLANK(K855),"","
")&amp;K855&amp;IFERROR(IF(INDEX('1.2 Speakers'!$J$10:$J1922,MATCH(K855,'1.2 Speakers'!$B$10:$B1922,0),)="",""," - "&amp;INDEX('1.2 Speakers'!$J$10:$J1922,MATCH(K855,'1.2 Speakers'!$B$10:$B1922,0),)),"")&amp;IF(ISBLANK(L855),"","
")&amp;L855&amp;IFERROR(IF(INDEX('1.2 Speakers'!$J$10:$J1922,MATCH(L855,'1.2 Speakers'!$B$10:$B1922,0),)="",""," - "&amp;INDEX('1.2 Speakers'!$J$10:$J1922,MATCH(L855,'1.2 Speakers'!$B$10:$B1922,0),)),"")&amp;IF(ISBLANK(M855),"","
")&amp;M855&amp;IFERROR(IF(INDEX('1.2 Speakers'!$J$10:$J1922,MATCH(M855,'1.2 Speakers'!$B$10:$B1922,0),)="",""," - "&amp;INDEX('1.2 Speakers'!$J$10:$J1922,MATCH(M855,'1.2 Speakers'!$B$10:$B1922,0),)),"")&amp;IF(ISBLANK(N855),"","
")&amp;N855&amp;IFERROR(IF(INDEX('1.2 Speakers'!$J$10:$J1922,MATCH(N855,'1.2 Speakers'!$B$10:$B1922,0),)="",""," - "&amp;INDEX('1.2 Speakers'!$J$10:$J1922,MATCH(N855,'1.2 Speakers'!$B$10:$B1922,0),)),"")</f>
        <v/>
      </c>
      <c r="P855" s="58"/>
      <c r="Q855" s="60"/>
      <c r="R855" s="61"/>
      <c r="S855" s="60"/>
      <c r="T855" s="62"/>
    </row>
    <row r="856" spans="2:20" ht="13">
      <c r="B856" s="56"/>
      <c r="C856" s="425"/>
      <c r="D856" s="57"/>
      <c r="E856" s="58"/>
      <c r="F856" s="58"/>
      <c r="G856" s="427"/>
      <c r="H856" s="427"/>
      <c r="I856" s="59"/>
      <c r="J856" s="59"/>
      <c r="K856" s="59"/>
      <c r="L856" s="59"/>
      <c r="M856" s="59"/>
      <c r="N856" s="59"/>
      <c r="O856" s="57" t="str" cm="1">
        <f t="array" ref="O856">I856&amp;IFERROR(IF(INDEX('1.2 Speakers'!$J$10:$J1923,MATCH(I856,'1.2 Speakers'!$B$10:$B1923,0),)="",""," - "&amp;INDEX('1.2 Speakers'!$J$10:$J1923,MATCH(I856,'1.2 Speakers'!$B$10:$B1923,0),)),"")&amp;IF(ISBLANK(J856),"",CHAR(10))&amp;J856&amp;IFERROR(IF(INDEX('1.2 Speakers'!$J$10:$J1923,MATCH(J856,'1.2 Speakers'!$B$10:$B1923,0),)="",""," - "&amp;INDEX('1.2 Speakers'!$J$10:$J1923,MATCH(J856,'1.2 Speakers'!$B$10:$B1923,0),)),"")&amp;IF(ISBLANK(K856),"","
")&amp;K856&amp;IFERROR(IF(INDEX('1.2 Speakers'!$J$10:$J1923,MATCH(K856,'1.2 Speakers'!$B$10:$B1923,0),)="",""," - "&amp;INDEX('1.2 Speakers'!$J$10:$J1923,MATCH(K856,'1.2 Speakers'!$B$10:$B1923,0),)),"")&amp;IF(ISBLANK(L856),"","
")&amp;L856&amp;IFERROR(IF(INDEX('1.2 Speakers'!$J$10:$J1923,MATCH(L856,'1.2 Speakers'!$B$10:$B1923,0),)="",""," - "&amp;INDEX('1.2 Speakers'!$J$10:$J1923,MATCH(L856,'1.2 Speakers'!$B$10:$B1923,0),)),"")&amp;IF(ISBLANK(M856),"","
")&amp;M856&amp;IFERROR(IF(INDEX('1.2 Speakers'!$J$10:$J1923,MATCH(M856,'1.2 Speakers'!$B$10:$B1923,0),)="",""," - "&amp;INDEX('1.2 Speakers'!$J$10:$J1923,MATCH(M856,'1.2 Speakers'!$B$10:$B1923,0),)),"")&amp;IF(ISBLANK(N856),"","
")&amp;N856&amp;IFERROR(IF(INDEX('1.2 Speakers'!$J$10:$J1923,MATCH(N856,'1.2 Speakers'!$B$10:$B1923,0),)="",""," - "&amp;INDEX('1.2 Speakers'!$J$10:$J1923,MATCH(N856,'1.2 Speakers'!$B$10:$B1923,0),)),"")</f>
        <v/>
      </c>
      <c r="P856" s="58"/>
      <c r="Q856" s="60"/>
      <c r="R856" s="61"/>
      <c r="S856" s="60"/>
      <c r="T856" s="62"/>
    </row>
    <row r="857" spans="2:20" ht="13">
      <c r="B857" s="56"/>
      <c r="C857" s="425"/>
      <c r="D857" s="57"/>
      <c r="E857" s="58"/>
      <c r="F857" s="58"/>
      <c r="G857" s="427"/>
      <c r="H857" s="427"/>
      <c r="I857" s="59"/>
      <c r="J857" s="59"/>
      <c r="K857" s="59"/>
      <c r="L857" s="59"/>
      <c r="M857" s="59"/>
      <c r="N857" s="59"/>
      <c r="O857" s="57" t="str" cm="1">
        <f t="array" ref="O857">I857&amp;IFERROR(IF(INDEX('1.2 Speakers'!$J$10:$J1924,MATCH(I857,'1.2 Speakers'!$B$10:$B1924,0),)="",""," - "&amp;INDEX('1.2 Speakers'!$J$10:$J1924,MATCH(I857,'1.2 Speakers'!$B$10:$B1924,0),)),"")&amp;IF(ISBLANK(J857),"",CHAR(10))&amp;J857&amp;IFERROR(IF(INDEX('1.2 Speakers'!$J$10:$J1924,MATCH(J857,'1.2 Speakers'!$B$10:$B1924,0),)="",""," - "&amp;INDEX('1.2 Speakers'!$J$10:$J1924,MATCH(J857,'1.2 Speakers'!$B$10:$B1924,0),)),"")&amp;IF(ISBLANK(K857),"","
")&amp;K857&amp;IFERROR(IF(INDEX('1.2 Speakers'!$J$10:$J1924,MATCH(K857,'1.2 Speakers'!$B$10:$B1924,0),)="",""," - "&amp;INDEX('1.2 Speakers'!$J$10:$J1924,MATCH(K857,'1.2 Speakers'!$B$10:$B1924,0),)),"")&amp;IF(ISBLANK(L857),"","
")&amp;L857&amp;IFERROR(IF(INDEX('1.2 Speakers'!$J$10:$J1924,MATCH(L857,'1.2 Speakers'!$B$10:$B1924,0),)="",""," - "&amp;INDEX('1.2 Speakers'!$J$10:$J1924,MATCH(L857,'1.2 Speakers'!$B$10:$B1924,0),)),"")&amp;IF(ISBLANK(M857),"","
")&amp;M857&amp;IFERROR(IF(INDEX('1.2 Speakers'!$J$10:$J1924,MATCH(M857,'1.2 Speakers'!$B$10:$B1924,0),)="",""," - "&amp;INDEX('1.2 Speakers'!$J$10:$J1924,MATCH(M857,'1.2 Speakers'!$B$10:$B1924,0),)),"")&amp;IF(ISBLANK(N857),"","
")&amp;N857&amp;IFERROR(IF(INDEX('1.2 Speakers'!$J$10:$J1924,MATCH(N857,'1.2 Speakers'!$B$10:$B1924,0),)="",""," - "&amp;INDEX('1.2 Speakers'!$J$10:$J1924,MATCH(N857,'1.2 Speakers'!$B$10:$B1924,0),)),"")</f>
        <v/>
      </c>
      <c r="P857" s="58"/>
      <c r="Q857" s="60"/>
      <c r="R857" s="61"/>
      <c r="S857" s="60"/>
      <c r="T857" s="62"/>
    </row>
    <row r="858" spans="2:20" ht="13">
      <c r="B858" s="56"/>
      <c r="C858" s="425"/>
      <c r="D858" s="57"/>
      <c r="E858" s="58"/>
      <c r="F858" s="58"/>
      <c r="G858" s="427"/>
      <c r="H858" s="427"/>
      <c r="I858" s="59"/>
      <c r="J858" s="59"/>
      <c r="K858" s="59"/>
      <c r="L858" s="59"/>
      <c r="M858" s="59"/>
      <c r="N858" s="59"/>
      <c r="O858" s="57" t="str" cm="1">
        <f t="array" ref="O858">I858&amp;IFERROR(IF(INDEX('1.2 Speakers'!$J$10:$J1925,MATCH(I858,'1.2 Speakers'!$B$10:$B1925,0),)="",""," - "&amp;INDEX('1.2 Speakers'!$J$10:$J1925,MATCH(I858,'1.2 Speakers'!$B$10:$B1925,0),)),"")&amp;IF(ISBLANK(J858),"",CHAR(10))&amp;J858&amp;IFERROR(IF(INDEX('1.2 Speakers'!$J$10:$J1925,MATCH(J858,'1.2 Speakers'!$B$10:$B1925,0),)="",""," - "&amp;INDEX('1.2 Speakers'!$J$10:$J1925,MATCH(J858,'1.2 Speakers'!$B$10:$B1925,0),)),"")&amp;IF(ISBLANK(K858),"","
")&amp;K858&amp;IFERROR(IF(INDEX('1.2 Speakers'!$J$10:$J1925,MATCH(K858,'1.2 Speakers'!$B$10:$B1925,0),)="",""," - "&amp;INDEX('1.2 Speakers'!$J$10:$J1925,MATCH(K858,'1.2 Speakers'!$B$10:$B1925,0),)),"")&amp;IF(ISBLANK(L858),"","
")&amp;L858&amp;IFERROR(IF(INDEX('1.2 Speakers'!$J$10:$J1925,MATCH(L858,'1.2 Speakers'!$B$10:$B1925,0),)="",""," - "&amp;INDEX('1.2 Speakers'!$J$10:$J1925,MATCH(L858,'1.2 Speakers'!$B$10:$B1925,0),)),"")&amp;IF(ISBLANK(M858),"","
")&amp;M858&amp;IFERROR(IF(INDEX('1.2 Speakers'!$J$10:$J1925,MATCH(M858,'1.2 Speakers'!$B$10:$B1925,0),)="",""," - "&amp;INDEX('1.2 Speakers'!$J$10:$J1925,MATCH(M858,'1.2 Speakers'!$B$10:$B1925,0),)),"")&amp;IF(ISBLANK(N858),"","
")&amp;N858&amp;IFERROR(IF(INDEX('1.2 Speakers'!$J$10:$J1925,MATCH(N858,'1.2 Speakers'!$B$10:$B1925,0),)="",""," - "&amp;INDEX('1.2 Speakers'!$J$10:$J1925,MATCH(N858,'1.2 Speakers'!$B$10:$B1925,0),)),"")</f>
        <v/>
      </c>
      <c r="P858" s="58"/>
      <c r="Q858" s="60"/>
      <c r="R858" s="61"/>
      <c r="S858" s="60"/>
      <c r="T858" s="62"/>
    </row>
    <row r="859" spans="2:20" ht="13">
      <c r="B859" s="56"/>
      <c r="C859" s="425"/>
      <c r="D859" s="57"/>
      <c r="E859" s="58"/>
      <c r="F859" s="58"/>
      <c r="G859" s="427"/>
      <c r="H859" s="427"/>
      <c r="I859" s="59"/>
      <c r="J859" s="59"/>
      <c r="K859" s="59"/>
      <c r="L859" s="59"/>
      <c r="M859" s="59"/>
      <c r="N859" s="59"/>
      <c r="O859" s="57" t="str" cm="1">
        <f t="array" ref="O859">I859&amp;IFERROR(IF(INDEX('1.2 Speakers'!$J$10:$J1926,MATCH(I859,'1.2 Speakers'!$B$10:$B1926,0),)="",""," - "&amp;INDEX('1.2 Speakers'!$J$10:$J1926,MATCH(I859,'1.2 Speakers'!$B$10:$B1926,0),)),"")&amp;IF(ISBLANK(J859),"",CHAR(10))&amp;J859&amp;IFERROR(IF(INDEX('1.2 Speakers'!$J$10:$J1926,MATCH(J859,'1.2 Speakers'!$B$10:$B1926,0),)="",""," - "&amp;INDEX('1.2 Speakers'!$J$10:$J1926,MATCH(J859,'1.2 Speakers'!$B$10:$B1926,0),)),"")&amp;IF(ISBLANK(K859),"","
")&amp;K859&amp;IFERROR(IF(INDEX('1.2 Speakers'!$J$10:$J1926,MATCH(K859,'1.2 Speakers'!$B$10:$B1926,0),)="",""," - "&amp;INDEX('1.2 Speakers'!$J$10:$J1926,MATCH(K859,'1.2 Speakers'!$B$10:$B1926,0),)),"")&amp;IF(ISBLANK(L859),"","
")&amp;L859&amp;IFERROR(IF(INDEX('1.2 Speakers'!$J$10:$J1926,MATCH(L859,'1.2 Speakers'!$B$10:$B1926,0),)="",""," - "&amp;INDEX('1.2 Speakers'!$J$10:$J1926,MATCH(L859,'1.2 Speakers'!$B$10:$B1926,0),)),"")&amp;IF(ISBLANK(M859),"","
")&amp;M859&amp;IFERROR(IF(INDEX('1.2 Speakers'!$J$10:$J1926,MATCH(M859,'1.2 Speakers'!$B$10:$B1926,0),)="",""," - "&amp;INDEX('1.2 Speakers'!$J$10:$J1926,MATCH(M859,'1.2 Speakers'!$B$10:$B1926,0),)),"")&amp;IF(ISBLANK(N859),"","
")&amp;N859&amp;IFERROR(IF(INDEX('1.2 Speakers'!$J$10:$J1926,MATCH(N859,'1.2 Speakers'!$B$10:$B1926,0),)="",""," - "&amp;INDEX('1.2 Speakers'!$J$10:$J1926,MATCH(N859,'1.2 Speakers'!$B$10:$B1926,0),)),"")</f>
        <v/>
      </c>
      <c r="P859" s="58"/>
      <c r="Q859" s="60"/>
      <c r="R859" s="61"/>
      <c r="S859" s="60"/>
      <c r="T859" s="62"/>
    </row>
    <row r="860" spans="2:20" ht="13">
      <c r="B860" s="56"/>
      <c r="C860" s="425"/>
      <c r="D860" s="57"/>
      <c r="E860" s="58"/>
      <c r="F860" s="58"/>
      <c r="G860" s="427"/>
      <c r="H860" s="427"/>
      <c r="I860" s="59"/>
      <c r="J860" s="59"/>
      <c r="K860" s="59"/>
      <c r="L860" s="59"/>
      <c r="M860" s="59"/>
      <c r="N860" s="59"/>
      <c r="O860" s="57" t="str" cm="1">
        <f t="array" ref="O860">I860&amp;IFERROR(IF(INDEX('1.2 Speakers'!$J$10:$J1927,MATCH(I860,'1.2 Speakers'!$B$10:$B1927,0),)="",""," - "&amp;INDEX('1.2 Speakers'!$J$10:$J1927,MATCH(I860,'1.2 Speakers'!$B$10:$B1927,0),)),"")&amp;IF(ISBLANK(J860),"",CHAR(10))&amp;J860&amp;IFERROR(IF(INDEX('1.2 Speakers'!$J$10:$J1927,MATCH(J860,'1.2 Speakers'!$B$10:$B1927,0),)="",""," - "&amp;INDEX('1.2 Speakers'!$J$10:$J1927,MATCH(J860,'1.2 Speakers'!$B$10:$B1927,0),)),"")&amp;IF(ISBLANK(K860),"","
")&amp;K860&amp;IFERROR(IF(INDEX('1.2 Speakers'!$J$10:$J1927,MATCH(K860,'1.2 Speakers'!$B$10:$B1927,0),)="",""," - "&amp;INDEX('1.2 Speakers'!$J$10:$J1927,MATCH(K860,'1.2 Speakers'!$B$10:$B1927,0),)),"")&amp;IF(ISBLANK(L860),"","
")&amp;L860&amp;IFERROR(IF(INDEX('1.2 Speakers'!$J$10:$J1927,MATCH(L860,'1.2 Speakers'!$B$10:$B1927,0),)="",""," - "&amp;INDEX('1.2 Speakers'!$J$10:$J1927,MATCH(L860,'1.2 Speakers'!$B$10:$B1927,0),)),"")&amp;IF(ISBLANK(M860),"","
")&amp;M860&amp;IFERROR(IF(INDEX('1.2 Speakers'!$J$10:$J1927,MATCH(M860,'1.2 Speakers'!$B$10:$B1927,0),)="",""," - "&amp;INDEX('1.2 Speakers'!$J$10:$J1927,MATCH(M860,'1.2 Speakers'!$B$10:$B1927,0),)),"")&amp;IF(ISBLANK(N860),"","
")&amp;N860&amp;IFERROR(IF(INDEX('1.2 Speakers'!$J$10:$J1927,MATCH(N860,'1.2 Speakers'!$B$10:$B1927,0),)="",""," - "&amp;INDEX('1.2 Speakers'!$J$10:$J1927,MATCH(N860,'1.2 Speakers'!$B$10:$B1927,0),)),"")</f>
        <v/>
      </c>
      <c r="P860" s="58"/>
      <c r="Q860" s="60"/>
      <c r="R860" s="61"/>
      <c r="S860" s="60"/>
      <c r="T860" s="62"/>
    </row>
    <row r="861" spans="2:20" ht="13">
      <c r="B861" s="56"/>
      <c r="C861" s="425"/>
      <c r="D861" s="57"/>
      <c r="E861" s="58"/>
      <c r="F861" s="58"/>
      <c r="G861" s="427"/>
      <c r="H861" s="427"/>
      <c r="I861" s="59"/>
      <c r="J861" s="59"/>
      <c r="K861" s="59"/>
      <c r="L861" s="59"/>
      <c r="M861" s="59"/>
      <c r="N861" s="59"/>
      <c r="O861" s="57" t="str" cm="1">
        <f t="array" ref="O861">I861&amp;IFERROR(IF(INDEX('1.2 Speakers'!$J$10:$J1928,MATCH(I861,'1.2 Speakers'!$B$10:$B1928,0),)="",""," - "&amp;INDEX('1.2 Speakers'!$J$10:$J1928,MATCH(I861,'1.2 Speakers'!$B$10:$B1928,0),)),"")&amp;IF(ISBLANK(J861),"",CHAR(10))&amp;J861&amp;IFERROR(IF(INDEX('1.2 Speakers'!$J$10:$J1928,MATCH(J861,'1.2 Speakers'!$B$10:$B1928,0),)="",""," - "&amp;INDEX('1.2 Speakers'!$J$10:$J1928,MATCH(J861,'1.2 Speakers'!$B$10:$B1928,0),)),"")&amp;IF(ISBLANK(K861),"","
")&amp;K861&amp;IFERROR(IF(INDEX('1.2 Speakers'!$J$10:$J1928,MATCH(K861,'1.2 Speakers'!$B$10:$B1928,0),)="",""," - "&amp;INDEX('1.2 Speakers'!$J$10:$J1928,MATCH(K861,'1.2 Speakers'!$B$10:$B1928,0),)),"")&amp;IF(ISBLANK(L861),"","
")&amp;L861&amp;IFERROR(IF(INDEX('1.2 Speakers'!$J$10:$J1928,MATCH(L861,'1.2 Speakers'!$B$10:$B1928,0),)="",""," - "&amp;INDEX('1.2 Speakers'!$J$10:$J1928,MATCH(L861,'1.2 Speakers'!$B$10:$B1928,0),)),"")&amp;IF(ISBLANK(M861),"","
")&amp;M861&amp;IFERROR(IF(INDEX('1.2 Speakers'!$J$10:$J1928,MATCH(M861,'1.2 Speakers'!$B$10:$B1928,0),)="",""," - "&amp;INDEX('1.2 Speakers'!$J$10:$J1928,MATCH(M861,'1.2 Speakers'!$B$10:$B1928,0),)),"")&amp;IF(ISBLANK(N861),"","
")&amp;N861&amp;IFERROR(IF(INDEX('1.2 Speakers'!$J$10:$J1928,MATCH(N861,'1.2 Speakers'!$B$10:$B1928,0),)="",""," - "&amp;INDEX('1.2 Speakers'!$J$10:$J1928,MATCH(N861,'1.2 Speakers'!$B$10:$B1928,0),)),"")</f>
        <v/>
      </c>
      <c r="P861" s="58"/>
      <c r="Q861" s="60"/>
      <c r="R861" s="61"/>
      <c r="S861" s="60"/>
      <c r="T861" s="62"/>
    </row>
    <row r="862" spans="2:20" ht="13">
      <c r="B862" s="56"/>
      <c r="C862" s="425"/>
      <c r="D862" s="57"/>
      <c r="E862" s="58"/>
      <c r="F862" s="58"/>
      <c r="G862" s="427"/>
      <c r="H862" s="427"/>
      <c r="I862" s="59"/>
      <c r="J862" s="59"/>
      <c r="K862" s="59"/>
      <c r="L862" s="59"/>
      <c r="M862" s="59"/>
      <c r="N862" s="59"/>
      <c r="O862" s="57" t="str" cm="1">
        <f t="array" ref="O862">I862&amp;IFERROR(IF(INDEX('1.2 Speakers'!$J$10:$J1929,MATCH(I862,'1.2 Speakers'!$B$10:$B1929,0),)="",""," - "&amp;INDEX('1.2 Speakers'!$J$10:$J1929,MATCH(I862,'1.2 Speakers'!$B$10:$B1929,0),)),"")&amp;IF(ISBLANK(J862),"",CHAR(10))&amp;J862&amp;IFERROR(IF(INDEX('1.2 Speakers'!$J$10:$J1929,MATCH(J862,'1.2 Speakers'!$B$10:$B1929,0),)="",""," - "&amp;INDEX('1.2 Speakers'!$J$10:$J1929,MATCH(J862,'1.2 Speakers'!$B$10:$B1929,0),)),"")&amp;IF(ISBLANK(K862),"","
")&amp;K862&amp;IFERROR(IF(INDEX('1.2 Speakers'!$J$10:$J1929,MATCH(K862,'1.2 Speakers'!$B$10:$B1929,0),)="",""," - "&amp;INDEX('1.2 Speakers'!$J$10:$J1929,MATCH(K862,'1.2 Speakers'!$B$10:$B1929,0),)),"")&amp;IF(ISBLANK(L862),"","
")&amp;L862&amp;IFERROR(IF(INDEX('1.2 Speakers'!$J$10:$J1929,MATCH(L862,'1.2 Speakers'!$B$10:$B1929,0),)="",""," - "&amp;INDEX('1.2 Speakers'!$J$10:$J1929,MATCH(L862,'1.2 Speakers'!$B$10:$B1929,0),)),"")&amp;IF(ISBLANK(M862),"","
")&amp;M862&amp;IFERROR(IF(INDEX('1.2 Speakers'!$J$10:$J1929,MATCH(M862,'1.2 Speakers'!$B$10:$B1929,0),)="",""," - "&amp;INDEX('1.2 Speakers'!$J$10:$J1929,MATCH(M862,'1.2 Speakers'!$B$10:$B1929,0),)),"")&amp;IF(ISBLANK(N862),"","
")&amp;N862&amp;IFERROR(IF(INDEX('1.2 Speakers'!$J$10:$J1929,MATCH(N862,'1.2 Speakers'!$B$10:$B1929,0),)="",""," - "&amp;INDEX('1.2 Speakers'!$J$10:$J1929,MATCH(N862,'1.2 Speakers'!$B$10:$B1929,0),)),"")</f>
        <v/>
      </c>
      <c r="P862" s="58"/>
      <c r="Q862" s="60"/>
      <c r="R862" s="61"/>
      <c r="S862" s="60"/>
      <c r="T862" s="62"/>
    </row>
    <row r="863" spans="2:20" ht="13">
      <c r="B863" s="56"/>
      <c r="C863" s="425"/>
      <c r="D863" s="57"/>
      <c r="E863" s="58"/>
      <c r="F863" s="58"/>
      <c r="G863" s="427"/>
      <c r="H863" s="427"/>
      <c r="I863" s="59"/>
      <c r="J863" s="59"/>
      <c r="K863" s="59"/>
      <c r="L863" s="59"/>
      <c r="M863" s="59"/>
      <c r="N863" s="59"/>
      <c r="O863" s="57" t="str" cm="1">
        <f t="array" ref="O863">I863&amp;IFERROR(IF(INDEX('1.2 Speakers'!$J$10:$J1930,MATCH(I863,'1.2 Speakers'!$B$10:$B1930,0),)="",""," - "&amp;INDEX('1.2 Speakers'!$J$10:$J1930,MATCH(I863,'1.2 Speakers'!$B$10:$B1930,0),)),"")&amp;IF(ISBLANK(J863),"",CHAR(10))&amp;J863&amp;IFERROR(IF(INDEX('1.2 Speakers'!$J$10:$J1930,MATCH(J863,'1.2 Speakers'!$B$10:$B1930,0),)="",""," - "&amp;INDEX('1.2 Speakers'!$J$10:$J1930,MATCH(J863,'1.2 Speakers'!$B$10:$B1930,0),)),"")&amp;IF(ISBLANK(K863),"","
")&amp;K863&amp;IFERROR(IF(INDEX('1.2 Speakers'!$J$10:$J1930,MATCH(K863,'1.2 Speakers'!$B$10:$B1930,0),)="",""," - "&amp;INDEX('1.2 Speakers'!$J$10:$J1930,MATCH(K863,'1.2 Speakers'!$B$10:$B1930,0),)),"")&amp;IF(ISBLANK(L863),"","
")&amp;L863&amp;IFERROR(IF(INDEX('1.2 Speakers'!$J$10:$J1930,MATCH(L863,'1.2 Speakers'!$B$10:$B1930,0),)="",""," - "&amp;INDEX('1.2 Speakers'!$J$10:$J1930,MATCH(L863,'1.2 Speakers'!$B$10:$B1930,0),)),"")&amp;IF(ISBLANK(M863),"","
")&amp;M863&amp;IFERROR(IF(INDEX('1.2 Speakers'!$J$10:$J1930,MATCH(M863,'1.2 Speakers'!$B$10:$B1930,0),)="",""," - "&amp;INDEX('1.2 Speakers'!$J$10:$J1930,MATCH(M863,'1.2 Speakers'!$B$10:$B1930,0),)),"")&amp;IF(ISBLANK(N863),"","
")&amp;N863&amp;IFERROR(IF(INDEX('1.2 Speakers'!$J$10:$J1930,MATCH(N863,'1.2 Speakers'!$B$10:$B1930,0),)="",""," - "&amp;INDEX('1.2 Speakers'!$J$10:$J1930,MATCH(N863,'1.2 Speakers'!$B$10:$B1930,0),)),"")</f>
        <v/>
      </c>
      <c r="P863" s="58"/>
      <c r="Q863" s="60"/>
      <c r="R863" s="61"/>
      <c r="S863" s="60"/>
      <c r="T863" s="62"/>
    </row>
    <row r="864" spans="2:20" ht="13">
      <c r="B864" s="56"/>
      <c r="C864" s="425"/>
      <c r="D864" s="57"/>
      <c r="E864" s="58"/>
      <c r="F864" s="58"/>
      <c r="G864" s="427"/>
      <c r="H864" s="427"/>
      <c r="I864" s="59"/>
      <c r="J864" s="59"/>
      <c r="K864" s="59"/>
      <c r="L864" s="59"/>
      <c r="M864" s="59"/>
      <c r="N864" s="59"/>
      <c r="O864" s="57" t="str" cm="1">
        <f t="array" ref="O864">I864&amp;IFERROR(IF(INDEX('1.2 Speakers'!$J$10:$J1931,MATCH(I864,'1.2 Speakers'!$B$10:$B1931,0),)="",""," - "&amp;INDEX('1.2 Speakers'!$J$10:$J1931,MATCH(I864,'1.2 Speakers'!$B$10:$B1931,0),)),"")&amp;IF(ISBLANK(J864),"",CHAR(10))&amp;J864&amp;IFERROR(IF(INDEX('1.2 Speakers'!$J$10:$J1931,MATCH(J864,'1.2 Speakers'!$B$10:$B1931,0),)="",""," - "&amp;INDEX('1.2 Speakers'!$J$10:$J1931,MATCH(J864,'1.2 Speakers'!$B$10:$B1931,0),)),"")&amp;IF(ISBLANK(K864),"","
")&amp;K864&amp;IFERROR(IF(INDEX('1.2 Speakers'!$J$10:$J1931,MATCH(K864,'1.2 Speakers'!$B$10:$B1931,0),)="",""," - "&amp;INDEX('1.2 Speakers'!$J$10:$J1931,MATCH(K864,'1.2 Speakers'!$B$10:$B1931,0),)),"")&amp;IF(ISBLANK(L864),"","
")&amp;L864&amp;IFERROR(IF(INDEX('1.2 Speakers'!$J$10:$J1931,MATCH(L864,'1.2 Speakers'!$B$10:$B1931,0),)="",""," - "&amp;INDEX('1.2 Speakers'!$J$10:$J1931,MATCH(L864,'1.2 Speakers'!$B$10:$B1931,0),)),"")&amp;IF(ISBLANK(M864),"","
")&amp;M864&amp;IFERROR(IF(INDEX('1.2 Speakers'!$J$10:$J1931,MATCH(M864,'1.2 Speakers'!$B$10:$B1931,0),)="",""," - "&amp;INDEX('1.2 Speakers'!$J$10:$J1931,MATCH(M864,'1.2 Speakers'!$B$10:$B1931,0),)),"")&amp;IF(ISBLANK(N864),"","
")&amp;N864&amp;IFERROR(IF(INDEX('1.2 Speakers'!$J$10:$J1931,MATCH(N864,'1.2 Speakers'!$B$10:$B1931,0),)="",""," - "&amp;INDEX('1.2 Speakers'!$J$10:$J1931,MATCH(N864,'1.2 Speakers'!$B$10:$B1931,0),)),"")</f>
        <v/>
      </c>
      <c r="P864" s="58"/>
      <c r="Q864" s="60"/>
      <c r="R864" s="61"/>
      <c r="S864" s="60"/>
      <c r="T864" s="62"/>
    </row>
    <row r="865" spans="2:20" ht="13">
      <c r="B865" s="56"/>
      <c r="C865" s="425"/>
      <c r="D865" s="57"/>
      <c r="E865" s="58"/>
      <c r="F865" s="58"/>
      <c r="G865" s="427"/>
      <c r="H865" s="427"/>
      <c r="I865" s="59"/>
      <c r="J865" s="59"/>
      <c r="K865" s="59"/>
      <c r="L865" s="59"/>
      <c r="M865" s="59"/>
      <c r="N865" s="59"/>
      <c r="O865" s="57" t="str" cm="1">
        <f t="array" ref="O865">I865&amp;IFERROR(IF(INDEX('1.2 Speakers'!$J$10:$J1932,MATCH(I865,'1.2 Speakers'!$B$10:$B1932,0),)="",""," - "&amp;INDEX('1.2 Speakers'!$J$10:$J1932,MATCH(I865,'1.2 Speakers'!$B$10:$B1932,0),)),"")&amp;IF(ISBLANK(J865),"",CHAR(10))&amp;J865&amp;IFERROR(IF(INDEX('1.2 Speakers'!$J$10:$J1932,MATCH(J865,'1.2 Speakers'!$B$10:$B1932,0),)="",""," - "&amp;INDEX('1.2 Speakers'!$J$10:$J1932,MATCH(J865,'1.2 Speakers'!$B$10:$B1932,0),)),"")&amp;IF(ISBLANK(K865),"","
")&amp;K865&amp;IFERROR(IF(INDEX('1.2 Speakers'!$J$10:$J1932,MATCH(K865,'1.2 Speakers'!$B$10:$B1932,0),)="",""," - "&amp;INDEX('1.2 Speakers'!$J$10:$J1932,MATCH(K865,'1.2 Speakers'!$B$10:$B1932,0),)),"")&amp;IF(ISBLANK(L865),"","
")&amp;L865&amp;IFERROR(IF(INDEX('1.2 Speakers'!$J$10:$J1932,MATCH(L865,'1.2 Speakers'!$B$10:$B1932,0),)="",""," - "&amp;INDEX('1.2 Speakers'!$J$10:$J1932,MATCH(L865,'1.2 Speakers'!$B$10:$B1932,0),)),"")&amp;IF(ISBLANK(M865),"","
")&amp;M865&amp;IFERROR(IF(INDEX('1.2 Speakers'!$J$10:$J1932,MATCH(M865,'1.2 Speakers'!$B$10:$B1932,0),)="",""," - "&amp;INDEX('1.2 Speakers'!$J$10:$J1932,MATCH(M865,'1.2 Speakers'!$B$10:$B1932,0),)),"")&amp;IF(ISBLANK(N865),"","
")&amp;N865&amp;IFERROR(IF(INDEX('1.2 Speakers'!$J$10:$J1932,MATCH(N865,'1.2 Speakers'!$B$10:$B1932,0),)="",""," - "&amp;INDEX('1.2 Speakers'!$J$10:$J1932,MATCH(N865,'1.2 Speakers'!$B$10:$B1932,0),)),"")</f>
        <v/>
      </c>
      <c r="P865" s="58"/>
      <c r="Q865" s="60"/>
      <c r="R865" s="61"/>
      <c r="S865" s="60"/>
      <c r="T865" s="62"/>
    </row>
    <row r="866" spans="2:20" ht="13">
      <c r="B866" s="56"/>
      <c r="C866" s="425"/>
      <c r="D866" s="57"/>
      <c r="E866" s="58"/>
      <c r="F866" s="58"/>
      <c r="G866" s="427"/>
      <c r="H866" s="427"/>
      <c r="I866" s="59"/>
      <c r="J866" s="59"/>
      <c r="K866" s="59"/>
      <c r="L866" s="59"/>
      <c r="M866" s="59"/>
      <c r="N866" s="59"/>
      <c r="O866" s="57" t="str" cm="1">
        <f t="array" ref="O866">I866&amp;IFERROR(IF(INDEX('1.2 Speakers'!$J$10:$J1933,MATCH(I866,'1.2 Speakers'!$B$10:$B1933,0),)="",""," - "&amp;INDEX('1.2 Speakers'!$J$10:$J1933,MATCH(I866,'1.2 Speakers'!$B$10:$B1933,0),)),"")&amp;IF(ISBLANK(J866),"",CHAR(10))&amp;J866&amp;IFERROR(IF(INDEX('1.2 Speakers'!$J$10:$J1933,MATCH(J866,'1.2 Speakers'!$B$10:$B1933,0),)="",""," - "&amp;INDEX('1.2 Speakers'!$J$10:$J1933,MATCH(J866,'1.2 Speakers'!$B$10:$B1933,0),)),"")&amp;IF(ISBLANK(K866),"","
")&amp;K866&amp;IFERROR(IF(INDEX('1.2 Speakers'!$J$10:$J1933,MATCH(K866,'1.2 Speakers'!$B$10:$B1933,0),)="",""," - "&amp;INDEX('1.2 Speakers'!$J$10:$J1933,MATCH(K866,'1.2 Speakers'!$B$10:$B1933,0),)),"")&amp;IF(ISBLANK(L866),"","
")&amp;L866&amp;IFERROR(IF(INDEX('1.2 Speakers'!$J$10:$J1933,MATCH(L866,'1.2 Speakers'!$B$10:$B1933,0),)="",""," - "&amp;INDEX('1.2 Speakers'!$J$10:$J1933,MATCH(L866,'1.2 Speakers'!$B$10:$B1933,0),)),"")&amp;IF(ISBLANK(M866),"","
")&amp;M866&amp;IFERROR(IF(INDEX('1.2 Speakers'!$J$10:$J1933,MATCH(M866,'1.2 Speakers'!$B$10:$B1933,0),)="",""," - "&amp;INDEX('1.2 Speakers'!$J$10:$J1933,MATCH(M866,'1.2 Speakers'!$B$10:$B1933,0),)),"")&amp;IF(ISBLANK(N866),"","
")&amp;N866&amp;IFERROR(IF(INDEX('1.2 Speakers'!$J$10:$J1933,MATCH(N866,'1.2 Speakers'!$B$10:$B1933,0),)="",""," - "&amp;INDEX('1.2 Speakers'!$J$10:$J1933,MATCH(N866,'1.2 Speakers'!$B$10:$B1933,0),)),"")</f>
        <v/>
      </c>
      <c r="P866" s="58"/>
      <c r="Q866" s="60"/>
      <c r="R866" s="61"/>
      <c r="S866" s="60"/>
      <c r="T866" s="62"/>
    </row>
    <row r="867" spans="2:20" ht="13">
      <c r="B867" s="56"/>
      <c r="C867" s="425"/>
      <c r="D867" s="57"/>
      <c r="E867" s="58"/>
      <c r="F867" s="58"/>
      <c r="G867" s="427"/>
      <c r="H867" s="427"/>
      <c r="I867" s="59"/>
      <c r="J867" s="59"/>
      <c r="K867" s="59"/>
      <c r="L867" s="59"/>
      <c r="M867" s="59"/>
      <c r="N867" s="59"/>
      <c r="O867" s="57" t="str" cm="1">
        <f t="array" ref="O867">I867&amp;IFERROR(IF(INDEX('1.2 Speakers'!$J$10:$J1934,MATCH(I867,'1.2 Speakers'!$B$10:$B1934,0),)="",""," - "&amp;INDEX('1.2 Speakers'!$J$10:$J1934,MATCH(I867,'1.2 Speakers'!$B$10:$B1934,0),)),"")&amp;IF(ISBLANK(J867),"",CHAR(10))&amp;J867&amp;IFERROR(IF(INDEX('1.2 Speakers'!$J$10:$J1934,MATCH(J867,'1.2 Speakers'!$B$10:$B1934,0),)="",""," - "&amp;INDEX('1.2 Speakers'!$J$10:$J1934,MATCH(J867,'1.2 Speakers'!$B$10:$B1934,0),)),"")&amp;IF(ISBLANK(K867),"","
")&amp;K867&amp;IFERROR(IF(INDEX('1.2 Speakers'!$J$10:$J1934,MATCH(K867,'1.2 Speakers'!$B$10:$B1934,0),)="",""," - "&amp;INDEX('1.2 Speakers'!$J$10:$J1934,MATCH(K867,'1.2 Speakers'!$B$10:$B1934,0),)),"")&amp;IF(ISBLANK(L867),"","
")&amp;L867&amp;IFERROR(IF(INDEX('1.2 Speakers'!$J$10:$J1934,MATCH(L867,'1.2 Speakers'!$B$10:$B1934,0),)="",""," - "&amp;INDEX('1.2 Speakers'!$J$10:$J1934,MATCH(L867,'1.2 Speakers'!$B$10:$B1934,0),)),"")&amp;IF(ISBLANK(M867),"","
")&amp;M867&amp;IFERROR(IF(INDEX('1.2 Speakers'!$J$10:$J1934,MATCH(M867,'1.2 Speakers'!$B$10:$B1934,0),)="",""," - "&amp;INDEX('1.2 Speakers'!$J$10:$J1934,MATCH(M867,'1.2 Speakers'!$B$10:$B1934,0),)),"")&amp;IF(ISBLANK(N867),"","
")&amp;N867&amp;IFERROR(IF(INDEX('1.2 Speakers'!$J$10:$J1934,MATCH(N867,'1.2 Speakers'!$B$10:$B1934,0),)="",""," - "&amp;INDEX('1.2 Speakers'!$J$10:$J1934,MATCH(N867,'1.2 Speakers'!$B$10:$B1934,0),)),"")</f>
        <v/>
      </c>
      <c r="P867" s="58"/>
      <c r="Q867" s="60"/>
      <c r="R867" s="61"/>
      <c r="S867" s="60"/>
      <c r="T867" s="62"/>
    </row>
    <row r="868" spans="2:20" ht="13">
      <c r="B868" s="56"/>
      <c r="C868" s="425"/>
      <c r="D868" s="57"/>
      <c r="E868" s="58"/>
      <c r="F868" s="58"/>
      <c r="G868" s="427"/>
      <c r="H868" s="427"/>
      <c r="I868" s="59"/>
      <c r="J868" s="59"/>
      <c r="K868" s="59"/>
      <c r="L868" s="59"/>
      <c r="M868" s="59"/>
      <c r="N868" s="59"/>
      <c r="O868" s="57" t="str" cm="1">
        <f t="array" ref="O868">I868&amp;IFERROR(IF(INDEX('1.2 Speakers'!$J$10:$J1935,MATCH(I868,'1.2 Speakers'!$B$10:$B1935,0),)="",""," - "&amp;INDEX('1.2 Speakers'!$J$10:$J1935,MATCH(I868,'1.2 Speakers'!$B$10:$B1935,0),)),"")&amp;IF(ISBLANK(J868),"",CHAR(10))&amp;J868&amp;IFERROR(IF(INDEX('1.2 Speakers'!$J$10:$J1935,MATCH(J868,'1.2 Speakers'!$B$10:$B1935,0),)="",""," - "&amp;INDEX('1.2 Speakers'!$J$10:$J1935,MATCH(J868,'1.2 Speakers'!$B$10:$B1935,0),)),"")&amp;IF(ISBLANK(K868),"","
")&amp;K868&amp;IFERROR(IF(INDEX('1.2 Speakers'!$J$10:$J1935,MATCH(K868,'1.2 Speakers'!$B$10:$B1935,0),)="",""," - "&amp;INDEX('1.2 Speakers'!$J$10:$J1935,MATCH(K868,'1.2 Speakers'!$B$10:$B1935,0),)),"")&amp;IF(ISBLANK(L868),"","
")&amp;L868&amp;IFERROR(IF(INDEX('1.2 Speakers'!$J$10:$J1935,MATCH(L868,'1.2 Speakers'!$B$10:$B1935,0),)="",""," - "&amp;INDEX('1.2 Speakers'!$J$10:$J1935,MATCH(L868,'1.2 Speakers'!$B$10:$B1935,0),)),"")&amp;IF(ISBLANK(M868),"","
")&amp;M868&amp;IFERROR(IF(INDEX('1.2 Speakers'!$J$10:$J1935,MATCH(M868,'1.2 Speakers'!$B$10:$B1935,0),)="",""," - "&amp;INDEX('1.2 Speakers'!$J$10:$J1935,MATCH(M868,'1.2 Speakers'!$B$10:$B1935,0),)),"")&amp;IF(ISBLANK(N868),"","
")&amp;N868&amp;IFERROR(IF(INDEX('1.2 Speakers'!$J$10:$J1935,MATCH(N868,'1.2 Speakers'!$B$10:$B1935,0),)="",""," - "&amp;INDEX('1.2 Speakers'!$J$10:$J1935,MATCH(N868,'1.2 Speakers'!$B$10:$B1935,0),)),"")</f>
        <v/>
      </c>
      <c r="P868" s="58"/>
      <c r="Q868" s="60"/>
      <c r="R868" s="61"/>
      <c r="S868" s="60"/>
      <c r="T868" s="62"/>
    </row>
    <row r="869" spans="2:20" ht="13">
      <c r="B869" s="56"/>
      <c r="C869" s="425"/>
      <c r="D869" s="57"/>
      <c r="E869" s="58"/>
      <c r="F869" s="58"/>
      <c r="G869" s="427"/>
      <c r="H869" s="427"/>
      <c r="I869" s="59"/>
      <c r="J869" s="59"/>
      <c r="K869" s="59"/>
      <c r="L869" s="59"/>
      <c r="M869" s="59"/>
      <c r="N869" s="59"/>
      <c r="O869" s="57" t="str" cm="1">
        <f t="array" ref="O869">I869&amp;IFERROR(IF(INDEX('1.2 Speakers'!$J$10:$J1936,MATCH(I869,'1.2 Speakers'!$B$10:$B1936,0),)="",""," - "&amp;INDEX('1.2 Speakers'!$J$10:$J1936,MATCH(I869,'1.2 Speakers'!$B$10:$B1936,0),)),"")&amp;IF(ISBLANK(J869),"",CHAR(10))&amp;J869&amp;IFERROR(IF(INDEX('1.2 Speakers'!$J$10:$J1936,MATCH(J869,'1.2 Speakers'!$B$10:$B1936,0),)="",""," - "&amp;INDEX('1.2 Speakers'!$J$10:$J1936,MATCH(J869,'1.2 Speakers'!$B$10:$B1936,0),)),"")&amp;IF(ISBLANK(K869),"","
")&amp;K869&amp;IFERROR(IF(INDEX('1.2 Speakers'!$J$10:$J1936,MATCH(K869,'1.2 Speakers'!$B$10:$B1936,0),)="",""," - "&amp;INDEX('1.2 Speakers'!$J$10:$J1936,MATCH(K869,'1.2 Speakers'!$B$10:$B1936,0),)),"")&amp;IF(ISBLANK(L869),"","
")&amp;L869&amp;IFERROR(IF(INDEX('1.2 Speakers'!$J$10:$J1936,MATCH(L869,'1.2 Speakers'!$B$10:$B1936,0),)="",""," - "&amp;INDEX('1.2 Speakers'!$J$10:$J1936,MATCH(L869,'1.2 Speakers'!$B$10:$B1936,0),)),"")&amp;IF(ISBLANK(M869),"","
")&amp;M869&amp;IFERROR(IF(INDEX('1.2 Speakers'!$J$10:$J1936,MATCH(M869,'1.2 Speakers'!$B$10:$B1936,0),)="",""," - "&amp;INDEX('1.2 Speakers'!$J$10:$J1936,MATCH(M869,'1.2 Speakers'!$B$10:$B1936,0),)),"")&amp;IF(ISBLANK(N869),"","
")&amp;N869&amp;IFERROR(IF(INDEX('1.2 Speakers'!$J$10:$J1936,MATCH(N869,'1.2 Speakers'!$B$10:$B1936,0),)="",""," - "&amp;INDEX('1.2 Speakers'!$J$10:$J1936,MATCH(N869,'1.2 Speakers'!$B$10:$B1936,0),)),"")</f>
        <v/>
      </c>
      <c r="P869" s="58"/>
      <c r="Q869" s="60"/>
      <c r="R869" s="61"/>
      <c r="S869" s="60"/>
      <c r="T869" s="62"/>
    </row>
    <row r="870" spans="2:20" ht="13">
      <c r="B870" s="56"/>
      <c r="C870" s="425"/>
      <c r="D870" s="57"/>
      <c r="E870" s="58"/>
      <c r="F870" s="58"/>
      <c r="G870" s="427"/>
      <c r="H870" s="427"/>
      <c r="I870" s="59"/>
      <c r="J870" s="59"/>
      <c r="K870" s="59"/>
      <c r="L870" s="59"/>
      <c r="M870" s="59"/>
      <c r="N870" s="59"/>
      <c r="O870" s="57" t="str" cm="1">
        <f t="array" ref="O870">I870&amp;IFERROR(IF(INDEX('1.2 Speakers'!$J$10:$J1937,MATCH(I870,'1.2 Speakers'!$B$10:$B1937,0),)="",""," - "&amp;INDEX('1.2 Speakers'!$J$10:$J1937,MATCH(I870,'1.2 Speakers'!$B$10:$B1937,0),)),"")&amp;IF(ISBLANK(J870),"",CHAR(10))&amp;J870&amp;IFERROR(IF(INDEX('1.2 Speakers'!$J$10:$J1937,MATCH(J870,'1.2 Speakers'!$B$10:$B1937,0),)="",""," - "&amp;INDEX('1.2 Speakers'!$J$10:$J1937,MATCH(J870,'1.2 Speakers'!$B$10:$B1937,0),)),"")&amp;IF(ISBLANK(K870),"","
")&amp;K870&amp;IFERROR(IF(INDEX('1.2 Speakers'!$J$10:$J1937,MATCH(K870,'1.2 Speakers'!$B$10:$B1937,0),)="",""," - "&amp;INDEX('1.2 Speakers'!$J$10:$J1937,MATCH(K870,'1.2 Speakers'!$B$10:$B1937,0),)),"")&amp;IF(ISBLANK(L870),"","
")&amp;L870&amp;IFERROR(IF(INDEX('1.2 Speakers'!$J$10:$J1937,MATCH(L870,'1.2 Speakers'!$B$10:$B1937,0),)="",""," - "&amp;INDEX('1.2 Speakers'!$J$10:$J1937,MATCH(L870,'1.2 Speakers'!$B$10:$B1937,0),)),"")&amp;IF(ISBLANK(M870),"","
")&amp;M870&amp;IFERROR(IF(INDEX('1.2 Speakers'!$J$10:$J1937,MATCH(M870,'1.2 Speakers'!$B$10:$B1937,0),)="",""," - "&amp;INDEX('1.2 Speakers'!$J$10:$J1937,MATCH(M870,'1.2 Speakers'!$B$10:$B1937,0),)),"")&amp;IF(ISBLANK(N870),"","
")&amp;N870&amp;IFERROR(IF(INDEX('1.2 Speakers'!$J$10:$J1937,MATCH(N870,'1.2 Speakers'!$B$10:$B1937,0),)="",""," - "&amp;INDEX('1.2 Speakers'!$J$10:$J1937,MATCH(N870,'1.2 Speakers'!$B$10:$B1937,0),)),"")</f>
        <v/>
      </c>
      <c r="P870" s="58"/>
      <c r="Q870" s="60"/>
      <c r="R870" s="61"/>
      <c r="S870" s="60"/>
      <c r="T870" s="62"/>
    </row>
    <row r="871" spans="2:20" ht="13">
      <c r="B871" s="56"/>
      <c r="C871" s="425"/>
      <c r="D871" s="57"/>
      <c r="E871" s="58"/>
      <c r="F871" s="58"/>
      <c r="G871" s="427"/>
      <c r="H871" s="427"/>
      <c r="I871" s="59"/>
      <c r="J871" s="59"/>
      <c r="K871" s="59"/>
      <c r="L871" s="59"/>
      <c r="M871" s="59"/>
      <c r="N871" s="59"/>
      <c r="O871" s="57" t="str" cm="1">
        <f t="array" ref="O871">I871&amp;IFERROR(IF(INDEX('1.2 Speakers'!$J$10:$J1938,MATCH(I871,'1.2 Speakers'!$B$10:$B1938,0),)="",""," - "&amp;INDEX('1.2 Speakers'!$J$10:$J1938,MATCH(I871,'1.2 Speakers'!$B$10:$B1938,0),)),"")&amp;IF(ISBLANK(J871),"",CHAR(10))&amp;J871&amp;IFERROR(IF(INDEX('1.2 Speakers'!$J$10:$J1938,MATCH(J871,'1.2 Speakers'!$B$10:$B1938,0),)="",""," - "&amp;INDEX('1.2 Speakers'!$J$10:$J1938,MATCH(J871,'1.2 Speakers'!$B$10:$B1938,0),)),"")&amp;IF(ISBLANK(K871),"","
")&amp;K871&amp;IFERROR(IF(INDEX('1.2 Speakers'!$J$10:$J1938,MATCH(K871,'1.2 Speakers'!$B$10:$B1938,0),)="",""," - "&amp;INDEX('1.2 Speakers'!$J$10:$J1938,MATCH(K871,'1.2 Speakers'!$B$10:$B1938,0),)),"")&amp;IF(ISBLANK(L871),"","
")&amp;L871&amp;IFERROR(IF(INDEX('1.2 Speakers'!$J$10:$J1938,MATCH(L871,'1.2 Speakers'!$B$10:$B1938,0),)="",""," - "&amp;INDEX('1.2 Speakers'!$J$10:$J1938,MATCH(L871,'1.2 Speakers'!$B$10:$B1938,0),)),"")&amp;IF(ISBLANK(M871),"","
")&amp;M871&amp;IFERROR(IF(INDEX('1.2 Speakers'!$J$10:$J1938,MATCH(M871,'1.2 Speakers'!$B$10:$B1938,0),)="",""," - "&amp;INDEX('1.2 Speakers'!$J$10:$J1938,MATCH(M871,'1.2 Speakers'!$B$10:$B1938,0),)),"")&amp;IF(ISBLANK(N871),"","
")&amp;N871&amp;IFERROR(IF(INDEX('1.2 Speakers'!$J$10:$J1938,MATCH(N871,'1.2 Speakers'!$B$10:$B1938,0),)="",""," - "&amp;INDEX('1.2 Speakers'!$J$10:$J1938,MATCH(N871,'1.2 Speakers'!$B$10:$B1938,0),)),"")</f>
        <v/>
      </c>
      <c r="P871" s="58"/>
      <c r="Q871" s="60"/>
      <c r="R871" s="61"/>
      <c r="S871" s="60"/>
      <c r="T871" s="62"/>
    </row>
    <row r="872" spans="2:20" ht="13">
      <c r="B872" s="56"/>
      <c r="C872" s="425"/>
      <c r="D872" s="57"/>
      <c r="E872" s="58"/>
      <c r="F872" s="58"/>
      <c r="G872" s="427"/>
      <c r="H872" s="427"/>
      <c r="I872" s="59"/>
      <c r="J872" s="59"/>
      <c r="K872" s="59"/>
      <c r="L872" s="59"/>
      <c r="M872" s="59"/>
      <c r="N872" s="59"/>
      <c r="O872" s="57" t="str" cm="1">
        <f t="array" ref="O872">I872&amp;IFERROR(IF(INDEX('1.2 Speakers'!$J$10:$J1939,MATCH(I872,'1.2 Speakers'!$B$10:$B1939,0),)="",""," - "&amp;INDEX('1.2 Speakers'!$J$10:$J1939,MATCH(I872,'1.2 Speakers'!$B$10:$B1939,0),)),"")&amp;IF(ISBLANK(J872),"",CHAR(10))&amp;J872&amp;IFERROR(IF(INDEX('1.2 Speakers'!$J$10:$J1939,MATCH(J872,'1.2 Speakers'!$B$10:$B1939,0),)="",""," - "&amp;INDEX('1.2 Speakers'!$J$10:$J1939,MATCH(J872,'1.2 Speakers'!$B$10:$B1939,0),)),"")&amp;IF(ISBLANK(K872),"","
")&amp;K872&amp;IFERROR(IF(INDEX('1.2 Speakers'!$J$10:$J1939,MATCH(K872,'1.2 Speakers'!$B$10:$B1939,0),)="",""," - "&amp;INDEX('1.2 Speakers'!$J$10:$J1939,MATCH(K872,'1.2 Speakers'!$B$10:$B1939,0),)),"")&amp;IF(ISBLANK(L872),"","
")&amp;L872&amp;IFERROR(IF(INDEX('1.2 Speakers'!$J$10:$J1939,MATCH(L872,'1.2 Speakers'!$B$10:$B1939,0),)="",""," - "&amp;INDEX('1.2 Speakers'!$J$10:$J1939,MATCH(L872,'1.2 Speakers'!$B$10:$B1939,0),)),"")&amp;IF(ISBLANK(M872),"","
")&amp;M872&amp;IFERROR(IF(INDEX('1.2 Speakers'!$J$10:$J1939,MATCH(M872,'1.2 Speakers'!$B$10:$B1939,0),)="",""," - "&amp;INDEX('1.2 Speakers'!$J$10:$J1939,MATCH(M872,'1.2 Speakers'!$B$10:$B1939,0),)),"")&amp;IF(ISBLANK(N872),"","
")&amp;N872&amp;IFERROR(IF(INDEX('1.2 Speakers'!$J$10:$J1939,MATCH(N872,'1.2 Speakers'!$B$10:$B1939,0),)="",""," - "&amp;INDEX('1.2 Speakers'!$J$10:$J1939,MATCH(N872,'1.2 Speakers'!$B$10:$B1939,0),)),"")</f>
        <v/>
      </c>
      <c r="P872" s="58"/>
      <c r="Q872" s="60"/>
      <c r="R872" s="61"/>
      <c r="S872" s="60"/>
      <c r="T872" s="62"/>
    </row>
    <row r="873" spans="2:20" ht="13">
      <c r="B873" s="56"/>
      <c r="C873" s="425"/>
      <c r="D873" s="57"/>
      <c r="E873" s="58"/>
      <c r="F873" s="58"/>
      <c r="G873" s="427"/>
      <c r="H873" s="427"/>
      <c r="I873" s="59"/>
      <c r="J873" s="59"/>
      <c r="K873" s="59"/>
      <c r="L873" s="59"/>
      <c r="M873" s="59"/>
      <c r="N873" s="59"/>
      <c r="O873" s="57" t="str" cm="1">
        <f t="array" ref="O873">I873&amp;IFERROR(IF(INDEX('1.2 Speakers'!$J$10:$J1940,MATCH(I873,'1.2 Speakers'!$B$10:$B1940,0),)="",""," - "&amp;INDEX('1.2 Speakers'!$J$10:$J1940,MATCH(I873,'1.2 Speakers'!$B$10:$B1940,0),)),"")&amp;IF(ISBLANK(J873),"",CHAR(10))&amp;J873&amp;IFERROR(IF(INDEX('1.2 Speakers'!$J$10:$J1940,MATCH(J873,'1.2 Speakers'!$B$10:$B1940,0),)="",""," - "&amp;INDEX('1.2 Speakers'!$J$10:$J1940,MATCH(J873,'1.2 Speakers'!$B$10:$B1940,0),)),"")&amp;IF(ISBLANK(K873),"","
")&amp;K873&amp;IFERROR(IF(INDEX('1.2 Speakers'!$J$10:$J1940,MATCH(K873,'1.2 Speakers'!$B$10:$B1940,0),)="",""," - "&amp;INDEX('1.2 Speakers'!$J$10:$J1940,MATCH(K873,'1.2 Speakers'!$B$10:$B1940,0),)),"")&amp;IF(ISBLANK(L873),"","
")&amp;L873&amp;IFERROR(IF(INDEX('1.2 Speakers'!$J$10:$J1940,MATCH(L873,'1.2 Speakers'!$B$10:$B1940,0),)="",""," - "&amp;INDEX('1.2 Speakers'!$J$10:$J1940,MATCH(L873,'1.2 Speakers'!$B$10:$B1940,0),)),"")&amp;IF(ISBLANK(M873),"","
")&amp;M873&amp;IFERROR(IF(INDEX('1.2 Speakers'!$J$10:$J1940,MATCH(M873,'1.2 Speakers'!$B$10:$B1940,0),)="",""," - "&amp;INDEX('1.2 Speakers'!$J$10:$J1940,MATCH(M873,'1.2 Speakers'!$B$10:$B1940,0),)),"")&amp;IF(ISBLANK(N873),"","
")&amp;N873&amp;IFERROR(IF(INDEX('1.2 Speakers'!$J$10:$J1940,MATCH(N873,'1.2 Speakers'!$B$10:$B1940,0),)="",""," - "&amp;INDEX('1.2 Speakers'!$J$10:$J1940,MATCH(N873,'1.2 Speakers'!$B$10:$B1940,0),)),"")</f>
        <v/>
      </c>
      <c r="P873" s="58"/>
      <c r="Q873" s="60"/>
      <c r="R873" s="61"/>
      <c r="S873" s="60"/>
      <c r="T873" s="62"/>
    </row>
    <row r="874" spans="2:20" ht="13">
      <c r="B874" s="56"/>
      <c r="C874" s="425"/>
      <c r="D874" s="57"/>
      <c r="E874" s="58"/>
      <c r="F874" s="58"/>
      <c r="G874" s="427"/>
      <c r="H874" s="427"/>
      <c r="I874" s="59"/>
      <c r="J874" s="59"/>
      <c r="K874" s="59"/>
      <c r="L874" s="59"/>
      <c r="M874" s="59"/>
      <c r="N874" s="59"/>
      <c r="O874" s="57" t="str" cm="1">
        <f t="array" ref="O874">I874&amp;IFERROR(IF(INDEX('1.2 Speakers'!$J$10:$J1941,MATCH(I874,'1.2 Speakers'!$B$10:$B1941,0),)="",""," - "&amp;INDEX('1.2 Speakers'!$J$10:$J1941,MATCH(I874,'1.2 Speakers'!$B$10:$B1941,0),)),"")&amp;IF(ISBLANK(J874),"",CHAR(10))&amp;J874&amp;IFERROR(IF(INDEX('1.2 Speakers'!$J$10:$J1941,MATCH(J874,'1.2 Speakers'!$B$10:$B1941,0),)="",""," - "&amp;INDEX('1.2 Speakers'!$J$10:$J1941,MATCH(J874,'1.2 Speakers'!$B$10:$B1941,0),)),"")&amp;IF(ISBLANK(K874),"","
")&amp;K874&amp;IFERROR(IF(INDEX('1.2 Speakers'!$J$10:$J1941,MATCH(K874,'1.2 Speakers'!$B$10:$B1941,0),)="",""," - "&amp;INDEX('1.2 Speakers'!$J$10:$J1941,MATCH(K874,'1.2 Speakers'!$B$10:$B1941,0),)),"")&amp;IF(ISBLANK(L874),"","
")&amp;L874&amp;IFERROR(IF(INDEX('1.2 Speakers'!$J$10:$J1941,MATCH(L874,'1.2 Speakers'!$B$10:$B1941,0),)="",""," - "&amp;INDEX('1.2 Speakers'!$J$10:$J1941,MATCH(L874,'1.2 Speakers'!$B$10:$B1941,0),)),"")&amp;IF(ISBLANK(M874),"","
")&amp;M874&amp;IFERROR(IF(INDEX('1.2 Speakers'!$J$10:$J1941,MATCH(M874,'1.2 Speakers'!$B$10:$B1941,0),)="",""," - "&amp;INDEX('1.2 Speakers'!$J$10:$J1941,MATCH(M874,'1.2 Speakers'!$B$10:$B1941,0),)),"")&amp;IF(ISBLANK(N874),"","
")&amp;N874&amp;IFERROR(IF(INDEX('1.2 Speakers'!$J$10:$J1941,MATCH(N874,'1.2 Speakers'!$B$10:$B1941,0),)="",""," - "&amp;INDEX('1.2 Speakers'!$J$10:$J1941,MATCH(N874,'1.2 Speakers'!$B$10:$B1941,0),)),"")</f>
        <v/>
      </c>
      <c r="P874" s="58"/>
      <c r="Q874" s="60"/>
      <c r="R874" s="61"/>
      <c r="S874" s="60"/>
      <c r="T874" s="62"/>
    </row>
    <row r="875" spans="2:20" ht="13">
      <c r="B875" s="56"/>
      <c r="C875" s="425"/>
      <c r="D875" s="57"/>
      <c r="E875" s="58"/>
      <c r="F875" s="58"/>
      <c r="G875" s="427"/>
      <c r="H875" s="427"/>
      <c r="I875" s="59"/>
      <c r="J875" s="59"/>
      <c r="K875" s="59"/>
      <c r="L875" s="59"/>
      <c r="M875" s="59"/>
      <c r="N875" s="59"/>
      <c r="O875" s="57" t="str" cm="1">
        <f t="array" ref="O875">I875&amp;IFERROR(IF(INDEX('1.2 Speakers'!$J$10:$J1942,MATCH(I875,'1.2 Speakers'!$B$10:$B1942,0),)="",""," - "&amp;INDEX('1.2 Speakers'!$J$10:$J1942,MATCH(I875,'1.2 Speakers'!$B$10:$B1942,0),)),"")&amp;IF(ISBLANK(J875),"",CHAR(10))&amp;J875&amp;IFERROR(IF(INDEX('1.2 Speakers'!$J$10:$J1942,MATCH(J875,'1.2 Speakers'!$B$10:$B1942,0),)="",""," - "&amp;INDEX('1.2 Speakers'!$J$10:$J1942,MATCH(J875,'1.2 Speakers'!$B$10:$B1942,0),)),"")&amp;IF(ISBLANK(K875),"","
")&amp;K875&amp;IFERROR(IF(INDEX('1.2 Speakers'!$J$10:$J1942,MATCH(K875,'1.2 Speakers'!$B$10:$B1942,0),)="",""," - "&amp;INDEX('1.2 Speakers'!$J$10:$J1942,MATCH(K875,'1.2 Speakers'!$B$10:$B1942,0),)),"")&amp;IF(ISBLANK(L875),"","
")&amp;L875&amp;IFERROR(IF(INDEX('1.2 Speakers'!$J$10:$J1942,MATCH(L875,'1.2 Speakers'!$B$10:$B1942,0),)="",""," - "&amp;INDEX('1.2 Speakers'!$J$10:$J1942,MATCH(L875,'1.2 Speakers'!$B$10:$B1942,0),)),"")&amp;IF(ISBLANK(M875),"","
")&amp;M875&amp;IFERROR(IF(INDEX('1.2 Speakers'!$J$10:$J1942,MATCH(M875,'1.2 Speakers'!$B$10:$B1942,0),)="",""," - "&amp;INDEX('1.2 Speakers'!$J$10:$J1942,MATCH(M875,'1.2 Speakers'!$B$10:$B1942,0),)),"")&amp;IF(ISBLANK(N875),"","
")&amp;N875&amp;IFERROR(IF(INDEX('1.2 Speakers'!$J$10:$J1942,MATCH(N875,'1.2 Speakers'!$B$10:$B1942,0),)="",""," - "&amp;INDEX('1.2 Speakers'!$J$10:$J1942,MATCH(N875,'1.2 Speakers'!$B$10:$B1942,0),)),"")</f>
        <v/>
      </c>
      <c r="P875" s="58"/>
      <c r="Q875" s="60"/>
      <c r="R875" s="61"/>
      <c r="S875" s="60"/>
      <c r="T875" s="62"/>
    </row>
    <row r="876" spans="2:20" ht="13">
      <c r="B876" s="56"/>
      <c r="C876" s="425"/>
      <c r="D876" s="57"/>
      <c r="E876" s="58"/>
      <c r="F876" s="58"/>
      <c r="G876" s="427"/>
      <c r="H876" s="427"/>
      <c r="I876" s="59"/>
      <c r="J876" s="59"/>
      <c r="K876" s="59"/>
      <c r="L876" s="59"/>
      <c r="M876" s="59"/>
      <c r="N876" s="59"/>
      <c r="O876" s="57" t="str" cm="1">
        <f t="array" ref="O876">I876&amp;IFERROR(IF(INDEX('1.2 Speakers'!$J$10:$J1943,MATCH(I876,'1.2 Speakers'!$B$10:$B1943,0),)="",""," - "&amp;INDEX('1.2 Speakers'!$J$10:$J1943,MATCH(I876,'1.2 Speakers'!$B$10:$B1943,0),)),"")&amp;IF(ISBLANK(J876),"",CHAR(10))&amp;J876&amp;IFERROR(IF(INDEX('1.2 Speakers'!$J$10:$J1943,MATCH(J876,'1.2 Speakers'!$B$10:$B1943,0),)="",""," - "&amp;INDEX('1.2 Speakers'!$J$10:$J1943,MATCH(J876,'1.2 Speakers'!$B$10:$B1943,0),)),"")&amp;IF(ISBLANK(K876),"","
")&amp;K876&amp;IFERROR(IF(INDEX('1.2 Speakers'!$J$10:$J1943,MATCH(K876,'1.2 Speakers'!$B$10:$B1943,0),)="",""," - "&amp;INDEX('1.2 Speakers'!$J$10:$J1943,MATCH(K876,'1.2 Speakers'!$B$10:$B1943,0),)),"")&amp;IF(ISBLANK(L876),"","
")&amp;L876&amp;IFERROR(IF(INDEX('1.2 Speakers'!$J$10:$J1943,MATCH(L876,'1.2 Speakers'!$B$10:$B1943,0),)="",""," - "&amp;INDEX('1.2 Speakers'!$J$10:$J1943,MATCH(L876,'1.2 Speakers'!$B$10:$B1943,0),)),"")&amp;IF(ISBLANK(M876),"","
")&amp;M876&amp;IFERROR(IF(INDEX('1.2 Speakers'!$J$10:$J1943,MATCH(M876,'1.2 Speakers'!$B$10:$B1943,0),)="",""," - "&amp;INDEX('1.2 Speakers'!$J$10:$J1943,MATCH(M876,'1.2 Speakers'!$B$10:$B1943,0),)),"")&amp;IF(ISBLANK(N876),"","
")&amp;N876&amp;IFERROR(IF(INDEX('1.2 Speakers'!$J$10:$J1943,MATCH(N876,'1.2 Speakers'!$B$10:$B1943,0),)="",""," - "&amp;INDEX('1.2 Speakers'!$J$10:$J1943,MATCH(N876,'1.2 Speakers'!$B$10:$B1943,0),)),"")</f>
        <v/>
      </c>
      <c r="P876" s="58"/>
      <c r="Q876" s="60"/>
      <c r="R876" s="61"/>
      <c r="S876" s="60"/>
      <c r="T876" s="62"/>
    </row>
    <row r="877" spans="2:20" ht="13">
      <c r="B877" s="56"/>
      <c r="C877" s="425"/>
      <c r="D877" s="57"/>
      <c r="E877" s="58"/>
      <c r="F877" s="58"/>
      <c r="G877" s="427"/>
      <c r="H877" s="427"/>
      <c r="I877" s="59"/>
      <c r="J877" s="59"/>
      <c r="K877" s="59"/>
      <c r="L877" s="59"/>
      <c r="M877" s="59"/>
      <c r="N877" s="59"/>
      <c r="O877" s="57" t="str" cm="1">
        <f t="array" ref="O877">I877&amp;IFERROR(IF(INDEX('1.2 Speakers'!$J$10:$J1944,MATCH(I877,'1.2 Speakers'!$B$10:$B1944,0),)="",""," - "&amp;INDEX('1.2 Speakers'!$J$10:$J1944,MATCH(I877,'1.2 Speakers'!$B$10:$B1944,0),)),"")&amp;IF(ISBLANK(J877),"",CHAR(10))&amp;J877&amp;IFERROR(IF(INDEX('1.2 Speakers'!$J$10:$J1944,MATCH(J877,'1.2 Speakers'!$B$10:$B1944,0),)="",""," - "&amp;INDEX('1.2 Speakers'!$J$10:$J1944,MATCH(J877,'1.2 Speakers'!$B$10:$B1944,0),)),"")&amp;IF(ISBLANK(K877),"","
")&amp;K877&amp;IFERROR(IF(INDEX('1.2 Speakers'!$J$10:$J1944,MATCH(K877,'1.2 Speakers'!$B$10:$B1944,0),)="",""," - "&amp;INDEX('1.2 Speakers'!$J$10:$J1944,MATCH(K877,'1.2 Speakers'!$B$10:$B1944,0),)),"")&amp;IF(ISBLANK(L877),"","
")&amp;L877&amp;IFERROR(IF(INDEX('1.2 Speakers'!$J$10:$J1944,MATCH(L877,'1.2 Speakers'!$B$10:$B1944,0),)="",""," - "&amp;INDEX('1.2 Speakers'!$J$10:$J1944,MATCH(L877,'1.2 Speakers'!$B$10:$B1944,0),)),"")&amp;IF(ISBLANK(M877),"","
")&amp;M877&amp;IFERROR(IF(INDEX('1.2 Speakers'!$J$10:$J1944,MATCH(M877,'1.2 Speakers'!$B$10:$B1944,0),)="",""," - "&amp;INDEX('1.2 Speakers'!$J$10:$J1944,MATCH(M877,'1.2 Speakers'!$B$10:$B1944,0),)),"")&amp;IF(ISBLANK(N877),"","
")&amp;N877&amp;IFERROR(IF(INDEX('1.2 Speakers'!$J$10:$J1944,MATCH(N877,'1.2 Speakers'!$B$10:$B1944,0),)="",""," - "&amp;INDEX('1.2 Speakers'!$J$10:$J1944,MATCH(N877,'1.2 Speakers'!$B$10:$B1944,0),)),"")</f>
        <v/>
      </c>
      <c r="P877" s="58"/>
      <c r="Q877" s="60"/>
      <c r="R877" s="61"/>
      <c r="S877" s="60"/>
      <c r="T877" s="62"/>
    </row>
    <row r="878" spans="2:20" ht="13">
      <c r="B878" s="56"/>
      <c r="C878" s="425"/>
      <c r="D878" s="57"/>
      <c r="E878" s="58"/>
      <c r="F878" s="58"/>
      <c r="G878" s="427"/>
      <c r="H878" s="427"/>
      <c r="I878" s="59"/>
      <c r="J878" s="59"/>
      <c r="K878" s="59"/>
      <c r="L878" s="59"/>
      <c r="M878" s="59"/>
      <c r="N878" s="59"/>
      <c r="O878" s="57" t="str" cm="1">
        <f t="array" ref="O878">I878&amp;IFERROR(IF(INDEX('1.2 Speakers'!$J$10:$J1945,MATCH(I878,'1.2 Speakers'!$B$10:$B1945,0),)="",""," - "&amp;INDEX('1.2 Speakers'!$J$10:$J1945,MATCH(I878,'1.2 Speakers'!$B$10:$B1945,0),)),"")&amp;IF(ISBLANK(J878),"",CHAR(10))&amp;J878&amp;IFERROR(IF(INDEX('1.2 Speakers'!$J$10:$J1945,MATCH(J878,'1.2 Speakers'!$B$10:$B1945,0),)="",""," - "&amp;INDEX('1.2 Speakers'!$J$10:$J1945,MATCH(J878,'1.2 Speakers'!$B$10:$B1945,0),)),"")&amp;IF(ISBLANK(K878),"","
")&amp;K878&amp;IFERROR(IF(INDEX('1.2 Speakers'!$J$10:$J1945,MATCH(K878,'1.2 Speakers'!$B$10:$B1945,0),)="",""," - "&amp;INDEX('1.2 Speakers'!$J$10:$J1945,MATCH(K878,'1.2 Speakers'!$B$10:$B1945,0),)),"")&amp;IF(ISBLANK(L878),"","
")&amp;L878&amp;IFERROR(IF(INDEX('1.2 Speakers'!$J$10:$J1945,MATCH(L878,'1.2 Speakers'!$B$10:$B1945,0),)="",""," - "&amp;INDEX('1.2 Speakers'!$J$10:$J1945,MATCH(L878,'1.2 Speakers'!$B$10:$B1945,0),)),"")&amp;IF(ISBLANK(M878),"","
")&amp;M878&amp;IFERROR(IF(INDEX('1.2 Speakers'!$J$10:$J1945,MATCH(M878,'1.2 Speakers'!$B$10:$B1945,0),)="",""," - "&amp;INDEX('1.2 Speakers'!$J$10:$J1945,MATCH(M878,'1.2 Speakers'!$B$10:$B1945,0),)),"")&amp;IF(ISBLANK(N878),"","
")&amp;N878&amp;IFERROR(IF(INDEX('1.2 Speakers'!$J$10:$J1945,MATCH(N878,'1.2 Speakers'!$B$10:$B1945,0),)="",""," - "&amp;INDEX('1.2 Speakers'!$J$10:$J1945,MATCH(N878,'1.2 Speakers'!$B$10:$B1945,0),)),"")</f>
        <v/>
      </c>
      <c r="P878" s="58"/>
      <c r="Q878" s="60"/>
      <c r="R878" s="61"/>
      <c r="S878" s="60"/>
      <c r="T878" s="62"/>
    </row>
    <row r="879" spans="2:20" ht="13">
      <c r="B879" s="56"/>
      <c r="C879" s="425"/>
      <c r="D879" s="57"/>
      <c r="E879" s="58"/>
      <c r="F879" s="58"/>
      <c r="G879" s="427"/>
      <c r="H879" s="427"/>
      <c r="I879" s="59"/>
      <c r="J879" s="59"/>
      <c r="K879" s="59"/>
      <c r="L879" s="59"/>
      <c r="M879" s="59"/>
      <c r="N879" s="59"/>
      <c r="O879" s="57" t="str" cm="1">
        <f t="array" ref="O879">I879&amp;IFERROR(IF(INDEX('1.2 Speakers'!$J$10:$J1946,MATCH(I879,'1.2 Speakers'!$B$10:$B1946,0),)="",""," - "&amp;INDEX('1.2 Speakers'!$J$10:$J1946,MATCH(I879,'1.2 Speakers'!$B$10:$B1946,0),)),"")&amp;IF(ISBLANK(J879),"",CHAR(10))&amp;J879&amp;IFERROR(IF(INDEX('1.2 Speakers'!$J$10:$J1946,MATCH(J879,'1.2 Speakers'!$B$10:$B1946,0),)="",""," - "&amp;INDEX('1.2 Speakers'!$J$10:$J1946,MATCH(J879,'1.2 Speakers'!$B$10:$B1946,0),)),"")&amp;IF(ISBLANK(K879),"","
")&amp;K879&amp;IFERROR(IF(INDEX('1.2 Speakers'!$J$10:$J1946,MATCH(K879,'1.2 Speakers'!$B$10:$B1946,0),)="",""," - "&amp;INDEX('1.2 Speakers'!$J$10:$J1946,MATCH(K879,'1.2 Speakers'!$B$10:$B1946,0),)),"")&amp;IF(ISBLANK(L879),"","
")&amp;L879&amp;IFERROR(IF(INDEX('1.2 Speakers'!$J$10:$J1946,MATCH(L879,'1.2 Speakers'!$B$10:$B1946,0),)="",""," - "&amp;INDEX('1.2 Speakers'!$J$10:$J1946,MATCH(L879,'1.2 Speakers'!$B$10:$B1946,0),)),"")&amp;IF(ISBLANK(M879),"","
")&amp;M879&amp;IFERROR(IF(INDEX('1.2 Speakers'!$J$10:$J1946,MATCH(M879,'1.2 Speakers'!$B$10:$B1946,0),)="",""," - "&amp;INDEX('1.2 Speakers'!$J$10:$J1946,MATCH(M879,'1.2 Speakers'!$B$10:$B1946,0),)),"")&amp;IF(ISBLANK(N879),"","
")&amp;N879&amp;IFERROR(IF(INDEX('1.2 Speakers'!$J$10:$J1946,MATCH(N879,'1.2 Speakers'!$B$10:$B1946,0),)="",""," - "&amp;INDEX('1.2 Speakers'!$J$10:$J1946,MATCH(N879,'1.2 Speakers'!$B$10:$B1946,0),)),"")</f>
        <v/>
      </c>
      <c r="P879" s="58"/>
      <c r="Q879" s="60"/>
      <c r="R879" s="61"/>
      <c r="S879" s="60"/>
      <c r="T879" s="62"/>
    </row>
    <row r="880" spans="2:20" ht="13">
      <c r="B880" s="56"/>
      <c r="C880" s="425"/>
      <c r="D880" s="57"/>
      <c r="E880" s="58"/>
      <c r="F880" s="58"/>
      <c r="G880" s="427"/>
      <c r="H880" s="427"/>
      <c r="I880" s="59"/>
      <c r="J880" s="59"/>
      <c r="K880" s="59"/>
      <c r="L880" s="59"/>
      <c r="M880" s="59"/>
      <c r="N880" s="59"/>
      <c r="O880" s="57" t="str" cm="1">
        <f t="array" ref="O880">I880&amp;IFERROR(IF(INDEX('1.2 Speakers'!$J$10:$J1947,MATCH(I880,'1.2 Speakers'!$B$10:$B1947,0),)="",""," - "&amp;INDEX('1.2 Speakers'!$J$10:$J1947,MATCH(I880,'1.2 Speakers'!$B$10:$B1947,0),)),"")&amp;IF(ISBLANK(J880),"",CHAR(10))&amp;J880&amp;IFERROR(IF(INDEX('1.2 Speakers'!$J$10:$J1947,MATCH(J880,'1.2 Speakers'!$B$10:$B1947,0),)="",""," - "&amp;INDEX('1.2 Speakers'!$J$10:$J1947,MATCH(J880,'1.2 Speakers'!$B$10:$B1947,0),)),"")&amp;IF(ISBLANK(K880),"","
")&amp;K880&amp;IFERROR(IF(INDEX('1.2 Speakers'!$J$10:$J1947,MATCH(K880,'1.2 Speakers'!$B$10:$B1947,0),)="",""," - "&amp;INDEX('1.2 Speakers'!$J$10:$J1947,MATCH(K880,'1.2 Speakers'!$B$10:$B1947,0),)),"")&amp;IF(ISBLANK(L880),"","
")&amp;L880&amp;IFERROR(IF(INDEX('1.2 Speakers'!$J$10:$J1947,MATCH(L880,'1.2 Speakers'!$B$10:$B1947,0),)="",""," - "&amp;INDEX('1.2 Speakers'!$J$10:$J1947,MATCH(L880,'1.2 Speakers'!$B$10:$B1947,0),)),"")&amp;IF(ISBLANK(M880),"","
")&amp;M880&amp;IFERROR(IF(INDEX('1.2 Speakers'!$J$10:$J1947,MATCH(M880,'1.2 Speakers'!$B$10:$B1947,0),)="",""," - "&amp;INDEX('1.2 Speakers'!$J$10:$J1947,MATCH(M880,'1.2 Speakers'!$B$10:$B1947,0),)),"")&amp;IF(ISBLANK(N880),"","
")&amp;N880&amp;IFERROR(IF(INDEX('1.2 Speakers'!$J$10:$J1947,MATCH(N880,'1.2 Speakers'!$B$10:$B1947,0),)="",""," - "&amp;INDEX('1.2 Speakers'!$J$10:$J1947,MATCH(N880,'1.2 Speakers'!$B$10:$B1947,0),)),"")</f>
        <v/>
      </c>
      <c r="P880" s="58"/>
      <c r="Q880" s="60"/>
      <c r="R880" s="61"/>
      <c r="S880" s="60"/>
      <c r="T880" s="62"/>
    </row>
    <row r="881" spans="2:20" ht="13">
      <c r="B881" s="56"/>
      <c r="C881" s="425"/>
      <c r="D881" s="57"/>
      <c r="E881" s="58"/>
      <c r="F881" s="58"/>
      <c r="G881" s="427"/>
      <c r="H881" s="427"/>
      <c r="I881" s="59"/>
      <c r="J881" s="59"/>
      <c r="K881" s="59"/>
      <c r="L881" s="59"/>
      <c r="M881" s="59"/>
      <c r="N881" s="59"/>
      <c r="O881" s="57" t="str" cm="1">
        <f t="array" ref="O881">I881&amp;IFERROR(IF(INDEX('1.2 Speakers'!$J$10:$J1948,MATCH(I881,'1.2 Speakers'!$B$10:$B1948,0),)="",""," - "&amp;INDEX('1.2 Speakers'!$J$10:$J1948,MATCH(I881,'1.2 Speakers'!$B$10:$B1948,0),)),"")&amp;IF(ISBLANK(J881),"",CHAR(10))&amp;J881&amp;IFERROR(IF(INDEX('1.2 Speakers'!$J$10:$J1948,MATCH(J881,'1.2 Speakers'!$B$10:$B1948,0),)="",""," - "&amp;INDEX('1.2 Speakers'!$J$10:$J1948,MATCH(J881,'1.2 Speakers'!$B$10:$B1948,0),)),"")&amp;IF(ISBLANK(K881),"","
")&amp;K881&amp;IFERROR(IF(INDEX('1.2 Speakers'!$J$10:$J1948,MATCH(K881,'1.2 Speakers'!$B$10:$B1948,0),)="",""," - "&amp;INDEX('1.2 Speakers'!$J$10:$J1948,MATCH(K881,'1.2 Speakers'!$B$10:$B1948,0),)),"")&amp;IF(ISBLANK(L881),"","
")&amp;L881&amp;IFERROR(IF(INDEX('1.2 Speakers'!$J$10:$J1948,MATCH(L881,'1.2 Speakers'!$B$10:$B1948,0),)="",""," - "&amp;INDEX('1.2 Speakers'!$J$10:$J1948,MATCH(L881,'1.2 Speakers'!$B$10:$B1948,0),)),"")&amp;IF(ISBLANK(M881),"","
")&amp;M881&amp;IFERROR(IF(INDEX('1.2 Speakers'!$J$10:$J1948,MATCH(M881,'1.2 Speakers'!$B$10:$B1948,0),)="",""," - "&amp;INDEX('1.2 Speakers'!$J$10:$J1948,MATCH(M881,'1.2 Speakers'!$B$10:$B1948,0),)),"")&amp;IF(ISBLANK(N881),"","
")&amp;N881&amp;IFERROR(IF(INDEX('1.2 Speakers'!$J$10:$J1948,MATCH(N881,'1.2 Speakers'!$B$10:$B1948,0),)="",""," - "&amp;INDEX('1.2 Speakers'!$J$10:$J1948,MATCH(N881,'1.2 Speakers'!$B$10:$B1948,0),)),"")</f>
        <v/>
      </c>
      <c r="P881" s="58"/>
      <c r="Q881" s="60"/>
      <c r="R881" s="61"/>
      <c r="S881" s="60"/>
      <c r="T881" s="62"/>
    </row>
    <row r="882" spans="2:20" ht="13">
      <c r="B882" s="56"/>
      <c r="C882" s="425"/>
      <c r="D882" s="57"/>
      <c r="E882" s="58"/>
      <c r="F882" s="58"/>
      <c r="G882" s="427"/>
      <c r="H882" s="427"/>
      <c r="I882" s="59"/>
      <c r="J882" s="59"/>
      <c r="K882" s="59"/>
      <c r="L882" s="59"/>
      <c r="M882" s="59"/>
      <c r="N882" s="59"/>
      <c r="O882" s="57" t="str" cm="1">
        <f t="array" ref="O882">I882&amp;IFERROR(IF(INDEX('1.2 Speakers'!$J$10:$J1949,MATCH(I882,'1.2 Speakers'!$B$10:$B1949,0),)="",""," - "&amp;INDEX('1.2 Speakers'!$J$10:$J1949,MATCH(I882,'1.2 Speakers'!$B$10:$B1949,0),)),"")&amp;IF(ISBLANK(J882),"",CHAR(10))&amp;J882&amp;IFERROR(IF(INDEX('1.2 Speakers'!$J$10:$J1949,MATCH(J882,'1.2 Speakers'!$B$10:$B1949,0),)="",""," - "&amp;INDEX('1.2 Speakers'!$J$10:$J1949,MATCH(J882,'1.2 Speakers'!$B$10:$B1949,0),)),"")&amp;IF(ISBLANK(K882),"","
")&amp;K882&amp;IFERROR(IF(INDEX('1.2 Speakers'!$J$10:$J1949,MATCH(K882,'1.2 Speakers'!$B$10:$B1949,0),)="",""," - "&amp;INDEX('1.2 Speakers'!$J$10:$J1949,MATCH(K882,'1.2 Speakers'!$B$10:$B1949,0),)),"")&amp;IF(ISBLANK(L882),"","
")&amp;L882&amp;IFERROR(IF(INDEX('1.2 Speakers'!$J$10:$J1949,MATCH(L882,'1.2 Speakers'!$B$10:$B1949,0),)="",""," - "&amp;INDEX('1.2 Speakers'!$J$10:$J1949,MATCH(L882,'1.2 Speakers'!$B$10:$B1949,0),)),"")&amp;IF(ISBLANK(M882),"","
")&amp;M882&amp;IFERROR(IF(INDEX('1.2 Speakers'!$J$10:$J1949,MATCH(M882,'1.2 Speakers'!$B$10:$B1949,0),)="",""," - "&amp;INDEX('1.2 Speakers'!$J$10:$J1949,MATCH(M882,'1.2 Speakers'!$B$10:$B1949,0),)),"")&amp;IF(ISBLANK(N882),"","
")&amp;N882&amp;IFERROR(IF(INDEX('1.2 Speakers'!$J$10:$J1949,MATCH(N882,'1.2 Speakers'!$B$10:$B1949,0),)="",""," - "&amp;INDEX('1.2 Speakers'!$J$10:$J1949,MATCH(N882,'1.2 Speakers'!$B$10:$B1949,0),)),"")</f>
        <v/>
      </c>
      <c r="P882" s="58"/>
      <c r="Q882" s="60"/>
      <c r="R882" s="61"/>
      <c r="S882" s="60"/>
      <c r="T882" s="62"/>
    </row>
    <row r="883" spans="2:20" ht="13">
      <c r="B883" s="56"/>
      <c r="C883" s="425"/>
      <c r="D883" s="57"/>
      <c r="E883" s="58"/>
      <c r="F883" s="58"/>
      <c r="G883" s="427"/>
      <c r="H883" s="427"/>
      <c r="I883" s="59"/>
      <c r="J883" s="59"/>
      <c r="K883" s="59"/>
      <c r="L883" s="59"/>
      <c r="M883" s="59"/>
      <c r="N883" s="59"/>
      <c r="O883" s="57" t="str" cm="1">
        <f t="array" ref="O883">I883&amp;IFERROR(IF(INDEX('1.2 Speakers'!$J$10:$J1950,MATCH(I883,'1.2 Speakers'!$B$10:$B1950,0),)="",""," - "&amp;INDEX('1.2 Speakers'!$J$10:$J1950,MATCH(I883,'1.2 Speakers'!$B$10:$B1950,0),)),"")&amp;IF(ISBLANK(J883),"",CHAR(10))&amp;J883&amp;IFERROR(IF(INDEX('1.2 Speakers'!$J$10:$J1950,MATCH(J883,'1.2 Speakers'!$B$10:$B1950,0),)="",""," - "&amp;INDEX('1.2 Speakers'!$J$10:$J1950,MATCH(J883,'1.2 Speakers'!$B$10:$B1950,0),)),"")&amp;IF(ISBLANK(K883),"","
")&amp;K883&amp;IFERROR(IF(INDEX('1.2 Speakers'!$J$10:$J1950,MATCH(K883,'1.2 Speakers'!$B$10:$B1950,0),)="",""," - "&amp;INDEX('1.2 Speakers'!$J$10:$J1950,MATCH(K883,'1.2 Speakers'!$B$10:$B1950,0),)),"")&amp;IF(ISBLANK(L883),"","
")&amp;L883&amp;IFERROR(IF(INDEX('1.2 Speakers'!$J$10:$J1950,MATCH(L883,'1.2 Speakers'!$B$10:$B1950,0),)="",""," - "&amp;INDEX('1.2 Speakers'!$J$10:$J1950,MATCH(L883,'1.2 Speakers'!$B$10:$B1950,0),)),"")&amp;IF(ISBLANK(M883),"","
")&amp;M883&amp;IFERROR(IF(INDEX('1.2 Speakers'!$J$10:$J1950,MATCH(M883,'1.2 Speakers'!$B$10:$B1950,0),)="",""," - "&amp;INDEX('1.2 Speakers'!$J$10:$J1950,MATCH(M883,'1.2 Speakers'!$B$10:$B1950,0),)),"")&amp;IF(ISBLANK(N883),"","
")&amp;N883&amp;IFERROR(IF(INDEX('1.2 Speakers'!$J$10:$J1950,MATCH(N883,'1.2 Speakers'!$B$10:$B1950,0),)="",""," - "&amp;INDEX('1.2 Speakers'!$J$10:$J1950,MATCH(N883,'1.2 Speakers'!$B$10:$B1950,0),)),"")</f>
        <v/>
      </c>
      <c r="P883" s="58"/>
      <c r="Q883" s="60"/>
      <c r="R883" s="61"/>
      <c r="S883" s="60"/>
      <c r="T883" s="62"/>
    </row>
    <row r="884" spans="2:20" ht="13">
      <c r="B884" s="56"/>
      <c r="C884" s="425"/>
      <c r="D884" s="57"/>
      <c r="E884" s="58"/>
      <c r="F884" s="58"/>
      <c r="G884" s="427"/>
      <c r="H884" s="427"/>
      <c r="I884" s="59"/>
      <c r="J884" s="59"/>
      <c r="K884" s="59"/>
      <c r="L884" s="59"/>
      <c r="M884" s="59"/>
      <c r="N884" s="59"/>
      <c r="O884" s="57" t="str" cm="1">
        <f t="array" ref="O884">I884&amp;IFERROR(IF(INDEX('1.2 Speakers'!$J$10:$J1951,MATCH(I884,'1.2 Speakers'!$B$10:$B1951,0),)="",""," - "&amp;INDEX('1.2 Speakers'!$J$10:$J1951,MATCH(I884,'1.2 Speakers'!$B$10:$B1951,0),)),"")&amp;IF(ISBLANK(J884),"",CHAR(10))&amp;J884&amp;IFERROR(IF(INDEX('1.2 Speakers'!$J$10:$J1951,MATCH(J884,'1.2 Speakers'!$B$10:$B1951,0),)="",""," - "&amp;INDEX('1.2 Speakers'!$J$10:$J1951,MATCH(J884,'1.2 Speakers'!$B$10:$B1951,0),)),"")&amp;IF(ISBLANK(K884),"","
")&amp;K884&amp;IFERROR(IF(INDEX('1.2 Speakers'!$J$10:$J1951,MATCH(K884,'1.2 Speakers'!$B$10:$B1951,0),)="",""," - "&amp;INDEX('1.2 Speakers'!$J$10:$J1951,MATCH(K884,'1.2 Speakers'!$B$10:$B1951,0),)),"")&amp;IF(ISBLANK(L884),"","
")&amp;L884&amp;IFERROR(IF(INDEX('1.2 Speakers'!$J$10:$J1951,MATCH(L884,'1.2 Speakers'!$B$10:$B1951,0),)="",""," - "&amp;INDEX('1.2 Speakers'!$J$10:$J1951,MATCH(L884,'1.2 Speakers'!$B$10:$B1951,0),)),"")&amp;IF(ISBLANK(M884),"","
")&amp;M884&amp;IFERROR(IF(INDEX('1.2 Speakers'!$J$10:$J1951,MATCH(M884,'1.2 Speakers'!$B$10:$B1951,0),)="",""," - "&amp;INDEX('1.2 Speakers'!$J$10:$J1951,MATCH(M884,'1.2 Speakers'!$B$10:$B1951,0),)),"")&amp;IF(ISBLANK(N884),"","
")&amp;N884&amp;IFERROR(IF(INDEX('1.2 Speakers'!$J$10:$J1951,MATCH(N884,'1.2 Speakers'!$B$10:$B1951,0),)="",""," - "&amp;INDEX('1.2 Speakers'!$J$10:$J1951,MATCH(N884,'1.2 Speakers'!$B$10:$B1951,0),)),"")</f>
        <v/>
      </c>
      <c r="P884" s="58"/>
      <c r="Q884" s="60"/>
      <c r="R884" s="61"/>
      <c r="S884" s="60"/>
      <c r="T884" s="62"/>
    </row>
    <row r="885" spans="2:20" ht="13">
      <c r="B885" s="56"/>
      <c r="C885" s="425"/>
      <c r="D885" s="57"/>
      <c r="E885" s="58"/>
      <c r="F885" s="58"/>
      <c r="G885" s="427"/>
      <c r="H885" s="427"/>
      <c r="I885" s="59"/>
      <c r="J885" s="59"/>
      <c r="K885" s="59"/>
      <c r="L885" s="59"/>
      <c r="M885" s="59"/>
      <c r="N885" s="59"/>
      <c r="O885" s="57" t="str" cm="1">
        <f t="array" ref="O885">I885&amp;IFERROR(IF(INDEX('1.2 Speakers'!$J$10:$J1952,MATCH(I885,'1.2 Speakers'!$B$10:$B1952,0),)="",""," - "&amp;INDEX('1.2 Speakers'!$J$10:$J1952,MATCH(I885,'1.2 Speakers'!$B$10:$B1952,0),)),"")&amp;IF(ISBLANK(J885),"",CHAR(10))&amp;J885&amp;IFERROR(IF(INDEX('1.2 Speakers'!$J$10:$J1952,MATCH(J885,'1.2 Speakers'!$B$10:$B1952,0),)="",""," - "&amp;INDEX('1.2 Speakers'!$J$10:$J1952,MATCH(J885,'1.2 Speakers'!$B$10:$B1952,0),)),"")&amp;IF(ISBLANK(K885),"","
")&amp;K885&amp;IFERROR(IF(INDEX('1.2 Speakers'!$J$10:$J1952,MATCH(K885,'1.2 Speakers'!$B$10:$B1952,0),)="",""," - "&amp;INDEX('1.2 Speakers'!$J$10:$J1952,MATCH(K885,'1.2 Speakers'!$B$10:$B1952,0),)),"")&amp;IF(ISBLANK(L885),"","
")&amp;L885&amp;IFERROR(IF(INDEX('1.2 Speakers'!$J$10:$J1952,MATCH(L885,'1.2 Speakers'!$B$10:$B1952,0),)="",""," - "&amp;INDEX('1.2 Speakers'!$J$10:$J1952,MATCH(L885,'1.2 Speakers'!$B$10:$B1952,0),)),"")&amp;IF(ISBLANK(M885),"","
")&amp;M885&amp;IFERROR(IF(INDEX('1.2 Speakers'!$J$10:$J1952,MATCH(M885,'1.2 Speakers'!$B$10:$B1952,0),)="",""," - "&amp;INDEX('1.2 Speakers'!$J$10:$J1952,MATCH(M885,'1.2 Speakers'!$B$10:$B1952,0),)),"")&amp;IF(ISBLANK(N885),"","
")&amp;N885&amp;IFERROR(IF(INDEX('1.2 Speakers'!$J$10:$J1952,MATCH(N885,'1.2 Speakers'!$B$10:$B1952,0),)="",""," - "&amp;INDEX('1.2 Speakers'!$J$10:$J1952,MATCH(N885,'1.2 Speakers'!$B$10:$B1952,0),)),"")</f>
        <v/>
      </c>
      <c r="P885" s="58"/>
      <c r="Q885" s="60"/>
      <c r="R885" s="61"/>
      <c r="S885" s="60"/>
      <c r="T885" s="62"/>
    </row>
    <row r="886" spans="2:20" ht="13">
      <c r="B886" s="56"/>
      <c r="C886" s="425"/>
      <c r="D886" s="57"/>
      <c r="E886" s="58"/>
      <c r="F886" s="58"/>
      <c r="G886" s="427"/>
      <c r="H886" s="427"/>
      <c r="I886" s="59"/>
      <c r="J886" s="59"/>
      <c r="K886" s="59"/>
      <c r="L886" s="59"/>
      <c r="M886" s="59"/>
      <c r="N886" s="59"/>
      <c r="O886" s="57" t="str" cm="1">
        <f t="array" ref="O886">I886&amp;IFERROR(IF(INDEX('1.2 Speakers'!$J$10:$J1953,MATCH(I886,'1.2 Speakers'!$B$10:$B1953,0),)="",""," - "&amp;INDEX('1.2 Speakers'!$J$10:$J1953,MATCH(I886,'1.2 Speakers'!$B$10:$B1953,0),)),"")&amp;IF(ISBLANK(J886),"",CHAR(10))&amp;J886&amp;IFERROR(IF(INDEX('1.2 Speakers'!$J$10:$J1953,MATCH(J886,'1.2 Speakers'!$B$10:$B1953,0),)="",""," - "&amp;INDEX('1.2 Speakers'!$J$10:$J1953,MATCH(J886,'1.2 Speakers'!$B$10:$B1953,0),)),"")&amp;IF(ISBLANK(K886),"","
")&amp;K886&amp;IFERROR(IF(INDEX('1.2 Speakers'!$J$10:$J1953,MATCH(K886,'1.2 Speakers'!$B$10:$B1953,0),)="",""," - "&amp;INDEX('1.2 Speakers'!$J$10:$J1953,MATCH(K886,'1.2 Speakers'!$B$10:$B1953,0),)),"")&amp;IF(ISBLANK(L886),"","
")&amp;L886&amp;IFERROR(IF(INDEX('1.2 Speakers'!$J$10:$J1953,MATCH(L886,'1.2 Speakers'!$B$10:$B1953,0),)="",""," - "&amp;INDEX('1.2 Speakers'!$J$10:$J1953,MATCH(L886,'1.2 Speakers'!$B$10:$B1953,0),)),"")&amp;IF(ISBLANK(M886),"","
")&amp;M886&amp;IFERROR(IF(INDEX('1.2 Speakers'!$J$10:$J1953,MATCH(M886,'1.2 Speakers'!$B$10:$B1953,0),)="",""," - "&amp;INDEX('1.2 Speakers'!$J$10:$J1953,MATCH(M886,'1.2 Speakers'!$B$10:$B1953,0),)),"")&amp;IF(ISBLANK(N886),"","
")&amp;N886&amp;IFERROR(IF(INDEX('1.2 Speakers'!$J$10:$J1953,MATCH(N886,'1.2 Speakers'!$B$10:$B1953,0),)="",""," - "&amp;INDEX('1.2 Speakers'!$J$10:$J1953,MATCH(N886,'1.2 Speakers'!$B$10:$B1953,0),)),"")</f>
        <v/>
      </c>
      <c r="P886" s="58"/>
      <c r="Q886" s="60"/>
      <c r="R886" s="61"/>
      <c r="S886" s="60"/>
      <c r="T886" s="62"/>
    </row>
    <row r="887" spans="2:20" ht="13">
      <c r="B887" s="56"/>
      <c r="C887" s="425"/>
      <c r="D887" s="57"/>
      <c r="E887" s="58"/>
      <c r="F887" s="58"/>
      <c r="G887" s="427"/>
      <c r="H887" s="427"/>
      <c r="I887" s="59"/>
      <c r="J887" s="59"/>
      <c r="K887" s="59"/>
      <c r="L887" s="59"/>
      <c r="M887" s="59"/>
      <c r="N887" s="59"/>
      <c r="O887" s="57" t="str" cm="1">
        <f t="array" ref="O887">I887&amp;IFERROR(IF(INDEX('1.2 Speakers'!$J$10:$J1954,MATCH(I887,'1.2 Speakers'!$B$10:$B1954,0),)="",""," - "&amp;INDEX('1.2 Speakers'!$J$10:$J1954,MATCH(I887,'1.2 Speakers'!$B$10:$B1954,0),)),"")&amp;IF(ISBLANK(J887),"",CHAR(10))&amp;J887&amp;IFERROR(IF(INDEX('1.2 Speakers'!$J$10:$J1954,MATCH(J887,'1.2 Speakers'!$B$10:$B1954,0),)="",""," - "&amp;INDEX('1.2 Speakers'!$J$10:$J1954,MATCH(J887,'1.2 Speakers'!$B$10:$B1954,0),)),"")&amp;IF(ISBLANK(K887),"","
")&amp;K887&amp;IFERROR(IF(INDEX('1.2 Speakers'!$J$10:$J1954,MATCH(K887,'1.2 Speakers'!$B$10:$B1954,0),)="",""," - "&amp;INDEX('1.2 Speakers'!$J$10:$J1954,MATCH(K887,'1.2 Speakers'!$B$10:$B1954,0),)),"")&amp;IF(ISBLANK(L887),"","
")&amp;L887&amp;IFERROR(IF(INDEX('1.2 Speakers'!$J$10:$J1954,MATCH(L887,'1.2 Speakers'!$B$10:$B1954,0),)="",""," - "&amp;INDEX('1.2 Speakers'!$J$10:$J1954,MATCH(L887,'1.2 Speakers'!$B$10:$B1954,0),)),"")&amp;IF(ISBLANK(M887),"","
")&amp;M887&amp;IFERROR(IF(INDEX('1.2 Speakers'!$J$10:$J1954,MATCH(M887,'1.2 Speakers'!$B$10:$B1954,0),)="",""," - "&amp;INDEX('1.2 Speakers'!$J$10:$J1954,MATCH(M887,'1.2 Speakers'!$B$10:$B1954,0),)),"")&amp;IF(ISBLANK(N887),"","
")&amp;N887&amp;IFERROR(IF(INDEX('1.2 Speakers'!$J$10:$J1954,MATCH(N887,'1.2 Speakers'!$B$10:$B1954,0),)="",""," - "&amp;INDEX('1.2 Speakers'!$J$10:$J1954,MATCH(N887,'1.2 Speakers'!$B$10:$B1954,0),)),"")</f>
        <v/>
      </c>
      <c r="P887" s="58"/>
      <c r="Q887" s="60"/>
      <c r="R887" s="61"/>
      <c r="S887" s="60"/>
      <c r="T887" s="62"/>
    </row>
    <row r="888" spans="2:20" ht="13">
      <c r="B888" s="56"/>
      <c r="C888" s="425"/>
      <c r="D888" s="57"/>
      <c r="E888" s="58"/>
      <c r="F888" s="58"/>
      <c r="G888" s="427"/>
      <c r="H888" s="427"/>
      <c r="I888" s="59"/>
      <c r="J888" s="59"/>
      <c r="K888" s="59"/>
      <c r="L888" s="59"/>
      <c r="M888" s="59"/>
      <c r="N888" s="59"/>
      <c r="O888" s="57" t="str" cm="1">
        <f t="array" ref="O888">I888&amp;IFERROR(IF(INDEX('1.2 Speakers'!$J$10:$J1955,MATCH(I888,'1.2 Speakers'!$B$10:$B1955,0),)="",""," - "&amp;INDEX('1.2 Speakers'!$J$10:$J1955,MATCH(I888,'1.2 Speakers'!$B$10:$B1955,0),)),"")&amp;IF(ISBLANK(J888),"",CHAR(10))&amp;J888&amp;IFERROR(IF(INDEX('1.2 Speakers'!$J$10:$J1955,MATCH(J888,'1.2 Speakers'!$B$10:$B1955,0),)="",""," - "&amp;INDEX('1.2 Speakers'!$J$10:$J1955,MATCH(J888,'1.2 Speakers'!$B$10:$B1955,0),)),"")&amp;IF(ISBLANK(K888),"","
")&amp;K888&amp;IFERROR(IF(INDEX('1.2 Speakers'!$J$10:$J1955,MATCH(K888,'1.2 Speakers'!$B$10:$B1955,0),)="",""," - "&amp;INDEX('1.2 Speakers'!$J$10:$J1955,MATCH(K888,'1.2 Speakers'!$B$10:$B1955,0),)),"")&amp;IF(ISBLANK(L888),"","
")&amp;L888&amp;IFERROR(IF(INDEX('1.2 Speakers'!$J$10:$J1955,MATCH(L888,'1.2 Speakers'!$B$10:$B1955,0),)="",""," - "&amp;INDEX('1.2 Speakers'!$J$10:$J1955,MATCH(L888,'1.2 Speakers'!$B$10:$B1955,0),)),"")&amp;IF(ISBLANK(M888),"","
")&amp;M888&amp;IFERROR(IF(INDEX('1.2 Speakers'!$J$10:$J1955,MATCH(M888,'1.2 Speakers'!$B$10:$B1955,0),)="",""," - "&amp;INDEX('1.2 Speakers'!$J$10:$J1955,MATCH(M888,'1.2 Speakers'!$B$10:$B1955,0),)),"")&amp;IF(ISBLANK(N888),"","
")&amp;N888&amp;IFERROR(IF(INDEX('1.2 Speakers'!$J$10:$J1955,MATCH(N888,'1.2 Speakers'!$B$10:$B1955,0),)="",""," - "&amp;INDEX('1.2 Speakers'!$J$10:$J1955,MATCH(N888,'1.2 Speakers'!$B$10:$B1955,0),)),"")</f>
        <v/>
      </c>
      <c r="P888" s="58"/>
      <c r="Q888" s="60"/>
      <c r="R888" s="61"/>
      <c r="S888" s="60"/>
      <c r="T888" s="62"/>
    </row>
    <row r="889" spans="2:20" ht="13">
      <c r="B889" s="56"/>
      <c r="C889" s="425"/>
      <c r="D889" s="57"/>
      <c r="E889" s="58"/>
      <c r="F889" s="58"/>
      <c r="G889" s="427"/>
      <c r="H889" s="427"/>
      <c r="I889" s="59"/>
      <c r="J889" s="59"/>
      <c r="K889" s="59"/>
      <c r="L889" s="59"/>
      <c r="M889" s="59"/>
      <c r="N889" s="59"/>
      <c r="O889" s="57" t="str" cm="1">
        <f t="array" ref="O889">I889&amp;IFERROR(IF(INDEX('1.2 Speakers'!$J$10:$J1956,MATCH(I889,'1.2 Speakers'!$B$10:$B1956,0),)="",""," - "&amp;INDEX('1.2 Speakers'!$J$10:$J1956,MATCH(I889,'1.2 Speakers'!$B$10:$B1956,0),)),"")&amp;IF(ISBLANK(J889),"",CHAR(10))&amp;J889&amp;IFERROR(IF(INDEX('1.2 Speakers'!$J$10:$J1956,MATCH(J889,'1.2 Speakers'!$B$10:$B1956,0),)="",""," - "&amp;INDEX('1.2 Speakers'!$J$10:$J1956,MATCH(J889,'1.2 Speakers'!$B$10:$B1956,0),)),"")&amp;IF(ISBLANK(K889),"","
")&amp;K889&amp;IFERROR(IF(INDEX('1.2 Speakers'!$J$10:$J1956,MATCH(K889,'1.2 Speakers'!$B$10:$B1956,0),)="",""," - "&amp;INDEX('1.2 Speakers'!$J$10:$J1956,MATCH(K889,'1.2 Speakers'!$B$10:$B1956,0),)),"")&amp;IF(ISBLANK(L889),"","
")&amp;L889&amp;IFERROR(IF(INDEX('1.2 Speakers'!$J$10:$J1956,MATCH(L889,'1.2 Speakers'!$B$10:$B1956,0),)="",""," - "&amp;INDEX('1.2 Speakers'!$J$10:$J1956,MATCH(L889,'1.2 Speakers'!$B$10:$B1956,0),)),"")&amp;IF(ISBLANK(M889),"","
")&amp;M889&amp;IFERROR(IF(INDEX('1.2 Speakers'!$J$10:$J1956,MATCH(M889,'1.2 Speakers'!$B$10:$B1956,0),)="",""," - "&amp;INDEX('1.2 Speakers'!$J$10:$J1956,MATCH(M889,'1.2 Speakers'!$B$10:$B1956,0),)),"")&amp;IF(ISBLANK(N889),"","
")&amp;N889&amp;IFERROR(IF(INDEX('1.2 Speakers'!$J$10:$J1956,MATCH(N889,'1.2 Speakers'!$B$10:$B1956,0),)="",""," - "&amp;INDEX('1.2 Speakers'!$J$10:$J1956,MATCH(N889,'1.2 Speakers'!$B$10:$B1956,0),)),"")</f>
        <v/>
      </c>
      <c r="P889" s="58"/>
      <c r="Q889" s="60"/>
      <c r="R889" s="61"/>
      <c r="S889" s="60"/>
      <c r="T889" s="62"/>
    </row>
    <row r="890" spans="2:20" ht="13">
      <c r="B890" s="56"/>
      <c r="C890" s="425"/>
      <c r="D890" s="57"/>
      <c r="E890" s="58"/>
      <c r="F890" s="58"/>
      <c r="G890" s="427"/>
      <c r="H890" s="427"/>
      <c r="I890" s="59"/>
      <c r="J890" s="59"/>
      <c r="K890" s="59"/>
      <c r="L890" s="59"/>
      <c r="M890" s="59"/>
      <c r="N890" s="59"/>
      <c r="O890" s="57" t="str" cm="1">
        <f t="array" ref="O890">I890&amp;IFERROR(IF(INDEX('1.2 Speakers'!$J$10:$J1957,MATCH(I890,'1.2 Speakers'!$B$10:$B1957,0),)="",""," - "&amp;INDEX('1.2 Speakers'!$J$10:$J1957,MATCH(I890,'1.2 Speakers'!$B$10:$B1957,0),)),"")&amp;IF(ISBLANK(J890),"",CHAR(10))&amp;J890&amp;IFERROR(IF(INDEX('1.2 Speakers'!$J$10:$J1957,MATCH(J890,'1.2 Speakers'!$B$10:$B1957,0),)="",""," - "&amp;INDEX('1.2 Speakers'!$J$10:$J1957,MATCH(J890,'1.2 Speakers'!$B$10:$B1957,0),)),"")&amp;IF(ISBLANK(K890),"","
")&amp;K890&amp;IFERROR(IF(INDEX('1.2 Speakers'!$J$10:$J1957,MATCH(K890,'1.2 Speakers'!$B$10:$B1957,0),)="",""," - "&amp;INDEX('1.2 Speakers'!$J$10:$J1957,MATCH(K890,'1.2 Speakers'!$B$10:$B1957,0),)),"")&amp;IF(ISBLANK(L890),"","
")&amp;L890&amp;IFERROR(IF(INDEX('1.2 Speakers'!$J$10:$J1957,MATCH(L890,'1.2 Speakers'!$B$10:$B1957,0),)="",""," - "&amp;INDEX('1.2 Speakers'!$J$10:$J1957,MATCH(L890,'1.2 Speakers'!$B$10:$B1957,0),)),"")&amp;IF(ISBLANK(M890),"","
")&amp;M890&amp;IFERROR(IF(INDEX('1.2 Speakers'!$J$10:$J1957,MATCH(M890,'1.2 Speakers'!$B$10:$B1957,0),)="",""," - "&amp;INDEX('1.2 Speakers'!$J$10:$J1957,MATCH(M890,'1.2 Speakers'!$B$10:$B1957,0),)),"")&amp;IF(ISBLANK(N890),"","
")&amp;N890&amp;IFERROR(IF(INDEX('1.2 Speakers'!$J$10:$J1957,MATCH(N890,'1.2 Speakers'!$B$10:$B1957,0),)="",""," - "&amp;INDEX('1.2 Speakers'!$J$10:$J1957,MATCH(N890,'1.2 Speakers'!$B$10:$B1957,0),)),"")</f>
        <v/>
      </c>
      <c r="P890" s="58"/>
      <c r="Q890" s="60"/>
      <c r="R890" s="61"/>
      <c r="S890" s="60"/>
      <c r="T890" s="62"/>
    </row>
    <row r="891" spans="2:20" ht="13">
      <c r="B891" s="56"/>
      <c r="C891" s="425"/>
      <c r="D891" s="57"/>
      <c r="E891" s="58"/>
      <c r="F891" s="58"/>
      <c r="G891" s="427"/>
      <c r="H891" s="427"/>
      <c r="I891" s="59"/>
      <c r="J891" s="59"/>
      <c r="K891" s="59"/>
      <c r="L891" s="59"/>
      <c r="M891" s="59"/>
      <c r="N891" s="59"/>
      <c r="O891" s="57" t="str" cm="1">
        <f t="array" ref="O891">I891&amp;IFERROR(IF(INDEX('1.2 Speakers'!$J$10:$J1958,MATCH(I891,'1.2 Speakers'!$B$10:$B1958,0),)="",""," - "&amp;INDEX('1.2 Speakers'!$J$10:$J1958,MATCH(I891,'1.2 Speakers'!$B$10:$B1958,0),)),"")&amp;IF(ISBLANK(J891),"",CHAR(10))&amp;J891&amp;IFERROR(IF(INDEX('1.2 Speakers'!$J$10:$J1958,MATCH(J891,'1.2 Speakers'!$B$10:$B1958,0),)="",""," - "&amp;INDEX('1.2 Speakers'!$J$10:$J1958,MATCH(J891,'1.2 Speakers'!$B$10:$B1958,0),)),"")&amp;IF(ISBLANK(K891),"","
")&amp;K891&amp;IFERROR(IF(INDEX('1.2 Speakers'!$J$10:$J1958,MATCH(K891,'1.2 Speakers'!$B$10:$B1958,0),)="",""," - "&amp;INDEX('1.2 Speakers'!$J$10:$J1958,MATCH(K891,'1.2 Speakers'!$B$10:$B1958,0),)),"")&amp;IF(ISBLANK(L891),"","
")&amp;L891&amp;IFERROR(IF(INDEX('1.2 Speakers'!$J$10:$J1958,MATCH(L891,'1.2 Speakers'!$B$10:$B1958,0),)="",""," - "&amp;INDEX('1.2 Speakers'!$J$10:$J1958,MATCH(L891,'1.2 Speakers'!$B$10:$B1958,0),)),"")&amp;IF(ISBLANK(M891),"","
")&amp;M891&amp;IFERROR(IF(INDEX('1.2 Speakers'!$J$10:$J1958,MATCH(M891,'1.2 Speakers'!$B$10:$B1958,0),)="",""," - "&amp;INDEX('1.2 Speakers'!$J$10:$J1958,MATCH(M891,'1.2 Speakers'!$B$10:$B1958,0),)),"")&amp;IF(ISBLANK(N891),"","
")&amp;N891&amp;IFERROR(IF(INDEX('1.2 Speakers'!$J$10:$J1958,MATCH(N891,'1.2 Speakers'!$B$10:$B1958,0),)="",""," - "&amp;INDEX('1.2 Speakers'!$J$10:$J1958,MATCH(N891,'1.2 Speakers'!$B$10:$B1958,0),)),"")</f>
        <v/>
      </c>
      <c r="P891" s="58"/>
      <c r="Q891" s="60"/>
      <c r="R891" s="61"/>
      <c r="S891" s="60"/>
      <c r="T891" s="62"/>
    </row>
    <row r="892" spans="2:20" ht="13">
      <c r="B892" s="56"/>
      <c r="C892" s="425"/>
      <c r="D892" s="57"/>
      <c r="E892" s="58"/>
      <c r="F892" s="58"/>
      <c r="G892" s="427"/>
      <c r="H892" s="427"/>
      <c r="I892" s="59"/>
      <c r="J892" s="59"/>
      <c r="K892" s="59"/>
      <c r="L892" s="59"/>
      <c r="M892" s="59"/>
      <c r="N892" s="59"/>
      <c r="O892" s="57" t="str" cm="1">
        <f t="array" ref="O892">I892&amp;IFERROR(IF(INDEX('1.2 Speakers'!$J$10:$J1959,MATCH(I892,'1.2 Speakers'!$B$10:$B1959,0),)="",""," - "&amp;INDEX('1.2 Speakers'!$J$10:$J1959,MATCH(I892,'1.2 Speakers'!$B$10:$B1959,0),)),"")&amp;IF(ISBLANK(J892),"",CHAR(10))&amp;J892&amp;IFERROR(IF(INDEX('1.2 Speakers'!$J$10:$J1959,MATCH(J892,'1.2 Speakers'!$B$10:$B1959,0),)="",""," - "&amp;INDEX('1.2 Speakers'!$J$10:$J1959,MATCH(J892,'1.2 Speakers'!$B$10:$B1959,0),)),"")&amp;IF(ISBLANK(K892),"","
")&amp;K892&amp;IFERROR(IF(INDEX('1.2 Speakers'!$J$10:$J1959,MATCH(K892,'1.2 Speakers'!$B$10:$B1959,0),)="",""," - "&amp;INDEX('1.2 Speakers'!$J$10:$J1959,MATCH(K892,'1.2 Speakers'!$B$10:$B1959,0),)),"")&amp;IF(ISBLANK(L892),"","
")&amp;L892&amp;IFERROR(IF(INDEX('1.2 Speakers'!$J$10:$J1959,MATCH(L892,'1.2 Speakers'!$B$10:$B1959,0),)="",""," - "&amp;INDEX('1.2 Speakers'!$J$10:$J1959,MATCH(L892,'1.2 Speakers'!$B$10:$B1959,0),)),"")&amp;IF(ISBLANK(M892),"","
")&amp;M892&amp;IFERROR(IF(INDEX('1.2 Speakers'!$J$10:$J1959,MATCH(M892,'1.2 Speakers'!$B$10:$B1959,0),)="",""," - "&amp;INDEX('1.2 Speakers'!$J$10:$J1959,MATCH(M892,'1.2 Speakers'!$B$10:$B1959,0),)),"")&amp;IF(ISBLANK(N892),"","
")&amp;N892&amp;IFERROR(IF(INDEX('1.2 Speakers'!$J$10:$J1959,MATCH(N892,'1.2 Speakers'!$B$10:$B1959,0),)="",""," - "&amp;INDEX('1.2 Speakers'!$J$10:$J1959,MATCH(N892,'1.2 Speakers'!$B$10:$B1959,0),)),"")</f>
        <v/>
      </c>
      <c r="P892" s="58"/>
      <c r="Q892" s="60"/>
      <c r="R892" s="61"/>
      <c r="S892" s="60"/>
      <c r="T892" s="62"/>
    </row>
    <row r="893" spans="2:20" ht="13">
      <c r="B893" s="56"/>
      <c r="C893" s="425"/>
      <c r="D893" s="57"/>
      <c r="E893" s="58"/>
      <c r="F893" s="58"/>
      <c r="G893" s="427"/>
      <c r="H893" s="427"/>
      <c r="I893" s="59"/>
      <c r="J893" s="59"/>
      <c r="K893" s="59"/>
      <c r="L893" s="59"/>
      <c r="M893" s="59"/>
      <c r="N893" s="59"/>
      <c r="O893" s="57" t="str" cm="1">
        <f t="array" ref="O893">I893&amp;IFERROR(IF(INDEX('1.2 Speakers'!$J$10:$J1960,MATCH(I893,'1.2 Speakers'!$B$10:$B1960,0),)="",""," - "&amp;INDEX('1.2 Speakers'!$J$10:$J1960,MATCH(I893,'1.2 Speakers'!$B$10:$B1960,0),)),"")&amp;IF(ISBLANK(J893),"",CHAR(10))&amp;J893&amp;IFERROR(IF(INDEX('1.2 Speakers'!$J$10:$J1960,MATCH(J893,'1.2 Speakers'!$B$10:$B1960,0),)="",""," - "&amp;INDEX('1.2 Speakers'!$J$10:$J1960,MATCH(J893,'1.2 Speakers'!$B$10:$B1960,0),)),"")&amp;IF(ISBLANK(K893),"","
")&amp;K893&amp;IFERROR(IF(INDEX('1.2 Speakers'!$J$10:$J1960,MATCH(K893,'1.2 Speakers'!$B$10:$B1960,0),)="",""," - "&amp;INDEX('1.2 Speakers'!$J$10:$J1960,MATCH(K893,'1.2 Speakers'!$B$10:$B1960,0),)),"")&amp;IF(ISBLANK(L893),"","
")&amp;L893&amp;IFERROR(IF(INDEX('1.2 Speakers'!$J$10:$J1960,MATCH(L893,'1.2 Speakers'!$B$10:$B1960,0),)="",""," - "&amp;INDEX('1.2 Speakers'!$J$10:$J1960,MATCH(L893,'1.2 Speakers'!$B$10:$B1960,0),)),"")&amp;IF(ISBLANK(M893),"","
")&amp;M893&amp;IFERROR(IF(INDEX('1.2 Speakers'!$J$10:$J1960,MATCH(M893,'1.2 Speakers'!$B$10:$B1960,0),)="",""," - "&amp;INDEX('1.2 Speakers'!$J$10:$J1960,MATCH(M893,'1.2 Speakers'!$B$10:$B1960,0),)),"")&amp;IF(ISBLANK(N893),"","
")&amp;N893&amp;IFERROR(IF(INDEX('1.2 Speakers'!$J$10:$J1960,MATCH(N893,'1.2 Speakers'!$B$10:$B1960,0),)="",""," - "&amp;INDEX('1.2 Speakers'!$J$10:$J1960,MATCH(N893,'1.2 Speakers'!$B$10:$B1960,0),)),"")</f>
        <v/>
      </c>
      <c r="P893" s="58"/>
      <c r="Q893" s="60"/>
      <c r="R893" s="61"/>
      <c r="S893" s="60"/>
      <c r="T893" s="62"/>
    </row>
    <row r="894" spans="2:20" ht="13">
      <c r="B894" s="56"/>
      <c r="C894" s="425"/>
      <c r="D894" s="57"/>
      <c r="E894" s="58"/>
      <c r="F894" s="58"/>
      <c r="G894" s="427"/>
      <c r="H894" s="427"/>
      <c r="I894" s="59"/>
      <c r="J894" s="59"/>
      <c r="K894" s="59"/>
      <c r="L894" s="59"/>
      <c r="M894" s="59"/>
      <c r="N894" s="59"/>
      <c r="O894" s="57" t="str" cm="1">
        <f t="array" ref="O894">I894&amp;IFERROR(IF(INDEX('1.2 Speakers'!$J$10:$J1961,MATCH(I894,'1.2 Speakers'!$B$10:$B1961,0),)="",""," - "&amp;INDEX('1.2 Speakers'!$J$10:$J1961,MATCH(I894,'1.2 Speakers'!$B$10:$B1961,0),)),"")&amp;IF(ISBLANK(J894),"",CHAR(10))&amp;J894&amp;IFERROR(IF(INDEX('1.2 Speakers'!$J$10:$J1961,MATCH(J894,'1.2 Speakers'!$B$10:$B1961,0),)="",""," - "&amp;INDEX('1.2 Speakers'!$J$10:$J1961,MATCH(J894,'1.2 Speakers'!$B$10:$B1961,0),)),"")&amp;IF(ISBLANK(K894),"","
")&amp;K894&amp;IFERROR(IF(INDEX('1.2 Speakers'!$J$10:$J1961,MATCH(K894,'1.2 Speakers'!$B$10:$B1961,0),)="",""," - "&amp;INDEX('1.2 Speakers'!$J$10:$J1961,MATCH(K894,'1.2 Speakers'!$B$10:$B1961,0),)),"")&amp;IF(ISBLANK(L894),"","
")&amp;L894&amp;IFERROR(IF(INDEX('1.2 Speakers'!$J$10:$J1961,MATCH(L894,'1.2 Speakers'!$B$10:$B1961,0),)="",""," - "&amp;INDEX('1.2 Speakers'!$J$10:$J1961,MATCH(L894,'1.2 Speakers'!$B$10:$B1961,0),)),"")&amp;IF(ISBLANK(M894),"","
")&amp;M894&amp;IFERROR(IF(INDEX('1.2 Speakers'!$J$10:$J1961,MATCH(M894,'1.2 Speakers'!$B$10:$B1961,0),)="",""," - "&amp;INDEX('1.2 Speakers'!$J$10:$J1961,MATCH(M894,'1.2 Speakers'!$B$10:$B1961,0),)),"")&amp;IF(ISBLANK(N894),"","
")&amp;N894&amp;IFERROR(IF(INDEX('1.2 Speakers'!$J$10:$J1961,MATCH(N894,'1.2 Speakers'!$B$10:$B1961,0),)="",""," - "&amp;INDEX('1.2 Speakers'!$J$10:$J1961,MATCH(N894,'1.2 Speakers'!$B$10:$B1961,0),)),"")</f>
        <v/>
      </c>
      <c r="P894" s="58"/>
      <c r="Q894" s="60"/>
      <c r="R894" s="61"/>
      <c r="S894" s="60"/>
      <c r="T894" s="62"/>
    </row>
    <row r="895" spans="2:20" ht="13">
      <c r="B895" s="56"/>
      <c r="C895" s="425"/>
      <c r="D895" s="57"/>
      <c r="E895" s="58"/>
      <c r="F895" s="58"/>
      <c r="G895" s="427"/>
      <c r="H895" s="427"/>
      <c r="I895" s="59"/>
      <c r="J895" s="59"/>
      <c r="K895" s="59"/>
      <c r="L895" s="59"/>
      <c r="M895" s="59"/>
      <c r="N895" s="59"/>
      <c r="O895" s="57" t="str" cm="1">
        <f t="array" ref="O895">I895&amp;IFERROR(IF(INDEX('1.2 Speakers'!$J$10:$J1962,MATCH(I895,'1.2 Speakers'!$B$10:$B1962,0),)="",""," - "&amp;INDEX('1.2 Speakers'!$J$10:$J1962,MATCH(I895,'1.2 Speakers'!$B$10:$B1962,0),)),"")&amp;IF(ISBLANK(J895),"",CHAR(10))&amp;J895&amp;IFERROR(IF(INDEX('1.2 Speakers'!$J$10:$J1962,MATCH(J895,'1.2 Speakers'!$B$10:$B1962,0),)="",""," - "&amp;INDEX('1.2 Speakers'!$J$10:$J1962,MATCH(J895,'1.2 Speakers'!$B$10:$B1962,0),)),"")&amp;IF(ISBLANK(K895),"","
")&amp;K895&amp;IFERROR(IF(INDEX('1.2 Speakers'!$J$10:$J1962,MATCH(K895,'1.2 Speakers'!$B$10:$B1962,0),)="",""," - "&amp;INDEX('1.2 Speakers'!$J$10:$J1962,MATCH(K895,'1.2 Speakers'!$B$10:$B1962,0),)),"")&amp;IF(ISBLANK(L895),"","
")&amp;L895&amp;IFERROR(IF(INDEX('1.2 Speakers'!$J$10:$J1962,MATCH(L895,'1.2 Speakers'!$B$10:$B1962,0),)="",""," - "&amp;INDEX('1.2 Speakers'!$J$10:$J1962,MATCH(L895,'1.2 Speakers'!$B$10:$B1962,0),)),"")&amp;IF(ISBLANK(M895),"","
")&amp;M895&amp;IFERROR(IF(INDEX('1.2 Speakers'!$J$10:$J1962,MATCH(M895,'1.2 Speakers'!$B$10:$B1962,0),)="",""," - "&amp;INDEX('1.2 Speakers'!$J$10:$J1962,MATCH(M895,'1.2 Speakers'!$B$10:$B1962,0),)),"")&amp;IF(ISBLANK(N895),"","
")&amp;N895&amp;IFERROR(IF(INDEX('1.2 Speakers'!$J$10:$J1962,MATCH(N895,'1.2 Speakers'!$B$10:$B1962,0),)="",""," - "&amp;INDEX('1.2 Speakers'!$J$10:$J1962,MATCH(N895,'1.2 Speakers'!$B$10:$B1962,0),)),"")</f>
        <v/>
      </c>
      <c r="P895" s="58"/>
      <c r="Q895" s="60"/>
      <c r="R895" s="61"/>
      <c r="S895" s="60"/>
      <c r="T895" s="62"/>
    </row>
    <row r="896" spans="2:20" ht="13">
      <c r="B896" s="56"/>
      <c r="C896" s="425"/>
      <c r="D896" s="57"/>
      <c r="E896" s="58"/>
      <c r="F896" s="58"/>
      <c r="G896" s="427"/>
      <c r="H896" s="427"/>
      <c r="I896" s="59"/>
      <c r="J896" s="59"/>
      <c r="K896" s="59"/>
      <c r="L896" s="59"/>
      <c r="M896" s="59"/>
      <c r="N896" s="59"/>
      <c r="O896" s="57" t="str" cm="1">
        <f t="array" ref="O896">I896&amp;IFERROR(IF(INDEX('1.2 Speakers'!$J$10:$J1963,MATCH(I896,'1.2 Speakers'!$B$10:$B1963,0),)="",""," - "&amp;INDEX('1.2 Speakers'!$J$10:$J1963,MATCH(I896,'1.2 Speakers'!$B$10:$B1963,0),)),"")&amp;IF(ISBLANK(J896),"",CHAR(10))&amp;J896&amp;IFERROR(IF(INDEX('1.2 Speakers'!$J$10:$J1963,MATCH(J896,'1.2 Speakers'!$B$10:$B1963,0),)="",""," - "&amp;INDEX('1.2 Speakers'!$J$10:$J1963,MATCH(J896,'1.2 Speakers'!$B$10:$B1963,0),)),"")&amp;IF(ISBLANK(K896),"","
")&amp;K896&amp;IFERROR(IF(INDEX('1.2 Speakers'!$J$10:$J1963,MATCH(K896,'1.2 Speakers'!$B$10:$B1963,0),)="",""," - "&amp;INDEX('1.2 Speakers'!$J$10:$J1963,MATCH(K896,'1.2 Speakers'!$B$10:$B1963,0),)),"")&amp;IF(ISBLANK(L896),"","
")&amp;L896&amp;IFERROR(IF(INDEX('1.2 Speakers'!$J$10:$J1963,MATCH(L896,'1.2 Speakers'!$B$10:$B1963,0),)="",""," - "&amp;INDEX('1.2 Speakers'!$J$10:$J1963,MATCH(L896,'1.2 Speakers'!$B$10:$B1963,0),)),"")&amp;IF(ISBLANK(M896),"","
")&amp;M896&amp;IFERROR(IF(INDEX('1.2 Speakers'!$J$10:$J1963,MATCH(M896,'1.2 Speakers'!$B$10:$B1963,0),)="",""," - "&amp;INDEX('1.2 Speakers'!$J$10:$J1963,MATCH(M896,'1.2 Speakers'!$B$10:$B1963,0),)),"")&amp;IF(ISBLANK(N896),"","
")&amp;N896&amp;IFERROR(IF(INDEX('1.2 Speakers'!$J$10:$J1963,MATCH(N896,'1.2 Speakers'!$B$10:$B1963,0),)="",""," - "&amp;INDEX('1.2 Speakers'!$J$10:$J1963,MATCH(N896,'1.2 Speakers'!$B$10:$B1963,0),)),"")</f>
        <v/>
      </c>
      <c r="P896" s="58"/>
      <c r="Q896" s="60"/>
      <c r="R896" s="61"/>
      <c r="S896" s="60"/>
      <c r="T896" s="62"/>
    </row>
    <row r="897" spans="2:20" ht="13">
      <c r="B897" s="56"/>
      <c r="C897" s="425"/>
      <c r="D897" s="57"/>
      <c r="E897" s="58"/>
      <c r="F897" s="58"/>
      <c r="G897" s="427"/>
      <c r="H897" s="427"/>
      <c r="I897" s="59"/>
      <c r="J897" s="59"/>
      <c r="K897" s="59"/>
      <c r="L897" s="59"/>
      <c r="M897" s="59"/>
      <c r="N897" s="59"/>
      <c r="O897" s="57" t="str" cm="1">
        <f t="array" ref="O897">I897&amp;IFERROR(IF(INDEX('1.2 Speakers'!$J$10:$J1964,MATCH(I897,'1.2 Speakers'!$B$10:$B1964,0),)="",""," - "&amp;INDEX('1.2 Speakers'!$J$10:$J1964,MATCH(I897,'1.2 Speakers'!$B$10:$B1964,0),)),"")&amp;IF(ISBLANK(J897),"",CHAR(10))&amp;J897&amp;IFERROR(IF(INDEX('1.2 Speakers'!$J$10:$J1964,MATCH(J897,'1.2 Speakers'!$B$10:$B1964,0),)="",""," - "&amp;INDEX('1.2 Speakers'!$J$10:$J1964,MATCH(J897,'1.2 Speakers'!$B$10:$B1964,0),)),"")&amp;IF(ISBLANK(K897),"","
")&amp;K897&amp;IFERROR(IF(INDEX('1.2 Speakers'!$J$10:$J1964,MATCH(K897,'1.2 Speakers'!$B$10:$B1964,0),)="",""," - "&amp;INDEX('1.2 Speakers'!$J$10:$J1964,MATCH(K897,'1.2 Speakers'!$B$10:$B1964,0),)),"")&amp;IF(ISBLANK(L897),"","
")&amp;L897&amp;IFERROR(IF(INDEX('1.2 Speakers'!$J$10:$J1964,MATCH(L897,'1.2 Speakers'!$B$10:$B1964,0),)="",""," - "&amp;INDEX('1.2 Speakers'!$J$10:$J1964,MATCH(L897,'1.2 Speakers'!$B$10:$B1964,0),)),"")&amp;IF(ISBLANK(M897),"","
")&amp;M897&amp;IFERROR(IF(INDEX('1.2 Speakers'!$J$10:$J1964,MATCH(M897,'1.2 Speakers'!$B$10:$B1964,0),)="",""," - "&amp;INDEX('1.2 Speakers'!$J$10:$J1964,MATCH(M897,'1.2 Speakers'!$B$10:$B1964,0),)),"")&amp;IF(ISBLANK(N897),"","
")&amp;N897&amp;IFERROR(IF(INDEX('1.2 Speakers'!$J$10:$J1964,MATCH(N897,'1.2 Speakers'!$B$10:$B1964,0),)="",""," - "&amp;INDEX('1.2 Speakers'!$J$10:$J1964,MATCH(N897,'1.2 Speakers'!$B$10:$B1964,0),)),"")</f>
        <v/>
      </c>
      <c r="P897" s="58"/>
      <c r="Q897" s="60"/>
      <c r="R897" s="61"/>
      <c r="S897" s="60"/>
      <c r="T897" s="62"/>
    </row>
    <row r="898" spans="2:20" ht="13">
      <c r="B898" s="56"/>
      <c r="C898" s="425"/>
      <c r="D898" s="57"/>
      <c r="E898" s="58"/>
      <c r="F898" s="58"/>
      <c r="G898" s="427"/>
      <c r="H898" s="427"/>
      <c r="I898" s="59"/>
      <c r="J898" s="59"/>
      <c r="K898" s="59"/>
      <c r="L898" s="59"/>
      <c r="M898" s="59"/>
      <c r="N898" s="59"/>
      <c r="O898" s="57" t="str" cm="1">
        <f t="array" ref="O898">I898&amp;IFERROR(IF(INDEX('1.2 Speakers'!$J$10:$J1965,MATCH(I898,'1.2 Speakers'!$B$10:$B1965,0),)="",""," - "&amp;INDEX('1.2 Speakers'!$J$10:$J1965,MATCH(I898,'1.2 Speakers'!$B$10:$B1965,0),)),"")&amp;IF(ISBLANK(J898),"",CHAR(10))&amp;J898&amp;IFERROR(IF(INDEX('1.2 Speakers'!$J$10:$J1965,MATCH(J898,'1.2 Speakers'!$B$10:$B1965,0),)="",""," - "&amp;INDEX('1.2 Speakers'!$J$10:$J1965,MATCH(J898,'1.2 Speakers'!$B$10:$B1965,0),)),"")&amp;IF(ISBLANK(K898),"","
")&amp;K898&amp;IFERROR(IF(INDEX('1.2 Speakers'!$J$10:$J1965,MATCH(K898,'1.2 Speakers'!$B$10:$B1965,0),)="",""," - "&amp;INDEX('1.2 Speakers'!$J$10:$J1965,MATCH(K898,'1.2 Speakers'!$B$10:$B1965,0),)),"")&amp;IF(ISBLANK(L898),"","
")&amp;L898&amp;IFERROR(IF(INDEX('1.2 Speakers'!$J$10:$J1965,MATCH(L898,'1.2 Speakers'!$B$10:$B1965,0),)="",""," - "&amp;INDEX('1.2 Speakers'!$J$10:$J1965,MATCH(L898,'1.2 Speakers'!$B$10:$B1965,0),)),"")&amp;IF(ISBLANK(M898),"","
")&amp;M898&amp;IFERROR(IF(INDEX('1.2 Speakers'!$J$10:$J1965,MATCH(M898,'1.2 Speakers'!$B$10:$B1965,0),)="",""," - "&amp;INDEX('1.2 Speakers'!$J$10:$J1965,MATCH(M898,'1.2 Speakers'!$B$10:$B1965,0),)),"")&amp;IF(ISBLANK(N898),"","
")&amp;N898&amp;IFERROR(IF(INDEX('1.2 Speakers'!$J$10:$J1965,MATCH(N898,'1.2 Speakers'!$B$10:$B1965,0),)="",""," - "&amp;INDEX('1.2 Speakers'!$J$10:$J1965,MATCH(N898,'1.2 Speakers'!$B$10:$B1965,0),)),"")</f>
        <v/>
      </c>
      <c r="P898" s="58"/>
      <c r="Q898" s="60"/>
      <c r="R898" s="61"/>
      <c r="S898" s="60"/>
      <c r="T898" s="62"/>
    </row>
    <row r="899" spans="2:20" ht="13">
      <c r="B899" s="56"/>
      <c r="C899" s="425"/>
      <c r="D899" s="57"/>
      <c r="E899" s="58"/>
      <c r="F899" s="58"/>
      <c r="G899" s="427"/>
      <c r="H899" s="427"/>
      <c r="I899" s="59"/>
      <c r="J899" s="59"/>
      <c r="K899" s="59"/>
      <c r="L899" s="59"/>
      <c r="M899" s="59"/>
      <c r="N899" s="59"/>
      <c r="O899" s="57" t="str" cm="1">
        <f t="array" ref="O899">I899&amp;IFERROR(IF(INDEX('1.2 Speakers'!$J$10:$J1966,MATCH(I899,'1.2 Speakers'!$B$10:$B1966,0),)="",""," - "&amp;INDEX('1.2 Speakers'!$J$10:$J1966,MATCH(I899,'1.2 Speakers'!$B$10:$B1966,0),)),"")&amp;IF(ISBLANK(J899),"",CHAR(10))&amp;J899&amp;IFERROR(IF(INDEX('1.2 Speakers'!$J$10:$J1966,MATCH(J899,'1.2 Speakers'!$B$10:$B1966,0),)="",""," - "&amp;INDEX('1.2 Speakers'!$J$10:$J1966,MATCH(J899,'1.2 Speakers'!$B$10:$B1966,0),)),"")&amp;IF(ISBLANK(K899),"","
")&amp;K899&amp;IFERROR(IF(INDEX('1.2 Speakers'!$J$10:$J1966,MATCH(K899,'1.2 Speakers'!$B$10:$B1966,0),)="",""," - "&amp;INDEX('1.2 Speakers'!$J$10:$J1966,MATCH(K899,'1.2 Speakers'!$B$10:$B1966,0),)),"")&amp;IF(ISBLANK(L899),"","
")&amp;L899&amp;IFERROR(IF(INDEX('1.2 Speakers'!$J$10:$J1966,MATCH(L899,'1.2 Speakers'!$B$10:$B1966,0),)="",""," - "&amp;INDEX('1.2 Speakers'!$J$10:$J1966,MATCH(L899,'1.2 Speakers'!$B$10:$B1966,0),)),"")&amp;IF(ISBLANK(M899),"","
")&amp;M899&amp;IFERROR(IF(INDEX('1.2 Speakers'!$J$10:$J1966,MATCH(M899,'1.2 Speakers'!$B$10:$B1966,0),)="",""," - "&amp;INDEX('1.2 Speakers'!$J$10:$J1966,MATCH(M899,'1.2 Speakers'!$B$10:$B1966,0),)),"")&amp;IF(ISBLANK(N899),"","
")&amp;N899&amp;IFERROR(IF(INDEX('1.2 Speakers'!$J$10:$J1966,MATCH(N899,'1.2 Speakers'!$B$10:$B1966,0),)="",""," - "&amp;INDEX('1.2 Speakers'!$J$10:$J1966,MATCH(N899,'1.2 Speakers'!$B$10:$B1966,0),)),"")</f>
        <v/>
      </c>
      <c r="P899" s="58"/>
      <c r="Q899" s="60"/>
      <c r="R899" s="61"/>
      <c r="S899" s="60"/>
      <c r="T899" s="62"/>
    </row>
    <row r="900" spans="2:20" ht="13">
      <c r="B900" s="56"/>
      <c r="C900" s="425"/>
      <c r="D900" s="57"/>
      <c r="E900" s="58"/>
      <c r="F900" s="58"/>
      <c r="G900" s="427"/>
      <c r="H900" s="427"/>
      <c r="I900" s="59"/>
      <c r="J900" s="59"/>
      <c r="K900" s="59"/>
      <c r="L900" s="59"/>
      <c r="M900" s="59"/>
      <c r="N900" s="59"/>
      <c r="O900" s="57" t="str" cm="1">
        <f t="array" ref="O900">I900&amp;IFERROR(IF(INDEX('1.2 Speakers'!$J$10:$J1967,MATCH(I900,'1.2 Speakers'!$B$10:$B1967,0),)="",""," - "&amp;INDEX('1.2 Speakers'!$J$10:$J1967,MATCH(I900,'1.2 Speakers'!$B$10:$B1967,0),)),"")&amp;IF(ISBLANK(J900),"",CHAR(10))&amp;J900&amp;IFERROR(IF(INDEX('1.2 Speakers'!$J$10:$J1967,MATCH(J900,'1.2 Speakers'!$B$10:$B1967,0),)="",""," - "&amp;INDEX('1.2 Speakers'!$J$10:$J1967,MATCH(J900,'1.2 Speakers'!$B$10:$B1967,0),)),"")&amp;IF(ISBLANK(K900),"","
")&amp;K900&amp;IFERROR(IF(INDEX('1.2 Speakers'!$J$10:$J1967,MATCH(K900,'1.2 Speakers'!$B$10:$B1967,0),)="",""," - "&amp;INDEX('1.2 Speakers'!$J$10:$J1967,MATCH(K900,'1.2 Speakers'!$B$10:$B1967,0),)),"")&amp;IF(ISBLANK(L900),"","
")&amp;L900&amp;IFERROR(IF(INDEX('1.2 Speakers'!$J$10:$J1967,MATCH(L900,'1.2 Speakers'!$B$10:$B1967,0),)="",""," - "&amp;INDEX('1.2 Speakers'!$J$10:$J1967,MATCH(L900,'1.2 Speakers'!$B$10:$B1967,0),)),"")&amp;IF(ISBLANK(M900),"","
")&amp;M900&amp;IFERROR(IF(INDEX('1.2 Speakers'!$J$10:$J1967,MATCH(M900,'1.2 Speakers'!$B$10:$B1967,0),)="",""," - "&amp;INDEX('1.2 Speakers'!$J$10:$J1967,MATCH(M900,'1.2 Speakers'!$B$10:$B1967,0),)),"")&amp;IF(ISBLANK(N900),"","
")&amp;N900&amp;IFERROR(IF(INDEX('1.2 Speakers'!$J$10:$J1967,MATCH(N900,'1.2 Speakers'!$B$10:$B1967,0),)="",""," - "&amp;INDEX('1.2 Speakers'!$J$10:$J1967,MATCH(N900,'1.2 Speakers'!$B$10:$B1967,0),)),"")</f>
        <v/>
      </c>
      <c r="P900" s="58"/>
      <c r="Q900" s="60"/>
      <c r="R900" s="61"/>
      <c r="S900" s="60"/>
      <c r="T900" s="62"/>
    </row>
    <row r="901" spans="2:20" ht="13">
      <c r="B901" s="56"/>
      <c r="C901" s="425"/>
      <c r="D901" s="57"/>
      <c r="E901" s="58"/>
      <c r="F901" s="58"/>
      <c r="G901" s="427"/>
      <c r="H901" s="427"/>
      <c r="I901" s="59"/>
      <c r="J901" s="59"/>
      <c r="K901" s="59"/>
      <c r="L901" s="59"/>
      <c r="M901" s="59"/>
      <c r="N901" s="59"/>
      <c r="O901" s="57" t="str" cm="1">
        <f t="array" ref="O901">I901&amp;IFERROR(IF(INDEX('1.2 Speakers'!$J$10:$J1968,MATCH(I901,'1.2 Speakers'!$B$10:$B1968,0),)="",""," - "&amp;INDEX('1.2 Speakers'!$J$10:$J1968,MATCH(I901,'1.2 Speakers'!$B$10:$B1968,0),)),"")&amp;IF(ISBLANK(J901),"",CHAR(10))&amp;J901&amp;IFERROR(IF(INDEX('1.2 Speakers'!$J$10:$J1968,MATCH(J901,'1.2 Speakers'!$B$10:$B1968,0),)="",""," - "&amp;INDEX('1.2 Speakers'!$J$10:$J1968,MATCH(J901,'1.2 Speakers'!$B$10:$B1968,0),)),"")&amp;IF(ISBLANK(K901),"","
")&amp;K901&amp;IFERROR(IF(INDEX('1.2 Speakers'!$J$10:$J1968,MATCH(K901,'1.2 Speakers'!$B$10:$B1968,0),)="",""," - "&amp;INDEX('1.2 Speakers'!$J$10:$J1968,MATCH(K901,'1.2 Speakers'!$B$10:$B1968,0),)),"")&amp;IF(ISBLANK(L901),"","
")&amp;L901&amp;IFERROR(IF(INDEX('1.2 Speakers'!$J$10:$J1968,MATCH(L901,'1.2 Speakers'!$B$10:$B1968,0),)="",""," - "&amp;INDEX('1.2 Speakers'!$J$10:$J1968,MATCH(L901,'1.2 Speakers'!$B$10:$B1968,0),)),"")&amp;IF(ISBLANK(M901),"","
")&amp;M901&amp;IFERROR(IF(INDEX('1.2 Speakers'!$J$10:$J1968,MATCH(M901,'1.2 Speakers'!$B$10:$B1968,0),)="",""," - "&amp;INDEX('1.2 Speakers'!$J$10:$J1968,MATCH(M901,'1.2 Speakers'!$B$10:$B1968,0),)),"")&amp;IF(ISBLANK(N901),"","
")&amp;N901&amp;IFERROR(IF(INDEX('1.2 Speakers'!$J$10:$J1968,MATCH(N901,'1.2 Speakers'!$B$10:$B1968,0),)="",""," - "&amp;INDEX('1.2 Speakers'!$J$10:$J1968,MATCH(N901,'1.2 Speakers'!$B$10:$B1968,0),)),"")</f>
        <v/>
      </c>
      <c r="P901" s="58"/>
      <c r="Q901" s="60"/>
      <c r="R901" s="61"/>
      <c r="S901" s="60"/>
      <c r="T901" s="62"/>
    </row>
    <row r="902" spans="2:20" ht="13">
      <c r="B902" s="56"/>
      <c r="C902" s="425"/>
      <c r="D902" s="57"/>
      <c r="E902" s="58"/>
      <c r="F902" s="58"/>
      <c r="G902" s="427"/>
      <c r="H902" s="427"/>
      <c r="I902" s="59"/>
      <c r="J902" s="59"/>
      <c r="K902" s="59"/>
      <c r="L902" s="59"/>
      <c r="M902" s="59"/>
      <c r="N902" s="59"/>
      <c r="O902" s="57" t="str" cm="1">
        <f t="array" ref="O902">I902&amp;IFERROR(IF(INDEX('1.2 Speakers'!$J$10:$J1969,MATCH(I902,'1.2 Speakers'!$B$10:$B1969,0),)="",""," - "&amp;INDEX('1.2 Speakers'!$J$10:$J1969,MATCH(I902,'1.2 Speakers'!$B$10:$B1969,0),)),"")&amp;IF(ISBLANK(J902),"",CHAR(10))&amp;J902&amp;IFERROR(IF(INDEX('1.2 Speakers'!$J$10:$J1969,MATCH(J902,'1.2 Speakers'!$B$10:$B1969,0),)="",""," - "&amp;INDEX('1.2 Speakers'!$J$10:$J1969,MATCH(J902,'1.2 Speakers'!$B$10:$B1969,0),)),"")&amp;IF(ISBLANK(K902),"","
")&amp;K902&amp;IFERROR(IF(INDEX('1.2 Speakers'!$J$10:$J1969,MATCH(K902,'1.2 Speakers'!$B$10:$B1969,0),)="",""," - "&amp;INDEX('1.2 Speakers'!$J$10:$J1969,MATCH(K902,'1.2 Speakers'!$B$10:$B1969,0),)),"")&amp;IF(ISBLANK(L902),"","
")&amp;L902&amp;IFERROR(IF(INDEX('1.2 Speakers'!$J$10:$J1969,MATCH(L902,'1.2 Speakers'!$B$10:$B1969,0),)="",""," - "&amp;INDEX('1.2 Speakers'!$J$10:$J1969,MATCH(L902,'1.2 Speakers'!$B$10:$B1969,0),)),"")&amp;IF(ISBLANK(M902),"","
")&amp;M902&amp;IFERROR(IF(INDEX('1.2 Speakers'!$J$10:$J1969,MATCH(M902,'1.2 Speakers'!$B$10:$B1969,0),)="",""," - "&amp;INDEX('1.2 Speakers'!$J$10:$J1969,MATCH(M902,'1.2 Speakers'!$B$10:$B1969,0),)),"")&amp;IF(ISBLANK(N902),"","
")&amp;N902&amp;IFERROR(IF(INDEX('1.2 Speakers'!$J$10:$J1969,MATCH(N902,'1.2 Speakers'!$B$10:$B1969,0),)="",""," - "&amp;INDEX('1.2 Speakers'!$J$10:$J1969,MATCH(N902,'1.2 Speakers'!$B$10:$B1969,0),)),"")</f>
        <v/>
      </c>
      <c r="P902" s="58"/>
      <c r="Q902" s="60"/>
      <c r="R902" s="61"/>
      <c r="S902" s="60"/>
      <c r="T902" s="62"/>
    </row>
    <row r="903" spans="2:20" ht="13">
      <c r="B903" s="56"/>
      <c r="C903" s="425"/>
      <c r="D903" s="57"/>
      <c r="E903" s="58"/>
      <c r="F903" s="58"/>
      <c r="G903" s="427"/>
      <c r="H903" s="427"/>
      <c r="I903" s="59"/>
      <c r="J903" s="59"/>
      <c r="K903" s="59"/>
      <c r="L903" s="59"/>
      <c r="M903" s="59"/>
      <c r="N903" s="59"/>
      <c r="O903" s="57" t="str" cm="1">
        <f t="array" ref="O903">I903&amp;IFERROR(IF(INDEX('1.2 Speakers'!$J$10:$J1970,MATCH(I903,'1.2 Speakers'!$B$10:$B1970,0),)="",""," - "&amp;INDEX('1.2 Speakers'!$J$10:$J1970,MATCH(I903,'1.2 Speakers'!$B$10:$B1970,0),)),"")&amp;IF(ISBLANK(J903),"",CHAR(10))&amp;J903&amp;IFERROR(IF(INDEX('1.2 Speakers'!$J$10:$J1970,MATCH(J903,'1.2 Speakers'!$B$10:$B1970,0),)="",""," - "&amp;INDEX('1.2 Speakers'!$J$10:$J1970,MATCH(J903,'1.2 Speakers'!$B$10:$B1970,0),)),"")&amp;IF(ISBLANK(K903),"","
")&amp;K903&amp;IFERROR(IF(INDEX('1.2 Speakers'!$J$10:$J1970,MATCH(K903,'1.2 Speakers'!$B$10:$B1970,0),)="",""," - "&amp;INDEX('1.2 Speakers'!$J$10:$J1970,MATCH(K903,'1.2 Speakers'!$B$10:$B1970,0),)),"")&amp;IF(ISBLANK(L903),"","
")&amp;L903&amp;IFERROR(IF(INDEX('1.2 Speakers'!$J$10:$J1970,MATCH(L903,'1.2 Speakers'!$B$10:$B1970,0),)="",""," - "&amp;INDEX('1.2 Speakers'!$J$10:$J1970,MATCH(L903,'1.2 Speakers'!$B$10:$B1970,0),)),"")&amp;IF(ISBLANK(M903),"","
")&amp;M903&amp;IFERROR(IF(INDEX('1.2 Speakers'!$J$10:$J1970,MATCH(M903,'1.2 Speakers'!$B$10:$B1970,0),)="",""," - "&amp;INDEX('1.2 Speakers'!$J$10:$J1970,MATCH(M903,'1.2 Speakers'!$B$10:$B1970,0),)),"")&amp;IF(ISBLANK(N903),"","
")&amp;N903&amp;IFERROR(IF(INDEX('1.2 Speakers'!$J$10:$J1970,MATCH(N903,'1.2 Speakers'!$B$10:$B1970,0),)="",""," - "&amp;INDEX('1.2 Speakers'!$J$10:$J1970,MATCH(N903,'1.2 Speakers'!$B$10:$B1970,0),)),"")</f>
        <v/>
      </c>
      <c r="P903" s="58"/>
      <c r="Q903" s="60"/>
      <c r="R903" s="61"/>
      <c r="S903" s="60"/>
      <c r="T903" s="62"/>
    </row>
    <row r="904" spans="2:20" ht="13">
      <c r="B904" s="56"/>
      <c r="C904" s="425"/>
      <c r="D904" s="57"/>
      <c r="E904" s="58"/>
      <c r="F904" s="58"/>
      <c r="G904" s="427"/>
      <c r="H904" s="427"/>
      <c r="I904" s="59"/>
      <c r="J904" s="59"/>
      <c r="K904" s="59"/>
      <c r="L904" s="59"/>
      <c r="M904" s="59"/>
      <c r="N904" s="59"/>
      <c r="O904" s="57" t="str" cm="1">
        <f t="array" ref="O904">I904&amp;IFERROR(IF(INDEX('1.2 Speakers'!$J$10:$J1971,MATCH(I904,'1.2 Speakers'!$B$10:$B1971,0),)="",""," - "&amp;INDEX('1.2 Speakers'!$J$10:$J1971,MATCH(I904,'1.2 Speakers'!$B$10:$B1971,0),)),"")&amp;IF(ISBLANK(J904),"",CHAR(10))&amp;J904&amp;IFERROR(IF(INDEX('1.2 Speakers'!$J$10:$J1971,MATCH(J904,'1.2 Speakers'!$B$10:$B1971,0),)="",""," - "&amp;INDEX('1.2 Speakers'!$J$10:$J1971,MATCH(J904,'1.2 Speakers'!$B$10:$B1971,0),)),"")&amp;IF(ISBLANK(K904),"","
")&amp;K904&amp;IFERROR(IF(INDEX('1.2 Speakers'!$J$10:$J1971,MATCH(K904,'1.2 Speakers'!$B$10:$B1971,0),)="",""," - "&amp;INDEX('1.2 Speakers'!$J$10:$J1971,MATCH(K904,'1.2 Speakers'!$B$10:$B1971,0),)),"")&amp;IF(ISBLANK(L904),"","
")&amp;L904&amp;IFERROR(IF(INDEX('1.2 Speakers'!$J$10:$J1971,MATCH(L904,'1.2 Speakers'!$B$10:$B1971,0),)="",""," - "&amp;INDEX('1.2 Speakers'!$J$10:$J1971,MATCH(L904,'1.2 Speakers'!$B$10:$B1971,0),)),"")&amp;IF(ISBLANK(M904),"","
")&amp;M904&amp;IFERROR(IF(INDEX('1.2 Speakers'!$J$10:$J1971,MATCH(M904,'1.2 Speakers'!$B$10:$B1971,0),)="",""," - "&amp;INDEX('1.2 Speakers'!$J$10:$J1971,MATCH(M904,'1.2 Speakers'!$B$10:$B1971,0),)),"")&amp;IF(ISBLANK(N904),"","
")&amp;N904&amp;IFERROR(IF(INDEX('1.2 Speakers'!$J$10:$J1971,MATCH(N904,'1.2 Speakers'!$B$10:$B1971,0),)="",""," - "&amp;INDEX('1.2 Speakers'!$J$10:$J1971,MATCH(N904,'1.2 Speakers'!$B$10:$B1971,0),)),"")</f>
        <v/>
      </c>
      <c r="P904" s="58"/>
      <c r="Q904" s="60"/>
      <c r="R904" s="61"/>
      <c r="S904" s="60"/>
      <c r="T904" s="62"/>
    </row>
    <row r="905" spans="2:20" ht="13">
      <c r="B905" s="56"/>
      <c r="C905" s="425"/>
      <c r="D905" s="57"/>
      <c r="E905" s="58"/>
      <c r="F905" s="58"/>
      <c r="G905" s="427"/>
      <c r="H905" s="427"/>
      <c r="I905" s="59"/>
      <c r="J905" s="59"/>
      <c r="K905" s="59"/>
      <c r="L905" s="59"/>
      <c r="M905" s="59"/>
      <c r="N905" s="59"/>
      <c r="O905" s="57" t="str" cm="1">
        <f t="array" ref="O905">I905&amp;IFERROR(IF(INDEX('1.2 Speakers'!$J$10:$J1972,MATCH(I905,'1.2 Speakers'!$B$10:$B1972,0),)="",""," - "&amp;INDEX('1.2 Speakers'!$J$10:$J1972,MATCH(I905,'1.2 Speakers'!$B$10:$B1972,0),)),"")&amp;IF(ISBLANK(J905),"",CHAR(10))&amp;J905&amp;IFERROR(IF(INDEX('1.2 Speakers'!$J$10:$J1972,MATCH(J905,'1.2 Speakers'!$B$10:$B1972,0),)="",""," - "&amp;INDEX('1.2 Speakers'!$J$10:$J1972,MATCH(J905,'1.2 Speakers'!$B$10:$B1972,0),)),"")&amp;IF(ISBLANK(K905),"","
")&amp;K905&amp;IFERROR(IF(INDEX('1.2 Speakers'!$J$10:$J1972,MATCH(K905,'1.2 Speakers'!$B$10:$B1972,0),)="",""," - "&amp;INDEX('1.2 Speakers'!$J$10:$J1972,MATCH(K905,'1.2 Speakers'!$B$10:$B1972,0),)),"")&amp;IF(ISBLANK(L905),"","
")&amp;L905&amp;IFERROR(IF(INDEX('1.2 Speakers'!$J$10:$J1972,MATCH(L905,'1.2 Speakers'!$B$10:$B1972,0),)="",""," - "&amp;INDEX('1.2 Speakers'!$J$10:$J1972,MATCH(L905,'1.2 Speakers'!$B$10:$B1972,0),)),"")&amp;IF(ISBLANK(M905),"","
")&amp;M905&amp;IFERROR(IF(INDEX('1.2 Speakers'!$J$10:$J1972,MATCH(M905,'1.2 Speakers'!$B$10:$B1972,0),)="",""," - "&amp;INDEX('1.2 Speakers'!$J$10:$J1972,MATCH(M905,'1.2 Speakers'!$B$10:$B1972,0),)),"")&amp;IF(ISBLANK(N905),"","
")&amp;N905&amp;IFERROR(IF(INDEX('1.2 Speakers'!$J$10:$J1972,MATCH(N905,'1.2 Speakers'!$B$10:$B1972,0),)="",""," - "&amp;INDEX('1.2 Speakers'!$J$10:$J1972,MATCH(N905,'1.2 Speakers'!$B$10:$B1972,0),)),"")</f>
        <v/>
      </c>
      <c r="P905" s="58"/>
      <c r="Q905" s="60"/>
      <c r="R905" s="61"/>
      <c r="S905" s="60"/>
      <c r="T905" s="62"/>
    </row>
    <row r="906" spans="2:20" ht="13">
      <c r="B906" s="56"/>
      <c r="C906" s="425"/>
      <c r="D906" s="57"/>
      <c r="E906" s="58"/>
      <c r="F906" s="58"/>
      <c r="G906" s="427"/>
      <c r="H906" s="427"/>
      <c r="I906" s="59"/>
      <c r="J906" s="59"/>
      <c r="K906" s="59"/>
      <c r="L906" s="59"/>
      <c r="M906" s="59"/>
      <c r="N906" s="59"/>
      <c r="O906" s="57" t="str" cm="1">
        <f t="array" ref="O906">I906&amp;IFERROR(IF(INDEX('1.2 Speakers'!$J$10:$J1973,MATCH(I906,'1.2 Speakers'!$B$10:$B1973,0),)="",""," - "&amp;INDEX('1.2 Speakers'!$J$10:$J1973,MATCH(I906,'1.2 Speakers'!$B$10:$B1973,0),)),"")&amp;IF(ISBLANK(J906),"",CHAR(10))&amp;J906&amp;IFERROR(IF(INDEX('1.2 Speakers'!$J$10:$J1973,MATCH(J906,'1.2 Speakers'!$B$10:$B1973,0),)="",""," - "&amp;INDEX('1.2 Speakers'!$J$10:$J1973,MATCH(J906,'1.2 Speakers'!$B$10:$B1973,0),)),"")&amp;IF(ISBLANK(K906),"","
")&amp;K906&amp;IFERROR(IF(INDEX('1.2 Speakers'!$J$10:$J1973,MATCH(K906,'1.2 Speakers'!$B$10:$B1973,0),)="",""," - "&amp;INDEX('1.2 Speakers'!$J$10:$J1973,MATCH(K906,'1.2 Speakers'!$B$10:$B1973,0),)),"")&amp;IF(ISBLANK(L906),"","
")&amp;L906&amp;IFERROR(IF(INDEX('1.2 Speakers'!$J$10:$J1973,MATCH(L906,'1.2 Speakers'!$B$10:$B1973,0),)="",""," - "&amp;INDEX('1.2 Speakers'!$J$10:$J1973,MATCH(L906,'1.2 Speakers'!$B$10:$B1973,0),)),"")&amp;IF(ISBLANK(M906),"","
")&amp;M906&amp;IFERROR(IF(INDEX('1.2 Speakers'!$J$10:$J1973,MATCH(M906,'1.2 Speakers'!$B$10:$B1973,0),)="",""," - "&amp;INDEX('1.2 Speakers'!$J$10:$J1973,MATCH(M906,'1.2 Speakers'!$B$10:$B1973,0),)),"")&amp;IF(ISBLANK(N906),"","
")&amp;N906&amp;IFERROR(IF(INDEX('1.2 Speakers'!$J$10:$J1973,MATCH(N906,'1.2 Speakers'!$B$10:$B1973,0),)="",""," - "&amp;INDEX('1.2 Speakers'!$J$10:$J1973,MATCH(N906,'1.2 Speakers'!$B$10:$B1973,0),)),"")</f>
        <v/>
      </c>
      <c r="P906" s="58"/>
      <c r="Q906" s="60"/>
      <c r="R906" s="61"/>
      <c r="S906" s="60"/>
      <c r="T906" s="62"/>
    </row>
    <row r="907" spans="2:20" ht="13">
      <c r="B907" s="56"/>
      <c r="C907" s="425"/>
      <c r="D907" s="57"/>
      <c r="E907" s="58"/>
      <c r="F907" s="58"/>
      <c r="G907" s="427"/>
      <c r="H907" s="427"/>
      <c r="I907" s="59"/>
      <c r="J907" s="59"/>
      <c r="K907" s="59"/>
      <c r="L907" s="59"/>
      <c r="M907" s="59"/>
      <c r="N907" s="59"/>
      <c r="O907" s="57" t="str" cm="1">
        <f t="array" ref="O907">I907&amp;IFERROR(IF(INDEX('1.2 Speakers'!$J$10:$J1974,MATCH(I907,'1.2 Speakers'!$B$10:$B1974,0),)="",""," - "&amp;INDEX('1.2 Speakers'!$J$10:$J1974,MATCH(I907,'1.2 Speakers'!$B$10:$B1974,0),)),"")&amp;IF(ISBLANK(J907),"",CHAR(10))&amp;J907&amp;IFERROR(IF(INDEX('1.2 Speakers'!$J$10:$J1974,MATCH(J907,'1.2 Speakers'!$B$10:$B1974,0),)="",""," - "&amp;INDEX('1.2 Speakers'!$J$10:$J1974,MATCH(J907,'1.2 Speakers'!$B$10:$B1974,0),)),"")&amp;IF(ISBLANK(K907),"","
")&amp;K907&amp;IFERROR(IF(INDEX('1.2 Speakers'!$J$10:$J1974,MATCH(K907,'1.2 Speakers'!$B$10:$B1974,0),)="",""," - "&amp;INDEX('1.2 Speakers'!$J$10:$J1974,MATCH(K907,'1.2 Speakers'!$B$10:$B1974,0),)),"")&amp;IF(ISBLANK(L907),"","
")&amp;L907&amp;IFERROR(IF(INDEX('1.2 Speakers'!$J$10:$J1974,MATCH(L907,'1.2 Speakers'!$B$10:$B1974,0),)="",""," - "&amp;INDEX('1.2 Speakers'!$J$10:$J1974,MATCH(L907,'1.2 Speakers'!$B$10:$B1974,0),)),"")&amp;IF(ISBLANK(M907),"","
")&amp;M907&amp;IFERROR(IF(INDEX('1.2 Speakers'!$J$10:$J1974,MATCH(M907,'1.2 Speakers'!$B$10:$B1974,0),)="",""," - "&amp;INDEX('1.2 Speakers'!$J$10:$J1974,MATCH(M907,'1.2 Speakers'!$B$10:$B1974,0),)),"")&amp;IF(ISBLANK(N907),"","
")&amp;N907&amp;IFERROR(IF(INDEX('1.2 Speakers'!$J$10:$J1974,MATCH(N907,'1.2 Speakers'!$B$10:$B1974,0),)="",""," - "&amp;INDEX('1.2 Speakers'!$J$10:$J1974,MATCH(N907,'1.2 Speakers'!$B$10:$B1974,0),)),"")</f>
        <v/>
      </c>
      <c r="P907" s="58"/>
      <c r="Q907" s="60"/>
      <c r="R907" s="61"/>
      <c r="S907" s="60"/>
      <c r="T907" s="62"/>
    </row>
    <row r="908" spans="2:20" ht="13">
      <c r="B908" s="56"/>
      <c r="C908" s="425"/>
      <c r="D908" s="57"/>
      <c r="E908" s="58"/>
      <c r="F908" s="58"/>
      <c r="G908" s="427"/>
      <c r="H908" s="427"/>
      <c r="I908" s="59"/>
      <c r="J908" s="59"/>
      <c r="K908" s="59"/>
      <c r="L908" s="59"/>
      <c r="M908" s="59"/>
      <c r="N908" s="59"/>
      <c r="O908" s="57" t="str" cm="1">
        <f t="array" ref="O908">I908&amp;IFERROR(IF(INDEX('1.2 Speakers'!$J$10:$J1975,MATCH(I908,'1.2 Speakers'!$B$10:$B1975,0),)="",""," - "&amp;INDEX('1.2 Speakers'!$J$10:$J1975,MATCH(I908,'1.2 Speakers'!$B$10:$B1975,0),)),"")&amp;IF(ISBLANK(J908),"",CHAR(10))&amp;J908&amp;IFERROR(IF(INDEX('1.2 Speakers'!$J$10:$J1975,MATCH(J908,'1.2 Speakers'!$B$10:$B1975,0),)="",""," - "&amp;INDEX('1.2 Speakers'!$J$10:$J1975,MATCH(J908,'1.2 Speakers'!$B$10:$B1975,0),)),"")&amp;IF(ISBLANK(K908),"","
")&amp;K908&amp;IFERROR(IF(INDEX('1.2 Speakers'!$J$10:$J1975,MATCH(K908,'1.2 Speakers'!$B$10:$B1975,0),)="",""," - "&amp;INDEX('1.2 Speakers'!$J$10:$J1975,MATCH(K908,'1.2 Speakers'!$B$10:$B1975,0),)),"")&amp;IF(ISBLANK(L908),"","
")&amp;L908&amp;IFERROR(IF(INDEX('1.2 Speakers'!$J$10:$J1975,MATCH(L908,'1.2 Speakers'!$B$10:$B1975,0),)="",""," - "&amp;INDEX('1.2 Speakers'!$J$10:$J1975,MATCH(L908,'1.2 Speakers'!$B$10:$B1975,0),)),"")&amp;IF(ISBLANK(M908),"","
")&amp;M908&amp;IFERROR(IF(INDEX('1.2 Speakers'!$J$10:$J1975,MATCH(M908,'1.2 Speakers'!$B$10:$B1975,0),)="",""," - "&amp;INDEX('1.2 Speakers'!$J$10:$J1975,MATCH(M908,'1.2 Speakers'!$B$10:$B1975,0),)),"")&amp;IF(ISBLANK(N908),"","
")&amp;N908&amp;IFERROR(IF(INDEX('1.2 Speakers'!$J$10:$J1975,MATCH(N908,'1.2 Speakers'!$B$10:$B1975,0),)="",""," - "&amp;INDEX('1.2 Speakers'!$J$10:$J1975,MATCH(N908,'1.2 Speakers'!$B$10:$B1975,0),)),"")</f>
        <v/>
      </c>
      <c r="P908" s="58"/>
      <c r="Q908" s="60"/>
      <c r="R908" s="61"/>
      <c r="S908" s="60"/>
      <c r="T908" s="62"/>
    </row>
    <row r="909" spans="2:20" ht="13">
      <c r="B909" s="56"/>
      <c r="C909" s="425"/>
      <c r="D909" s="57"/>
      <c r="E909" s="58"/>
      <c r="F909" s="58"/>
      <c r="G909" s="427"/>
      <c r="H909" s="427"/>
      <c r="I909" s="59"/>
      <c r="J909" s="59"/>
      <c r="K909" s="59"/>
      <c r="L909" s="59"/>
      <c r="M909" s="59"/>
      <c r="N909" s="59"/>
      <c r="O909" s="57" t="str" cm="1">
        <f t="array" ref="O909">I909&amp;IFERROR(IF(INDEX('1.2 Speakers'!$J$10:$J1976,MATCH(I909,'1.2 Speakers'!$B$10:$B1976,0),)="",""," - "&amp;INDEX('1.2 Speakers'!$J$10:$J1976,MATCH(I909,'1.2 Speakers'!$B$10:$B1976,0),)),"")&amp;IF(ISBLANK(J909),"",CHAR(10))&amp;J909&amp;IFERROR(IF(INDEX('1.2 Speakers'!$J$10:$J1976,MATCH(J909,'1.2 Speakers'!$B$10:$B1976,0),)="",""," - "&amp;INDEX('1.2 Speakers'!$J$10:$J1976,MATCH(J909,'1.2 Speakers'!$B$10:$B1976,0),)),"")&amp;IF(ISBLANK(K909),"","
")&amp;K909&amp;IFERROR(IF(INDEX('1.2 Speakers'!$J$10:$J1976,MATCH(K909,'1.2 Speakers'!$B$10:$B1976,0),)="",""," - "&amp;INDEX('1.2 Speakers'!$J$10:$J1976,MATCH(K909,'1.2 Speakers'!$B$10:$B1976,0),)),"")&amp;IF(ISBLANK(L909),"","
")&amp;L909&amp;IFERROR(IF(INDEX('1.2 Speakers'!$J$10:$J1976,MATCH(L909,'1.2 Speakers'!$B$10:$B1976,0),)="",""," - "&amp;INDEX('1.2 Speakers'!$J$10:$J1976,MATCH(L909,'1.2 Speakers'!$B$10:$B1976,0),)),"")&amp;IF(ISBLANK(M909),"","
")&amp;M909&amp;IFERROR(IF(INDEX('1.2 Speakers'!$J$10:$J1976,MATCH(M909,'1.2 Speakers'!$B$10:$B1976,0),)="",""," - "&amp;INDEX('1.2 Speakers'!$J$10:$J1976,MATCH(M909,'1.2 Speakers'!$B$10:$B1976,0),)),"")&amp;IF(ISBLANK(N909),"","
")&amp;N909&amp;IFERROR(IF(INDEX('1.2 Speakers'!$J$10:$J1976,MATCH(N909,'1.2 Speakers'!$B$10:$B1976,0),)="",""," - "&amp;INDEX('1.2 Speakers'!$J$10:$J1976,MATCH(N909,'1.2 Speakers'!$B$10:$B1976,0),)),"")</f>
        <v/>
      </c>
      <c r="P909" s="58"/>
      <c r="Q909" s="60"/>
      <c r="R909" s="61"/>
      <c r="S909" s="60"/>
      <c r="T909" s="62"/>
    </row>
    <row r="910" spans="2:20" ht="13">
      <c r="B910" s="56"/>
      <c r="C910" s="425"/>
      <c r="D910" s="57"/>
      <c r="E910" s="58"/>
      <c r="F910" s="58"/>
      <c r="G910" s="427"/>
      <c r="H910" s="427"/>
      <c r="I910" s="59"/>
      <c r="J910" s="59"/>
      <c r="K910" s="59"/>
      <c r="L910" s="59"/>
      <c r="M910" s="59"/>
      <c r="N910" s="59"/>
      <c r="O910" s="57" t="str" cm="1">
        <f t="array" ref="O910">I910&amp;IFERROR(IF(INDEX('1.2 Speakers'!$J$10:$J1977,MATCH(I910,'1.2 Speakers'!$B$10:$B1977,0),)="",""," - "&amp;INDEX('1.2 Speakers'!$J$10:$J1977,MATCH(I910,'1.2 Speakers'!$B$10:$B1977,0),)),"")&amp;IF(ISBLANK(J910),"",CHAR(10))&amp;J910&amp;IFERROR(IF(INDEX('1.2 Speakers'!$J$10:$J1977,MATCH(J910,'1.2 Speakers'!$B$10:$B1977,0),)="",""," - "&amp;INDEX('1.2 Speakers'!$J$10:$J1977,MATCH(J910,'1.2 Speakers'!$B$10:$B1977,0),)),"")&amp;IF(ISBLANK(K910),"","
")&amp;K910&amp;IFERROR(IF(INDEX('1.2 Speakers'!$J$10:$J1977,MATCH(K910,'1.2 Speakers'!$B$10:$B1977,0),)="",""," - "&amp;INDEX('1.2 Speakers'!$J$10:$J1977,MATCH(K910,'1.2 Speakers'!$B$10:$B1977,0),)),"")&amp;IF(ISBLANK(L910),"","
")&amp;L910&amp;IFERROR(IF(INDEX('1.2 Speakers'!$J$10:$J1977,MATCH(L910,'1.2 Speakers'!$B$10:$B1977,0),)="",""," - "&amp;INDEX('1.2 Speakers'!$J$10:$J1977,MATCH(L910,'1.2 Speakers'!$B$10:$B1977,0),)),"")&amp;IF(ISBLANK(M910),"","
")&amp;M910&amp;IFERROR(IF(INDEX('1.2 Speakers'!$J$10:$J1977,MATCH(M910,'1.2 Speakers'!$B$10:$B1977,0),)="",""," - "&amp;INDEX('1.2 Speakers'!$J$10:$J1977,MATCH(M910,'1.2 Speakers'!$B$10:$B1977,0),)),"")&amp;IF(ISBLANK(N910),"","
")&amp;N910&amp;IFERROR(IF(INDEX('1.2 Speakers'!$J$10:$J1977,MATCH(N910,'1.2 Speakers'!$B$10:$B1977,0),)="",""," - "&amp;INDEX('1.2 Speakers'!$J$10:$J1977,MATCH(N910,'1.2 Speakers'!$B$10:$B1977,0),)),"")</f>
        <v/>
      </c>
      <c r="P910" s="58"/>
      <c r="Q910" s="60"/>
      <c r="R910" s="61"/>
      <c r="S910" s="60"/>
      <c r="T910" s="62"/>
    </row>
    <row r="911" spans="2:20" ht="13">
      <c r="B911" s="56"/>
      <c r="C911" s="425"/>
      <c r="D911" s="57"/>
      <c r="E911" s="58"/>
      <c r="F911" s="58"/>
      <c r="G911" s="427"/>
      <c r="H911" s="427"/>
      <c r="I911" s="59"/>
      <c r="J911" s="59"/>
      <c r="K911" s="59"/>
      <c r="L911" s="59"/>
      <c r="M911" s="59"/>
      <c r="N911" s="59"/>
      <c r="O911" s="57" t="str" cm="1">
        <f t="array" ref="O911">I911&amp;IFERROR(IF(INDEX('1.2 Speakers'!$J$10:$J1978,MATCH(I911,'1.2 Speakers'!$B$10:$B1978,0),)="",""," - "&amp;INDEX('1.2 Speakers'!$J$10:$J1978,MATCH(I911,'1.2 Speakers'!$B$10:$B1978,0),)),"")&amp;IF(ISBLANK(J911),"",CHAR(10))&amp;J911&amp;IFERROR(IF(INDEX('1.2 Speakers'!$J$10:$J1978,MATCH(J911,'1.2 Speakers'!$B$10:$B1978,0),)="",""," - "&amp;INDEX('1.2 Speakers'!$J$10:$J1978,MATCH(J911,'1.2 Speakers'!$B$10:$B1978,0),)),"")&amp;IF(ISBLANK(K911),"","
")&amp;K911&amp;IFERROR(IF(INDEX('1.2 Speakers'!$J$10:$J1978,MATCH(K911,'1.2 Speakers'!$B$10:$B1978,0),)="",""," - "&amp;INDEX('1.2 Speakers'!$J$10:$J1978,MATCH(K911,'1.2 Speakers'!$B$10:$B1978,0),)),"")&amp;IF(ISBLANK(L911),"","
")&amp;L911&amp;IFERROR(IF(INDEX('1.2 Speakers'!$J$10:$J1978,MATCH(L911,'1.2 Speakers'!$B$10:$B1978,0),)="",""," - "&amp;INDEX('1.2 Speakers'!$J$10:$J1978,MATCH(L911,'1.2 Speakers'!$B$10:$B1978,0),)),"")&amp;IF(ISBLANK(M911),"","
")&amp;M911&amp;IFERROR(IF(INDEX('1.2 Speakers'!$J$10:$J1978,MATCH(M911,'1.2 Speakers'!$B$10:$B1978,0),)="",""," - "&amp;INDEX('1.2 Speakers'!$J$10:$J1978,MATCH(M911,'1.2 Speakers'!$B$10:$B1978,0),)),"")&amp;IF(ISBLANK(N911),"","
")&amp;N911&amp;IFERROR(IF(INDEX('1.2 Speakers'!$J$10:$J1978,MATCH(N911,'1.2 Speakers'!$B$10:$B1978,0),)="",""," - "&amp;INDEX('1.2 Speakers'!$J$10:$J1978,MATCH(N911,'1.2 Speakers'!$B$10:$B1978,0),)),"")</f>
        <v/>
      </c>
      <c r="P911" s="58"/>
      <c r="Q911" s="60"/>
      <c r="R911" s="61"/>
      <c r="S911" s="60"/>
      <c r="T911" s="62"/>
    </row>
    <row r="912" spans="2:20" ht="13">
      <c r="B912" s="56"/>
      <c r="C912" s="425"/>
      <c r="D912" s="57"/>
      <c r="E912" s="58"/>
      <c r="F912" s="58"/>
      <c r="G912" s="427"/>
      <c r="H912" s="427"/>
      <c r="I912" s="59"/>
      <c r="J912" s="59"/>
      <c r="K912" s="59"/>
      <c r="L912" s="59"/>
      <c r="M912" s="59"/>
      <c r="N912" s="59"/>
      <c r="O912" s="57" t="str" cm="1">
        <f t="array" ref="O912">I912&amp;IFERROR(IF(INDEX('1.2 Speakers'!$J$10:$J1979,MATCH(I912,'1.2 Speakers'!$B$10:$B1979,0),)="",""," - "&amp;INDEX('1.2 Speakers'!$J$10:$J1979,MATCH(I912,'1.2 Speakers'!$B$10:$B1979,0),)),"")&amp;IF(ISBLANK(J912),"",CHAR(10))&amp;J912&amp;IFERROR(IF(INDEX('1.2 Speakers'!$J$10:$J1979,MATCH(J912,'1.2 Speakers'!$B$10:$B1979,0),)="",""," - "&amp;INDEX('1.2 Speakers'!$J$10:$J1979,MATCH(J912,'1.2 Speakers'!$B$10:$B1979,0),)),"")&amp;IF(ISBLANK(K912),"","
")&amp;K912&amp;IFERROR(IF(INDEX('1.2 Speakers'!$J$10:$J1979,MATCH(K912,'1.2 Speakers'!$B$10:$B1979,0),)="",""," - "&amp;INDEX('1.2 Speakers'!$J$10:$J1979,MATCH(K912,'1.2 Speakers'!$B$10:$B1979,0),)),"")&amp;IF(ISBLANK(L912),"","
")&amp;L912&amp;IFERROR(IF(INDEX('1.2 Speakers'!$J$10:$J1979,MATCH(L912,'1.2 Speakers'!$B$10:$B1979,0),)="",""," - "&amp;INDEX('1.2 Speakers'!$J$10:$J1979,MATCH(L912,'1.2 Speakers'!$B$10:$B1979,0),)),"")&amp;IF(ISBLANK(M912),"","
")&amp;M912&amp;IFERROR(IF(INDEX('1.2 Speakers'!$J$10:$J1979,MATCH(M912,'1.2 Speakers'!$B$10:$B1979,0),)="",""," - "&amp;INDEX('1.2 Speakers'!$J$10:$J1979,MATCH(M912,'1.2 Speakers'!$B$10:$B1979,0),)),"")&amp;IF(ISBLANK(N912),"","
")&amp;N912&amp;IFERROR(IF(INDEX('1.2 Speakers'!$J$10:$J1979,MATCH(N912,'1.2 Speakers'!$B$10:$B1979,0),)="",""," - "&amp;INDEX('1.2 Speakers'!$J$10:$J1979,MATCH(N912,'1.2 Speakers'!$B$10:$B1979,0),)),"")</f>
        <v/>
      </c>
      <c r="P912" s="58"/>
      <c r="Q912" s="60"/>
      <c r="R912" s="61"/>
      <c r="S912" s="60"/>
      <c r="T912" s="62"/>
    </row>
    <row r="913" spans="2:20" ht="13">
      <c r="B913" s="56"/>
      <c r="C913" s="425"/>
      <c r="D913" s="57"/>
      <c r="E913" s="58"/>
      <c r="F913" s="58"/>
      <c r="G913" s="427"/>
      <c r="H913" s="427"/>
      <c r="I913" s="59"/>
      <c r="J913" s="59"/>
      <c r="K913" s="59"/>
      <c r="L913" s="59"/>
      <c r="M913" s="59"/>
      <c r="N913" s="59"/>
      <c r="O913" s="57" t="str" cm="1">
        <f t="array" ref="O913">I913&amp;IFERROR(IF(INDEX('1.2 Speakers'!$J$10:$J1980,MATCH(I913,'1.2 Speakers'!$B$10:$B1980,0),)="",""," - "&amp;INDEX('1.2 Speakers'!$J$10:$J1980,MATCH(I913,'1.2 Speakers'!$B$10:$B1980,0),)),"")&amp;IF(ISBLANK(J913),"",CHAR(10))&amp;J913&amp;IFERROR(IF(INDEX('1.2 Speakers'!$J$10:$J1980,MATCH(J913,'1.2 Speakers'!$B$10:$B1980,0),)="",""," - "&amp;INDEX('1.2 Speakers'!$J$10:$J1980,MATCH(J913,'1.2 Speakers'!$B$10:$B1980,0),)),"")&amp;IF(ISBLANK(K913),"","
")&amp;K913&amp;IFERROR(IF(INDEX('1.2 Speakers'!$J$10:$J1980,MATCH(K913,'1.2 Speakers'!$B$10:$B1980,0),)="",""," - "&amp;INDEX('1.2 Speakers'!$J$10:$J1980,MATCH(K913,'1.2 Speakers'!$B$10:$B1980,0),)),"")&amp;IF(ISBLANK(L913),"","
")&amp;L913&amp;IFERROR(IF(INDEX('1.2 Speakers'!$J$10:$J1980,MATCH(L913,'1.2 Speakers'!$B$10:$B1980,0),)="",""," - "&amp;INDEX('1.2 Speakers'!$J$10:$J1980,MATCH(L913,'1.2 Speakers'!$B$10:$B1980,0),)),"")&amp;IF(ISBLANK(M913),"","
")&amp;M913&amp;IFERROR(IF(INDEX('1.2 Speakers'!$J$10:$J1980,MATCH(M913,'1.2 Speakers'!$B$10:$B1980,0),)="",""," - "&amp;INDEX('1.2 Speakers'!$J$10:$J1980,MATCH(M913,'1.2 Speakers'!$B$10:$B1980,0),)),"")&amp;IF(ISBLANK(N913),"","
")&amp;N913&amp;IFERROR(IF(INDEX('1.2 Speakers'!$J$10:$J1980,MATCH(N913,'1.2 Speakers'!$B$10:$B1980,0),)="",""," - "&amp;INDEX('1.2 Speakers'!$J$10:$J1980,MATCH(N913,'1.2 Speakers'!$B$10:$B1980,0),)),"")</f>
        <v/>
      </c>
      <c r="P913" s="58"/>
      <c r="Q913" s="60"/>
      <c r="R913" s="61"/>
      <c r="S913" s="60"/>
      <c r="T913" s="62"/>
    </row>
    <row r="914" spans="2:20" ht="13">
      <c r="B914" s="56"/>
      <c r="C914" s="425"/>
      <c r="D914" s="57"/>
      <c r="E914" s="58"/>
      <c r="F914" s="58"/>
      <c r="G914" s="427"/>
      <c r="H914" s="427"/>
      <c r="I914" s="59"/>
      <c r="J914" s="59"/>
      <c r="K914" s="59"/>
      <c r="L914" s="59"/>
      <c r="M914" s="59"/>
      <c r="N914" s="59"/>
      <c r="O914" s="57" t="str" cm="1">
        <f t="array" ref="O914">I914&amp;IFERROR(IF(INDEX('1.2 Speakers'!$J$10:$J1981,MATCH(I914,'1.2 Speakers'!$B$10:$B1981,0),)="",""," - "&amp;INDEX('1.2 Speakers'!$J$10:$J1981,MATCH(I914,'1.2 Speakers'!$B$10:$B1981,0),)),"")&amp;IF(ISBLANK(J914),"",CHAR(10))&amp;J914&amp;IFERROR(IF(INDEX('1.2 Speakers'!$J$10:$J1981,MATCH(J914,'1.2 Speakers'!$B$10:$B1981,0),)="",""," - "&amp;INDEX('1.2 Speakers'!$J$10:$J1981,MATCH(J914,'1.2 Speakers'!$B$10:$B1981,0),)),"")&amp;IF(ISBLANK(K914),"","
")&amp;K914&amp;IFERROR(IF(INDEX('1.2 Speakers'!$J$10:$J1981,MATCH(K914,'1.2 Speakers'!$B$10:$B1981,0),)="",""," - "&amp;INDEX('1.2 Speakers'!$J$10:$J1981,MATCH(K914,'1.2 Speakers'!$B$10:$B1981,0),)),"")&amp;IF(ISBLANK(L914),"","
")&amp;L914&amp;IFERROR(IF(INDEX('1.2 Speakers'!$J$10:$J1981,MATCH(L914,'1.2 Speakers'!$B$10:$B1981,0),)="",""," - "&amp;INDEX('1.2 Speakers'!$J$10:$J1981,MATCH(L914,'1.2 Speakers'!$B$10:$B1981,0),)),"")&amp;IF(ISBLANK(M914),"","
")&amp;M914&amp;IFERROR(IF(INDEX('1.2 Speakers'!$J$10:$J1981,MATCH(M914,'1.2 Speakers'!$B$10:$B1981,0),)="",""," - "&amp;INDEX('1.2 Speakers'!$J$10:$J1981,MATCH(M914,'1.2 Speakers'!$B$10:$B1981,0),)),"")&amp;IF(ISBLANK(N914),"","
")&amp;N914&amp;IFERROR(IF(INDEX('1.2 Speakers'!$J$10:$J1981,MATCH(N914,'1.2 Speakers'!$B$10:$B1981,0),)="",""," - "&amp;INDEX('1.2 Speakers'!$J$10:$J1981,MATCH(N914,'1.2 Speakers'!$B$10:$B1981,0),)),"")</f>
        <v/>
      </c>
      <c r="P914" s="58"/>
      <c r="Q914" s="60"/>
      <c r="R914" s="61"/>
      <c r="S914" s="60"/>
      <c r="T914" s="62"/>
    </row>
    <row r="915" spans="2:20" ht="13">
      <c r="B915" s="56"/>
      <c r="C915" s="425"/>
      <c r="D915" s="57"/>
      <c r="E915" s="58"/>
      <c r="F915" s="58"/>
      <c r="G915" s="427"/>
      <c r="H915" s="427"/>
      <c r="I915" s="59"/>
      <c r="J915" s="59"/>
      <c r="K915" s="59"/>
      <c r="L915" s="59"/>
      <c r="M915" s="59"/>
      <c r="N915" s="59"/>
      <c r="O915" s="57" t="str" cm="1">
        <f t="array" ref="O915">I915&amp;IFERROR(IF(INDEX('1.2 Speakers'!$J$10:$J1982,MATCH(I915,'1.2 Speakers'!$B$10:$B1982,0),)="",""," - "&amp;INDEX('1.2 Speakers'!$J$10:$J1982,MATCH(I915,'1.2 Speakers'!$B$10:$B1982,0),)),"")&amp;IF(ISBLANK(J915),"",CHAR(10))&amp;J915&amp;IFERROR(IF(INDEX('1.2 Speakers'!$J$10:$J1982,MATCH(J915,'1.2 Speakers'!$B$10:$B1982,0),)="",""," - "&amp;INDEX('1.2 Speakers'!$J$10:$J1982,MATCH(J915,'1.2 Speakers'!$B$10:$B1982,0),)),"")&amp;IF(ISBLANK(K915),"","
")&amp;K915&amp;IFERROR(IF(INDEX('1.2 Speakers'!$J$10:$J1982,MATCH(K915,'1.2 Speakers'!$B$10:$B1982,0),)="",""," - "&amp;INDEX('1.2 Speakers'!$J$10:$J1982,MATCH(K915,'1.2 Speakers'!$B$10:$B1982,0),)),"")&amp;IF(ISBLANK(L915),"","
")&amp;L915&amp;IFERROR(IF(INDEX('1.2 Speakers'!$J$10:$J1982,MATCH(L915,'1.2 Speakers'!$B$10:$B1982,0),)="",""," - "&amp;INDEX('1.2 Speakers'!$J$10:$J1982,MATCH(L915,'1.2 Speakers'!$B$10:$B1982,0),)),"")&amp;IF(ISBLANK(M915),"","
")&amp;M915&amp;IFERROR(IF(INDEX('1.2 Speakers'!$J$10:$J1982,MATCH(M915,'1.2 Speakers'!$B$10:$B1982,0),)="",""," - "&amp;INDEX('1.2 Speakers'!$J$10:$J1982,MATCH(M915,'1.2 Speakers'!$B$10:$B1982,0),)),"")&amp;IF(ISBLANK(N915),"","
")&amp;N915&amp;IFERROR(IF(INDEX('1.2 Speakers'!$J$10:$J1982,MATCH(N915,'1.2 Speakers'!$B$10:$B1982,0),)="",""," - "&amp;INDEX('1.2 Speakers'!$J$10:$J1982,MATCH(N915,'1.2 Speakers'!$B$10:$B1982,0),)),"")</f>
        <v/>
      </c>
      <c r="P915" s="58"/>
      <c r="Q915" s="60"/>
      <c r="R915" s="61"/>
      <c r="S915" s="60"/>
      <c r="T915" s="62"/>
    </row>
    <row r="916" spans="2:20" ht="13">
      <c r="B916" s="56"/>
      <c r="C916" s="425"/>
      <c r="D916" s="57"/>
      <c r="E916" s="58"/>
      <c r="F916" s="58"/>
      <c r="G916" s="427"/>
      <c r="H916" s="427"/>
      <c r="I916" s="59"/>
      <c r="J916" s="59"/>
      <c r="K916" s="59"/>
      <c r="L916" s="59"/>
      <c r="M916" s="59"/>
      <c r="N916" s="59"/>
      <c r="O916" s="57" t="str" cm="1">
        <f t="array" ref="O916">I916&amp;IFERROR(IF(INDEX('1.2 Speakers'!$J$10:$J1983,MATCH(I916,'1.2 Speakers'!$B$10:$B1983,0),)="",""," - "&amp;INDEX('1.2 Speakers'!$J$10:$J1983,MATCH(I916,'1.2 Speakers'!$B$10:$B1983,0),)),"")&amp;IF(ISBLANK(J916),"",CHAR(10))&amp;J916&amp;IFERROR(IF(INDEX('1.2 Speakers'!$J$10:$J1983,MATCH(J916,'1.2 Speakers'!$B$10:$B1983,0),)="",""," - "&amp;INDEX('1.2 Speakers'!$J$10:$J1983,MATCH(J916,'1.2 Speakers'!$B$10:$B1983,0),)),"")&amp;IF(ISBLANK(K916),"","
")&amp;K916&amp;IFERROR(IF(INDEX('1.2 Speakers'!$J$10:$J1983,MATCH(K916,'1.2 Speakers'!$B$10:$B1983,0),)="",""," - "&amp;INDEX('1.2 Speakers'!$J$10:$J1983,MATCH(K916,'1.2 Speakers'!$B$10:$B1983,0),)),"")&amp;IF(ISBLANK(L916),"","
")&amp;L916&amp;IFERROR(IF(INDEX('1.2 Speakers'!$J$10:$J1983,MATCH(L916,'1.2 Speakers'!$B$10:$B1983,0),)="",""," - "&amp;INDEX('1.2 Speakers'!$J$10:$J1983,MATCH(L916,'1.2 Speakers'!$B$10:$B1983,0),)),"")&amp;IF(ISBLANK(M916),"","
")&amp;M916&amp;IFERROR(IF(INDEX('1.2 Speakers'!$J$10:$J1983,MATCH(M916,'1.2 Speakers'!$B$10:$B1983,0),)="",""," - "&amp;INDEX('1.2 Speakers'!$J$10:$J1983,MATCH(M916,'1.2 Speakers'!$B$10:$B1983,0),)),"")&amp;IF(ISBLANK(N916),"","
")&amp;N916&amp;IFERROR(IF(INDEX('1.2 Speakers'!$J$10:$J1983,MATCH(N916,'1.2 Speakers'!$B$10:$B1983,0),)="",""," - "&amp;INDEX('1.2 Speakers'!$J$10:$J1983,MATCH(N916,'1.2 Speakers'!$B$10:$B1983,0),)),"")</f>
        <v/>
      </c>
      <c r="P916" s="58"/>
      <c r="Q916" s="60"/>
      <c r="R916" s="61"/>
      <c r="S916" s="60"/>
      <c r="T916" s="62"/>
    </row>
    <row r="917" spans="2:20" ht="13">
      <c r="B917" s="56"/>
      <c r="C917" s="425"/>
      <c r="D917" s="57"/>
      <c r="E917" s="58"/>
      <c r="F917" s="58"/>
      <c r="G917" s="427"/>
      <c r="H917" s="427"/>
      <c r="I917" s="59"/>
      <c r="J917" s="59"/>
      <c r="K917" s="59"/>
      <c r="L917" s="59"/>
      <c r="M917" s="59"/>
      <c r="N917" s="59"/>
      <c r="O917" s="57" t="str" cm="1">
        <f t="array" ref="O917">I917&amp;IFERROR(IF(INDEX('1.2 Speakers'!$J$10:$J1984,MATCH(I917,'1.2 Speakers'!$B$10:$B1984,0),)="",""," - "&amp;INDEX('1.2 Speakers'!$J$10:$J1984,MATCH(I917,'1.2 Speakers'!$B$10:$B1984,0),)),"")&amp;IF(ISBLANK(J917),"",CHAR(10))&amp;J917&amp;IFERROR(IF(INDEX('1.2 Speakers'!$J$10:$J1984,MATCH(J917,'1.2 Speakers'!$B$10:$B1984,0),)="",""," - "&amp;INDEX('1.2 Speakers'!$J$10:$J1984,MATCH(J917,'1.2 Speakers'!$B$10:$B1984,0),)),"")&amp;IF(ISBLANK(K917),"","
")&amp;K917&amp;IFERROR(IF(INDEX('1.2 Speakers'!$J$10:$J1984,MATCH(K917,'1.2 Speakers'!$B$10:$B1984,0),)="",""," - "&amp;INDEX('1.2 Speakers'!$J$10:$J1984,MATCH(K917,'1.2 Speakers'!$B$10:$B1984,0),)),"")&amp;IF(ISBLANK(L917),"","
")&amp;L917&amp;IFERROR(IF(INDEX('1.2 Speakers'!$J$10:$J1984,MATCH(L917,'1.2 Speakers'!$B$10:$B1984,0),)="",""," - "&amp;INDEX('1.2 Speakers'!$J$10:$J1984,MATCH(L917,'1.2 Speakers'!$B$10:$B1984,0),)),"")&amp;IF(ISBLANK(M917),"","
")&amp;M917&amp;IFERROR(IF(INDEX('1.2 Speakers'!$J$10:$J1984,MATCH(M917,'1.2 Speakers'!$B$10:$B1984,0),)="",""," - "&amp;INDEX('1.2 Speakers'!$J$10:$J1984,MATCH(M917,'1.2 Speakers'!$B$10:$B1984,0),)),"")&amp;IF(ISBLANK(N917),"","
")&amp;N917&amp;IFERROR(IF(INDEX('1.2 Speakers'!$J$10:$J1984,MATCH(N917,'1.2 Speakers'!$B$10:$B1984,0),)="",""," - "&amp;INDEX('1.2 Speakers'!$J$10:$J1984,MATCH(N917,'1.2 Speakers'!$B$10:$B1984,0),)),"")</f>
        <v/>
      </c>
      <c r="P917" s="58"/>
      <c r="Q917" s="60"/>
      <c r="R917" s="61"/>
      <c r="S917" s="60"/>
      <c r="T917" s="62"/>
    </row>
    <row r="918" spans="2:20" ht="13">
      <c r="B918" s="56"/>
      <c r="C918" s="425"/>
      <c r="D918" s="57"/>
      <c r="E918" s="58"/>
      <c r="F918" s="58"/>
      <c r="G918" s="427"/>
      <c r="H918" s="427"/>
      <c r="I918" s="59"/>
      <c r="J918" s="59"/>
      <c r="K918" s="59"/>
      <c r="L918" s="59"/>
      <c r="M918" s="59"/>
      <c r="N918" s="59"/>
      <c r="O918" s="57" t="str" cm="1">
        <f t="array" ref="O918">I918&amp;IFERROR(IF(INDEX('1.2 Speakers'!$J$10:$J1985,MATCH(I918,'1.2 Speakers'!$B$10:$B1985,0),)="",""," - "&amp;INDEX('1.2 Speakers'!$J$10:$J1985,MATCH(I918,'1.2 Speakers'!$B$10:$B1985,0),)),"")&amp;IF(ISBLANK(J918),"",CHAR(10))&amp;J918&amp;IFERROR(IF(INDEX('1.2 Speakers'!$J$10:$J1985,MATCH(J918,'1.2 Speakers'!$B$10:$B1985,0),)="",""," - "&amp;INDEX('1.2 Speakers'!$J$10:$J1985,MATCH(J918,'1.2 Speakers'!$B$10:$B1985,0),)),"")&amp;IF(ISBLANK(K918),"","
")&amp;K918&amp;IFERROR(IF(INDEX('1.2 Speakers'!$J$10:$J1985,MATCH(K918,'1.2 Speakers'!$B$10:$B1985,0),)="",""," - "&amp;INDEX('1.2 Speakers'!$J$10:$J1985,MATCH(K918,'1.2 Speakers'!$B$10:$B1985,0),)),"")&amp;IF(ISBLANK(L918),"","
")&amp;L918&amp;IFERROR(IF(INDEX('1.2 Speakers'!$J$10:$J1985,MATCH(L918,'1.2 Speakers'!$B$10:$B1985,0),)="",""," - "&amp;INDEX('1.2 Speakers'!$J$10:$J1985,MATCH(L918,'1.2 Speakers'!$B$10:$B1985,0),)),"")&amp;IF(ISBLANK(M918),"","
")&amp;M918&amp;IFERROR(IF(INDEX('1.2 Speakers'!$J$10:$J1985,MATCH(M918,'1.2 Speakers'!$B$10:$B1985,0),)="",""," - "&amp;INDEX('1.2 Speakers'!$J$10:$J1985,MATCH(M918,'1.2 Speakers'!$B$10:$B1985,0),)),"")&amp;IF(ISBLANK(N918),"","
")&amp;N918&amp;IFERROR(IF(INDEX('1.2 Speakers'!$J$10:$J1985,MATCH(N918,'1.2 Speakers'!$B$10:$B1985,0),)="",""," - "&amp;INDEX('1.2 Speakers'!$J$10:$J1985,MATCH(N918,'1.2 Speakers'!$B$10:$B1985,0),)),"")</f>
        <v/>
      </c>
      <c r="P918" s="58"/>
      <c r="Q918" s="60"/>
      <c r="R918" s="61"/>
      <c r="S918" s="60"/>
      <c r="T918" s="62"/>
    </row>
    <row r="919" spans="2:20" ht="13">
      <c r="B919" s="56"/>
      <c r="C919" s="425"/>
      <c r="D919" s="57"/>
      <c r="E919" s="58"/>
      <c r="F919" s="58"/>
      <c r="G919" s="427"/>
      <c r="H919" s="427"/>
      <c r="I919" s="59"/>
      <c r="J919" s="59"/>
      <c r="K919" s="59"/>
      <c r="L919" s="59"/>
      <c r="M919" s="59"/>
      <c r="N919" s="59"/>
      <c r="O919" s="57" t="str" cm="1">
        <f t="array" ref="O919">I919&amp;IFERROR(IF(INDEX('1.2 Speakers'!$J$10:$J1986,MATCH(I919,'1.2 Speakers'!$B$10:$B1986,0),)="",""," - "&amp;INDEX('1.2 Speakers'!$J$10:$J1986,MATCH(I919,'1.2 Speakers'!$B$10:$B1986,0),)),"")&amp;IF(ISBLANK(J919),"",CHAR(10))&amp;J919&amp;IFERROR(IF(INDEX('1.2 Speakers'!$J$10:$J1986,MATCH(J919,'1.2 Speakers'!$B$10:$B1986,0),)="",""," - "&amp;INDEX('1.2 Speakers'!$J$10:$J1986,MATCH(J919,'1.2 Speakers'!$B$10:$B1986,0),)),"")&amp;IF(ISBLANK(K919),"","
")&amp;K919&amp;IFERROR(IF(INDEX('1.2 Speakers'!$J$10:$J1986,MATCH(K919,'1.2 Speakers'!$B$10:$B1986,0),)="",""," - "&amp;INDEX('1.2 Speakers'!$J$10:$J1986,MATCH(K919,'1.2 Speakers'!$B$10:$B1986,0),)),"")&amp;IF(ISBLANK(L919),"","
")&amp;L919&amp;IFERROR(IF(INDEX('1.2 Speakers'!$J$10:$J1986,MATCH(L919,'1.2 Speakers'!$B$10:$B1986,0),)="",""," - "&amp;INDEX('1.2 Speakers'!$J$10:$J1986,MATCH(L919,'1.2 Speakers'!$B$10:$B1986,0),)),"")&amp;IF(ISBLANK(M919),"","
")&amp;M919&amp;IFERROR(IF(INDEX('1.2 Speakers'!$J$10:$J1986,MATCH(M919,'1.2 Speakers'!$B$10:$B1986,0),)="",""," - "&amp;INDEX('1.2 Speakers'!$J$10:$J1986,MATCH(M919,'1.2 Speakers'!$B$10:$B1986,0),)),"")&amp;IF(ISBLANK(N919),"","
")&amp;N919&amp;IFERROR(IF(INDEX('1.2 Speakers'!$J$10:$J1986,MATCH(N919,'1.2 Speakers'!$B$10:$B1986,0),)="",""," - "&amp;INDEX('1.2 Speakers'!$J$10:$J1986,MATCH(N919,'1.2 Speakers'!$B$10:$B1986,0),)),"")</f>
        <v/>
      </c>
      <c r="P919" s="58"/>
      <c r="Q919" s="60"/>
      <c r="R919" s="61"/>
      <c r="S919" s="60"/>
      <c r="T919" s="62"/>
    </row>
    <row r="920" spans="2:20" ht="13">
      <c r="B920" s="56"/>
      <c r="C920" s="425"/>
      <c r="D920" s="57"/>
      <c r="E920" s="58"/>
      <c r="F920" s="58"/>
      <c r="G920" s="427"/>
      <c r="H920" s="427"/>
      <c r="I920" s="59"/>
      <c r="J920" s="59"/>
      <c r="K920" s="59"/>
      <c r="L920" s="59"/>
      <c r="M920" s="59"/>
      <c r="N920" s="59"/>
      <c r="O920" s="57" t="str" cm="1">
        <f t="array" ref="O920">I920&amp;IFERROR(IF(INDEX('1.2 Speakers'!$J$10:$J1987,MATCH(I920,'1.2 Speakers'!$B$10:$B1987,0),)="",""," - "&amp;INDEX('1.2 Speakers'!$J$10:$J1987,MATCH(I920,'1.2 Speakers'!$B$10:$B1987,0),)),"")&amp;IF(ISBLANK(J920),"",CHAR(10))&amp;J920&amp;IFERROR(IF(INDEX('1.2 Speakers'!$J$10:$J1987,MATCH(J920,'1.2 Speakers'!$B$10:$B1987,0),)="",""," - "&amp;INDEX('1.2 Speakers'!$J$10:$J1987,MATCH(J920,'1.2 Speakers'!$B$10:$B1987,0),)),"")&amp;IF(ISBLANK(K920),"","
")&amp;K920&amp;IFERROR(IF(INDEX('1.2 Speakers'!$J$10:$J1987,MATCH(K920,'1.2 Speakers'!$B$10:$B1987,0),)="",""," - "&amp;INDEX('1.2 Speakers'!$J$10:$J1987,MATCH(K920,'1.2 Speakers'!$B$10:$B1987,0),)),"")&amp;IF(ISBLANK(L920),"","
")&amp;L920&amp;IFERROR(IF(INDEX('1.2 Speakers'!$J$10:$J1987,MATCH(L920,'1.2 Speakers'!$B$10:$B1987,0),)="",""," - "&amp;INDEX('1.2 Speakers'!$J$10:$J1987,MATCH(L920,'1.2 Speakers'!$B$10:$B1987,0),)),"")&amp;IF(ISBLANK(M920),"","
")&amp;M920&amp;IFERROR(IF(INDEX('1.2 Speakers'!$J$10:$J1987,MATCH(M920,'1.2 Speakers'!$B$10:$B1987,0),)="",""," - "&amp;INDEX('1.2 Speakers'!$J$10:$J1987,MATCH(M920,'1.2 Speakers'!$B$10:$B1987,0),)),"")&amp;IF(ISBLANK(N920),"","
")&amp;N920&amp;IFERROR(IF(INDEX('1.2 Speakers'!$J$10:$J1987,MATCH(N920,'1.2 Speakers'!$B$10:$B1987,0),)="",""," - "&amp;INDEX('1.2 Speakers'!$J$10:$J1987,MATCH(N920,'1.2 Speakers'!$B$10:$B1987,0),)),"")</f>
        <v/>
      </c>
      <c r="P920" s="58"/>
      <c r="Q920" s="60"/>
      <c r="R920" s="61"/>
      <c r="S920" s="60"/>
      <c r="T920" s="62"/>
    </row>
    <row r="921" spans="2:20" ht="13">
      <c r="B921" s="56"/>
      <c r="C921" s="425"/>
      <c r="D921" s="57"/>
      <c r="E921" s="58"/>
      <c r="F921" s="58"/>
      <c r="G921" s="427"/>
      <c r="H921" s="427"/>
      <c r="I921" s="59"/>
      <c r="J921" s="59"/>
      <c r="K921" s="59"/>
      <c r="L921" s="59"/>
      <c r="M921" s="59"/>
      <c r="N921" s="59"/>
      <c r="O921" s="57" t="str" cm="1">
        <f t="array" ref="O921">I921&amp;IFERROR(IF(INDEX('1.2 Speakers'!$J$10:$J1988,MATCH(I921,'1.2 Speakers'!$B$10:$B1988,0),)="",""," - "&amp;INDEX('1.2 Speakers'!$J$10:$J1988,MATCH(I921,'1.2 Speakers'!$B$10:$B1988,0),)),"")&amp;IF(ISBLANK(J921),"",CHAR(10))&amp;J921&amp;IFERROR(IF(INDEX('1.2 Speakers'!$J$10:$J1988,MATCH(J921,'1.2 Speakers'!$B$10:$B1988,0),)="",""," - "&amp;INDEX('1.2 Speakers'!$J$10:$J1988,MATCH(J921,'1.2 Speakers'!$B$10:$B1988,0),)),"")&amp;IF(ISBLANK(K921),"","
")&amp;K921&amp;IFERROR(IF(INDEX('1.2 Speakers'!$J$10:$J1988,MATCH(K921,'1.2 Speakers'!$B$10:$B1988,0),)="",""," - "&amp;INDEX('1.2 Speakers'!$J$10:$J1988,MATCH(K921,'1.2 Speakers'!$B$10:$B1988,0),)),"")&amp;IF(ISBLANK(L921),"","
")&amp;L921&amp;IFERROR(IF(INDEX('1.2 Speakers'!$J$10:$J1988,MATCH(L921,'1.2 Speakers'!$B$10:$B1988,0),)="",""," - "&amp;INDEX('1.2 Speakers'!$J$10:$J1988,MATCH(L921,'1.2 Speakers'!$B$10:$B1988,0),)),"")&amp;IF(ISBLANK(M921),"","
")&amp;M921&amp;IFERROR(IF(INDEX('1.2 Speakers'!$J$10:$J1988,MATCH(M921,'1.2 Speakers'!$B$10:$B1988,0),)="",""," - "&amp;INDEX('1.2 Speakers'!$J$10:$J1988,MATCH(M921,'1.2 Speakers'!$B$10:$B1988,0),)),"")&amp;IF(ISBLANK(N921),"","
")&amp;N921&amp;IFERROR(IF(INDEX('1.2 Speakers'!$J$10:$J1988,MATCH(N921,'1.2 Speakers'!$B$10:$B1988,0),)="",""," - "&amp;INDEX('1.2 Speakers'!$J$10:$J1988,MATCH(N921,'1.2 Speakers'!$B$10:$B1988,0),)),"")</f>
        <v/>
      </c>
      <c r="P921" s="58"/>
      <c r="Q921" s="60"/>
      <c r="R921" s="61"/>
      <c r="S921" s="60"/>
      <c r="T921" s="62"/>
    </row>
    <row r="922" spans="2:20" ht="13">
      <c r="B922" s="56"/>
      <c r="C922" s="425"/>
      <c r="D922" s="57"/>
      <c r="E922" s="58"/>
      <c r="F922" s="58"/>
      <c r="G922" s="427"/>
      <c r="H922" s="427"/>
      <c r="I922" s="59"/>
      <c r="J922" s="59"/>
      <c r="K922" s="59"/>
      <c r="L922" s="59"/>
      <c r="M922" s="59"/>
      <c r="N922" s="59"/>
      <c r="O922" s="57" t="str" cm="1">
        <f t="array" ref="O922">I922&amp;IFERROR(IF(INDEX('1.2 Speakers'!$J$10:$J1989,MATCH(I922,'1.2 Speakers'!$B$10:$B1989,0),)="",""," - "&amp;INDEX('1.2 Speakers'!$J$10:$J1989,MATCH(I922,'1.2 Speakers'!$B$10:$B1989,0),)),"")&amp;IF(ISBLANK(J922),"",CHAR(10))&amp;J922&amp;IFERROR(IF(INDEX('1.2 Speakers'!$J$10:$J1989,MATCH(J922,'1.2 Speakers'!$B$10:$B1989,0),)="",""," - "&amp;INDEX('1.2 Speakers'!$J$10:$J1989,MATCH(J922,'1.2 Speakers'!$B$10:$B1989,0),)),"")&amp;IF(ISBLANK(K922),"","
")&amp;K922&amp;IFERROR(IF(INDEX('1.2 Speakers'!$J$10:$J1989,MATCH(K922,'1.2 Speakers'!$B$10:$B1989,0),)="",""," - "&amp;INDEX('1.2 Speakers'!$J$10:$J1989,MATCH(K922,'1.2 Speakers'!$B$10:$B1989,0),)),"")&amp;IF(ISBLANK(L922),"","
")&amp;L922&amp;IFERROR(IF(INDEX('1.2 Speakers'!$J$10:$J1989,MATCH(L922,'1.2 Speakers'!$B$10:$B1989,0),)="",""," - "&amp;INDEX('1.2 Speakers'!$J$10:$J1989,MATCH(L922,'1.2 Speakers'!$B$10:$B1989,0),)),"")&amp;IF(ISBLANK(M922),"","
")&amp;M922&amp;IFERROR(IF(INDEX('1.2 Speakers'!$J$10:$J1989,MATCH(M922,'1.2 Speakers'!$B$10:$B1989,0),)="",""," - "&amp;INDEX('1.2 Speakers'!$J$10:$J1989,MATCH(M922,'1.2 Speakers'!$B$10:$B1989,0),)),"")&amp;IF(ISBLANK(N922),"","
")&amp;N922&amp;IFERROR(IF(INDEX('1.2 Speakers'!$J$10:$J1989,MATCH(N922,'1.2 Speakers'!$B$10:$B1989,0),)="",""," - "&amp;INDEX('1.2 Speakers'!$J$10:$J1989,MATCH(N922,'1.2 Speakers'!$B$10:$B1989,0),)),"")</f>
        <v/>
      </c>
      <c r="P922" s="58"/>
      <c r="Q922" s="60"/>
      <c r="R922" s="61"/>
      <c r="S922" s="60"/>
      <c r="T922" s="62"/>
    </row>
    <row r="923" spans="2:20" ht="13">
      <c r="B923" s="56"/>
      <c r="C923" s="425"/>
      <c r="D923" s="57"/>
      <c r="E923" s="58"/>
      <c r="F923" s="58"/>
      <c r="G923" s="427"/>
      <c r="H923" s="427"/>
      <c r="I923" s="59"/>
      <c r="J923" s="59"/>
      <c r="K923" s="59"/>
      <c r="L923" s="59"/>
      <c r="M923" s="59"/>
      <c r="N923" s="59"/>
      <c r="O923" s="57" t="str" cm="1">
        <f t="array" ref="O923">I923&amp;IFERROR(IF(INDEX('1.2 Speakers'!$J$10:$J1990,MATCH(I923,'1.2 Speakers'!$B$10:$B1990,0),)="",""," - "&amp;INDEX('1.2 Speakers'!$J$10:$J1990,MATCH(I923,'1.2 Speakers'!$B$10:$B1990,0),)),"")&amp;IF(ISBLANK(J923),"",CHAR(10))&amp;J923&amp;IFERROR(IF(INDEX('1.2 Speakers'!$J$10:$J1990,MATCH(J923,'1.2 Speakers'!$B$10:$B1990,0),)="",""," - "&amp;INDEX('1.2 Speakers'!$J$10:$J1990,MATCH(J923,'1.2 Speakers'!$B$10:$B1990,0),)),"")&amp;IF(ISBLANK(K923),"","
")&amp;K923&amp;IFERROR(IF(INDEX('1.2 Speakers'!$J$10:$J1990,MATCH(K923,'1.2 Speakers'!$B$10:$B1990,0),)="",""," - "&amp;INDEX('1.2 Speakers'!$J$10:$J1990,MATCH(K923,'1.2 Speakers'!$B$10:$B1990,0),)),"")&amp;IF(ISBLANK(L923),"","
")&amp;L923&amp;IFERROR(IF(INDEX('1.2 Speakers'!$J$10:$J1990,MATCH(L923,'1.2 Speakers'!$B$10:$B1990,0),)="",""," - "&amp;INDEX('1.2 Speakers'!$J$10:$J1990,MATCH(L923,'1.2 Speakers'!$B$10:$B1990,0),)),"")&amp;IF(ISBLANK(M923),"","
")&amp;M923&amp;IFERROR(IF(INDEX('1.2 Speakers'!$J$10:$J1990,MATCH(M923,'1.2 Speakers'!$B$10:$B1990,0),)="",""," - "&amp;INDEX('1.2 Speakers'!$J$10:$J1990,MATCH(M923,'1.2 Speakers'!$B$10:$B1990,0),)),"")&amp;IF(ISBLANK(N923),"","
")&amp;N923&amp;IFERROR(IF(INDEX('1.2 Speakers'!$J$10:$J1990,MATCH(N923,'1.2 Speakers'!$B$10:$B1990,0),)="",""," - "&amp;INDEX('1.2 Speakers'!$J$10:$J1990,MATCH(N923,'1.2 Speakers'!$B$10:$B1990,0),)),"")</f>
        <v/>
      </c>
      <c r="P923" s="58"/>
      <c r="Q923" s="60"/>
      <c r="R923" s="61"/>
      <c r="S923" s="60"/>
      <c r="T923" s="62"/>
    </row>
    <row r="924" spans="2:20" ht="13">
      <c r="B924" s="56"/>
      <c r="C924" s="425"/>
      <c r="D924" s="57"/>
      <c r="E924" s="58"/>
      <c r="F924" s="58"/>
      <c r="G924" s="427"/>
      <c r="H924" s="427"/>
      <c r="I924" s="59"/>
      <c r="J924" s="59"/>
      <c r="K924" s="59"/>
      <c r="L924" s="59"/>
      <c r="M924" s="59"/>
      <c r="N924" s="59"/>
      <c r="O924" s="57" t="str" cm="1">
        <f t="array" ref="O924">I924&amp;IFERROR(IF(INDEX('1.2 Speakers'!$J$10:$J1991,MATCH(I924,'1.2 Speakers'!$B$10:$B1991,0),)="",""," - "&amp;INDEX('1.2 Speakers'!$J$10:$J1991,MATCH(I924,'1.2 Speakers'!$B$10:$B1991,0),)),"")&amp;IF(ISBLANK(J924),"",CHAR(10))&amp;J924&amp;IFERROR(IF(INDEX('1.2 Speakers'!$J$10:$J1991,MATCH(J924,'1.2 Speakers'!$B$10:$B1991,0),)="",""," - "&amp;INDEX('1.2 Speakers'!$J$10:$J1991,MATCH(J924,'1.2 Speakers'!$B$10:$B1991,0),)),"")&amp;IF(ISBLANK(K924),"","
")&amp;K924&amp;IFERROR(IF(INDEX('1.2 Speakers'!$J$10:$J1991,MATCH(K924,'1.2 Speakers'!$B$10:$B1991,0),)="",""," - "&amp;INDEX('1.2 Speakers'!$J$10:$J1991,MATCH(K924,'1.2 Speakers'!$B$10:$B1991,0),)),"")&amp;IF(ISBLANK(L924),"","
")&amp;L924&amp;IFERROR(IF(INDEX('1.2 Speakers'!$J$10:$J1991,MATCH(L924,'1.2 Speakers'!$B$10:$B1991,0),)="",""," - "&amp;INDEX('1.2 Speakers'!$J$10:$J1991,MATCH(L924,'1.2 Speakers'!$B$10:$B1991,0),)),"")&amp;IF(ISBLANK(M924),"","
")&amp;M924&amp;IFERROR(IF(INDEX('1.2 Speakers'!$J$10:$J1991,MATCH(M924,'1.2 Speakers'!$B$10:$B1991,0),)="",""," - "&amp;INDEX('1.2 Speakers'!$J$10:$J1991,MATCH(M924,'1.2 Speakers'!$B$10:$B1991,0),)),"")&amp;IF(ISBLANK(N924),"","
")&amp;N924&amp;IFERROR(IF(INDEX('1.2 Speakers'!$J$10:$J1991,MATCH(N924,'1.2 Speakers'!$B$10:$B1991,0),)="",""," - "&amp;INDEX('1.2 Speakers'!$J$10:$J1991,MATCH(N924,'1.2 Speakers'!$B$10:$B1991,0),)),"")</f>
        <v/>
      </c>
      <c r="P924" s="58"/>
      <c r="Q924" s="60"/>
      <c r="R924" s="61"/>
      <c r="S924" s="60"/>
      <c r="T924" s="62"/>
    </row>
    <row r="925" spans="2:20" ht="13">
      <c r="B925" s="56"/>
      <c r="C925" s="425"/>
      <c r="D925" s="57"/>
      <c r="E925" s="58"/>
      <c r="F925" s="58"/>
      <c r="G925" s="427"/>
      <c r="H925" s="427"/>
      <c r="I925" s="59"/>
      <c r="J925" s="59"/>
      <c r="K925" s="59"/>
      <c r="L925" s="59"/>
      <c r="M925" s="59"/>
      <c r="N925" s="59"/>
      <c r="O925" s="57" t="str" cm="1">
        <f t="array" ref="O925">I925&amp;IFERROR(IF(INDEX('1.2 Speakers'!$J$10:$J1992,MATCH(I925,'1.2 Speakers'!$B$10:$B1992,0),)="",""," - "&amp;INDEX('1.2 Speakers'!$J$10:$J1992,MATCH(I925,'1.2 Speakers'!$B$10:$B1992,0),)),"")&amp;IF(ISBLANK(J925),"",CHAR(10))&amp;J925&amp;IFERROR(IF(INDEX('1.2 Speakers'!$J$10:$J1992,MATCH(J925,'1.2 Speakers'!$B$10:$B1992,0),)="",""," - "&amp;INDEX('1.2 Speakers'!$J$10:$J1992,MATCH(J925,'1.2 Speakers'!$B$10:$B1992,0),)),"")&amp;IF(ISBLANK(K925),"","
")&amp;K925&amp;IFERROR(IF(INDEX('1.2 Speakers'!$J$10:$J1992,MATCH(K925,'1.2 Speakers'!$B$10:$B1992,0),)="",""," - "&amp;INDEX('1.2 Speakers'!$J$10:$J1992,MATCH(K925,'1.2 Speakers'!$B$10:$B1992,0),)),"")&amp;IF(ISBLANK(L925),"","
")&amp;L925&amp;IFERROR(IF(INDEX('1.2 Speakers'!$J$10:$J1992,MATCH(L925,'1.2 Speakers'!$B$10:$B1992,0),)="",""," - "&amp;INDEX('1.2 Speakers'!$J$10:$J1992,MATCH(L925,'1.2 Speakers'!$B$10:$B1992,0),)),"")&amp;IF(ISBLANK(M925),"","
")&amp;M925&amp;IFERROR(IF(INDEX('1.2 Speakers'!$J$10:$J1992,MATCH(M925,'1.2 Speakers'!$B$10:$B1992,0),)="",""," - "&amp;INDEX('1.2 Speakers'!$J$10:$J1992,MATCH(M925,'1.2 Speakers'!$B$10:$B1992,0),)),"")&amp;IF(ISBLANK(N925),"","
")&amp;N925&amp;IFERROR(IF(INDEX('1.2 Speakers'!$J$10:$J1992,MATCH(N925,'1.2 Speakers'!$B$10:$B1992,0),)="",""," - "&amp;INDEX('1.2 Speakers'!$J$10:$J1992,MATCH(N925,'1.2 Speakers'!$B$10:$B1992,0),)),"")</f>
        <v/>
      </c>
      <c r="P925" s="58"/>
      <c r="Q925" s="60"/>
      <c r="R925" s="61"/>
      <c r="S925" s="60"/>
      <c r="T925" s="62"/>
    </row>
    <row r="926" spans="2:20" ht="13">
      <c r="B926" s="56"/>
      <c r="C926" s="425"/>
      <c r="D926" s="57"/>
      <c r="E926" s="58"/>
      <c r="F926" s="58"/>
      <c r="G926" s="427"/>
      <c r="H926" s="427"/>
      <c r="I926" s="59"/>
      <c r="J926" s="59"/>
      <c r="K926" s="59"/>
      <c r="L926" s="59"/>
      <c r="M926" s="59"/>
      <c r="N926" s="59"/>
      <c r="O926" s="57" t="str" cm="1">
        <f t="array" ref="O926">I926&amp;IFERROR(IF(INDEX('1.2 Speakers'!$J$10:$J1993,MATCH(I926,'1.2 Speakers'!$B$10:$B1993,0),)="",""," - "&amp;INDEX('1.2 Speakers'!$J$10:$J1993,MATCH(I926,'1.2 Speakers'!$B$10:$B1993,0),)),"")&amp;IF(ISBLANK(J926),"",CHAR(10))&amp;J926&amp;IFERROR(IF(INDEX('1.2 Speakers'!$J$10:$J1993,MATCH(J926,'1.2 Speakers'!$B$10:$B1993,0),)="",""," - "&amp;INDEX('1.2 Speakers'!$J$10:$J1993,MATCH(J926,'1.2 Speakers'!$B$10:$B1993,0),)),"")&amp;IF(ISBLANK(K926),"","
")&amp;K926&amp;IFERROR(IF(INDEX('1.2 Speakers'!$J$10:$J1993,MATCH(K926,'1.2 Speakers'!$B$10:$B1993,0),)="",""," - "&amp;INDEX('1.2 Speakers'!$J$10:$J1993,MATCH(K926,'1.2 Speakers'!$B$10:$B1993,0),)),"")&amp;IF(ISBLANK(L926),"","
")&amp;L926&amp;IFERROR(IF(INDEX('1.2 Speakers'!$J$10:$J1993,MATCH(L926,'1.2 Speakers'!$B$10:$B1993,0),)="",""," - "&amp;INDEX('1.2 Speakers'!$J$10:$J1993,MATCH(L926,'1.2 Speakers'!$B$10:$B1993,0),)),"")&amp;IF(ISBLANK(M926),"","
")&amp;M926&amp;IFERROR(IF(INDEX('1.2 Speakers'!$J$10:$J1993,MATCH(M926,'1.2 Speakers'!$B$10:$B1993,0),)="",""," - "&amp;INDEX('1.2 Speakers'!$J$10:$J1993,MATCH(M926,'1.2 Speakers'!$B$10:$B1993,0),)),"")&amp;IF(ISBLANK(N926),"","
")&amp;N926&amp;IFERROR(IF(INDEX('1.2 Speakers'!$J$10:$J1993,MATCH(N926,'1.2 Speakers'!$B$10:$B1993,0),)="",""," - "&amp;INDEX('1.2 Speakers'!$J$10:$J1993,MATCH(N926,'1.2 Speakers'!$B$10:$B1993,0),)),"")</f>
        <v/>
      </c>
      <c r="P926" s="58"/>
      <c r="Q926" s="60"/>
      <c r="R926" s="61"/>
      <c r="S926" s="60"/>
      <c r="T926" s="62"/>
    </row>
    <row r="927" spans="2:20" ht="13">
      <c r="B927" s="56"/>
      <c r="C927" s="425"/>
      <c r="D927" s="57"/>
      <c r="E927" s="58"/>
      <c r="F927" s="58"/>
      <c r="G927" s="427"/>
      <c r="H927" s="427"/>
      <c r="I927" s="59"/>
      <c r="J927" s="59"/>
      <c r="K927" s="59"/>
      <c r="L927" s="59"/>
      <c r="M927" s="59"/>
      <c r="N927" s="59"/>
      <c r="O927" s="57" t="str" cm="1">
        <f t="array" ref="O927">I927&amp;IFERROR(IF(INDEX('1.2 Speakers'!$J$10:$J1994,MATCH(I927,'1.2 Speakers'!$B$10:$B1994,0),)="",""," - "&amp;INDEX('1.2 Speakers'!$J$10:$J1994,MATCH(I927,'1.2 Speakers'!$B$10:$B1994,0),)),"")&amp;IF(ISBLANK(J927),"",CHAR(10))&amp;J927&amp;IFERROR(IF(INDEX('1.2 Speakers'!$J$10:$J1994,MATCH(J927,'1.2 Speakers'!$B$10:$B1994,0),)="",""," - "&amp;INDEX('1.2 Speakers'!$J$10:$J1994,MATCH(J927,'1.2 Speakers'!$B$10:$B1994,0),)),"")&amp;IF(ISBLANK(K927),"","
")&amp;K927&amp;IFERROR(IF(INDEX('1.2 Speakers'!$J$10:$J1994,MATCH(K927,'1.2 Speakers'!$B$10:$B1994,0),)="",""," - "&amp;INDEX('1.2 Speakers'!$J$10:$J1994,MATCH(K927,'1.2 Speakers'!$B$10:$B1994,0),)),"")&amp;IF(ISBLANK(L927),"","
")&amp;L927&amp;IFERROR(IF(INDEX('1.2 Speakers'!$J$10:$J1994,MATCH(L927,'1.2 Speakers'!$B$10:$B1994,0),)="",""," - "&amp;INDEX('1.2 Speakers'!$J$10:$J1994,MATCH(L927,'1.2 Speakers'!$B$10:$B1994,0),)),"")&amp;IF(ISBLANK(M927),"","
")&amp;M927&amp;IFERROR(IF(INDEX('1.2 Speakers'!$J$10:$J1994,MATCH(M927,'1.2 Speakers'!$B$10:$B1994,0),)="",""," - "&amp;INDEX('1.2 Speakers'!$J$10:$J1994,MATCH(M927,'1.2 Speakers'!$B$10:$B1994,0),)),"")&amp;IF(ISBLANK(N927),"","
")&amp;N927&amp;IFERROR(IF(INDEX('1.2 Speakers'!$J$10:$J1994,MATCH(N927,'1.2 Speakers'!$B$10:$B1994,0),)="",""," - "&amp;INDEX('1.2 Speakers'!$J$10:$J1994,MATCH(N927,'1.2 Speakers'!$B$10:$B1994,0),)),"")</f>
        <v/>
      </c>
      <c r="P927" s="58"/>
      <c r="Q927" s="60"/>
      <c r="R927" s="61"/>
      <c r="S927" s="60"/>
      <c r="T927" s="62"/>
    </row>
    <row r="928" spans="2:20" ht="13">
      <c r="B928" s="56"/>
      <c r="C928" s="425"/>
      <c r="D928" s="57"/>
      <c r="E928" s="58"/>
      <c r="F928" s="58"/>
      <c r="G928" s="427"/>
      <c r="H928" s="427"/>
      <c r="I928" s="59"/>
      <c r="J928" s="59"/>
      <c r="K928" s="59"/>
      <c r="L928" s="59"/>
      <c r="M928" s="59"/>
      <c r="N928" s="59"/>
      <c r="O928" s="57" t="str" cm="1">
        <f t="array" ref="O928">I928&amp;IFERROR(IF(INDEX('1.2 Speakers'!$J$10:$J1995,MATCH(I928,'1.2 Speakers'!$B$10:$B1995,0),)="",""," - "&amp;INDEX('1.2 Speakers'!$J$10:$J1995,MATCH(I928,'1.2 Speakers'!$B$10:$B1995,0),)),"")&amp;IF(ISBLANK(J928),"",CHAR(10))&amp;J928&amp;IFERROR(IF(INDEX('1.2 Speakers'!$J$10:$J1995,MATCH(J928,'1.2 Speakers'!$B$10:$B1995,0),)="",""," - "&amp;INDEX('1.2 Speakers'!$J$10:$J1995,MATCH(J928,'1.2 Speakers'!$B$10:$B1995,0),)),"")&amp;IF(ISBLANK(K928),"","
")&amp;K928&amp;IFERROR(IF(INDEX('1.2 Speakers'!$J$10:$J1995,MATCH(K928,'1.2 Speakers'!$B$10:$B1995,0),)="",""," - "&amp;INDEX('1.2 Speakers'!$J$10:$J1995,MATCH(K928,'1.2 Speakers'!$B$10:$B1995,0),)),"")&amp;IF(ISBLANK(L928),"","
")&amp;L928&amp;IFERROR(IF(INDEX('1.2 Speakers'!$J$10:$J1995,MATCH(L928,'1.2 Speakers'!$B$10:$B1995,0),)="",""," - "&amp;INDEX('1.2 Speakers'!$J$10:$J1995,MATCH(L928,'1.2 Speakers'!$B$10:$B1995,0),)),"")&amp;IF(ISBLANK(M928),"","
")&amp;M928&amp;IFERROR(IF(INDEX('1.2 Speakers'!$J$10:$J1995,MATCH(M928,'1.2 Speakers'!$B$10:$B1995,0),)="",""," - "&amp;INDEX('1.2 Speakers'!$J$10:$J1995,MATCH(M928,'1.2 Speakers'!$B$10:$B1995,0),)),"")&amp;IF(ISBLANK(N928),"","
")&amp;N928&amp;IFERROR(IF(INDEX('1.2 Speakers'!$J$10:$J1995,MATCH(N928,'1.2 Speakers'!$B$10:$B1995,0),)="",""," - "&amp;INDEX('1.2 Speakers'!$J$10:$J1995,MATCH(N928,'1.2 Speakers'!$B$10:$B1995,0),)),"")</f>
        <v/>
      </c>
      <c r="P928" s="58"/>
      <c r="Q928" s="60"/>
      <c r="R928" s="61"/>
      <c r="S928" s="60"/>
      <c r="T928" s="62"/>
    </row>
    <row r="929" spans="2:20" ht="13">
      <c r="B929" s="56"/>
      <c r="C929" s="425"/>
      <c r="D929" s="57"/>
      <c r="E929" s="58"/>
      <c r="F929" s="58"/>
      <c r="G929" s="427"/>
      <c r="H929" s="427"/>
      <c r="I929" s="59"/>
      <c r="J929" s="59"/>
      <c r="K929" s="59"/>
      <c r="L929" s="59"/>
      <c r="M929" s="59"/>
      <c r="N929" s="59"/>
      <c r="O929" s="57" t="str" cm="1">
        <f t="array" ref="O929">I929&amp;IFERROR(IF(INDEX('1.2 Speakers'!$J$10:$J1996,MATCH(I929,'1.2 Speakers'!$B$10:$B1996,0),)="",""," - "&amp;INDEX('1.2 Speakers'!$J$10:$J1996,MATCH(I929,'1.2 Speakers'!$B$10:$B1996,0),)),"")&amp;IF(ISBLANK(J929),"",CHAR(10))&amp;J929&amp;IFERROR(IF(INDEX('1.2 Speakers'!$J$10:$J1996,MATCH(J929,'1.2 Speakers'!$B$10:$B1996,0),)="",""," - "&amp;INDEX('1.2 Speakers'!$J$10:$J1996,MATCH(J929,'1.2 Speakers'!$B$10:$B1996,0),)),"")&amp;IF(ISBLANK(K929),"","
")&amp;K929&amp;IFERROR(IF(INDEX('1.2 Speakers'!$J$10:$J1996,MATCH(K929,'1.2 Speakers'!$B$10:$B1996,0),)="",""," - "&amp;INDEX('1.2 Speakers'!$J$10:$J1996,MATCH(K929,'1.2 Speakers'!$B$10:$B1996,0),)),"")&amp;IF(ISBLANK(L929),"","
")&amp;L929&amp;IFERROR(IF(INDEX('1.2 Speakers'!$J$10:$J1996,MATCH(L929,'1.2 Speakers'!$B$10:$B1996,0),)="",""," - "&amp;INDEX('1.2 Speakers'!$J$10:$J1996,MATCH(L929,'1.2 Speakers'!$B$10:$B1996,0),)),"")&amp;IF(ISBLANK(M929),"","
")&amp;M929&amp;IFERROR(IF(INDEX('1.2 Speakers'!$J$10:$J1996,MATCH(M929,'1.2 Speakers'!$B$10:$B1996,0),)="",""," - "&amp;INDEX('1.2 Speakers'!$J$10:$J1996,MATCH(M929,'1.2 Speakers'!$B$10:$B1996,0),)),"")&amp;IF(ISBLANK(N929),"","
")&amp;N929&amp;IFERROR(IF(INDEX('1.2 Speakers'!$J$10:$J1996,MATCH(N929,'1.2 Speakers'!$B$10:$B1996,0),)="",""," - "&amp;INDEX('1.2 Speakers'!$J$10:$J1996,MATCH(N929,'1.2 Speakers'!$B$10:$B1996,0),)),"")</f>
        <v/>
      </c>
      <c r="P929" s="58"/>
      <c r="Q929" s="60"/>
      <c r="R929" s="61"/>
      <c r="S929" s="60"/>
      <c r="T929" s="62"/>
    </row>
    <row r="930" spans="2:20" ht="13">
      <c r="B930" s="56"/>
      <c r="C930" s="425"/>
      <c r="D930" s="57"/>
      <c r="E930" s="58"/>
      <c r="F930" s="58"/>
      <c r="G930" s="427"/>
      <c r="H930" s="427"/>
      <c r="I930" s="59"/>
      <c r="J930" s="59"/>
      <c r="K930" s="59"/>
      <c r="L930" s="59"/>
      <c r="M930" s="59"/>
      <c r="N930" s="59"/>
      <c r="O930" s="57" t="str" cm="1">
        <f t="array" ref="O930">I930&amp;IFERROR(IF(INDEX('1.2 Speakers'!$J$10:$J1997,MATCH(I930,'1.2 Speakers'!$B$10:$B1997,0),)="",""," - "&amp;INDEX('1.2 Speakers'!$J$10:$J1997,MATCH(I930,'1.2 Speakers'!$B$10:$B1997,0),)),"")&amp;IF(ISBLANK(J930),"",CHAR(10))&amp;J930&amp;IFERROR(IF(INDEX('1.2 Speakers'!$J$10:$J1997,MATCH(J930,'1.2 Speakers'!$B$10:$B1997,0),)="",""," - "&amp;INDEX('1.2 Speakers'!$J$10:$J1997,MATCH(J930,'1.2 Speakers'!$B$10:$B1997,0),)),"")&amp;IF(ISBLANK(K930),"","
")&amp;K930&amp;IFERROR(IF(INDEX('1.2 Speakers'!$J$10:$J1997,MATCH(K930,'1.2 Speakers'!$B$10:$B1997,0),)="",""," - "&amp;INDEX('1.2 Speakers'!$J$10:$J1997,MATCH(K930,'1.2 Speakers'!$B$10:$B1997,0),)),"")&amp;IF(ISBLANK(L930),"","
")&amp;L930&amp;IFERROR(IF(INDEX('1.2 Speakers'!$J$10:$J1997,MATCH(L930,'1.2 Speakers'!$B$10:$B1997,0),)="",""," - "&amp;INDEX('1.2 Speakers'!$J$10:$J1997,MATCH(L930,'1.2 Speakers'!$B$10:$B1997,0),)),"")&amp;IF(ISBLANK(M930),"","
")&amp;M930&amp;IFERROR(IF(INDEX('1.2 Speakers'!$J$10:$J1997,MATCH(M930,'1.2 Speakers'!$B$10:$B1997,0),)="",""," - "&amp;INDEX('1.2 Speakers'!$J$10:$J1997,MATCH(M930,'1.2 Speakers'!$B$10:$B1997,0),)),"")&amp;IF(ISBLANK(N930),"","
")&amp;N930&amp;IFERROR(IF(INDEX('1.2 Speakers'!$J$10:$J1997,MATCH(N930,'1.2 Speakers'!$B$10:$B1997,0),)="",""," - "&amp;INDEX('1.2 Speakers'!$J$10:$J1997,MATCH(N930,'1.2 Speakers'!$B$10:$B1997,0),)),"")</f>
        <v/>
      </c>
      <c r="P930" s="58"/>
      <c r="Q930" s="60"/>
      <c r="R930" s="61"/>
      <c r="S930" s="60"/>
      <c r="T930" s="62"/>
    </row>
    <row r="931" spans="2:20" ht="13">
      <c r="B931" s="56"/>
      <c r="C931" s="425"/>
      <c r="D931" s="57"/>
      <c r="E931" s="58"/>
      <c r="F931" s="58"/>
      <c r="G931" s="427"/>
      <c r="H931" s="427"/>
      <c r="I931" s="59"/>
      <c r="J931" s="59"/>
      <c r="K931" s="59"/>
      <c r="L931" s="59"/>
      <c r="M931" s="59"/>
      <c r="N931" s="59"/>
      <c r="O931" s="57" t="str" cm="1">
        <f t="array" ref="O931">I931&amp;IFERROR(IF(INDEX('1.2 Speakers'!$J$10:$J1998,MATCH(I931,'1.2 Speakers'!$B$10:$B1998,0),)="",""," - "&amp;INDEX('1.2 Speakers'!$J$10:$J1998,MATCH(I931,'1.2 Speakers'!$B$10:$B1998,0),)),"")&amp;IF(ISBLANK(J931),"",CHAR(10))&amp;J931&amp;IFERROR(IF(INDEX('1.2 Speakers'!$J$10:$J1998,MATCH(J931,'1.2 Speakers'!$B$10:$B1998,0),)="",""," - "&amp;INDEX('1.2 Speakers'!$J$10:$J1998,MATCH(J931,'1.2 Speakers'!$B$10:$B1998,0),)),"")&amp;IF(ISBLANK(K931),"","
")&amp;K931&amp;IFERROR(IF(INDEX('1.2 Speakers'!$J$10:$J1998,MATCH(K931,'1.2 Speakers'!$B$10:$B1998,0),)="",""," - "&amp;INDEX('1.2 Speakers'!$J$10:$J1998,MATCH(K931,'1.2 Speakers'!$B$10:$B1998,0),)),"")&amp;IF(ISBLANK(L931),"","
")&amp;L931&amp;IFERROR(IF(INDEX('1.2 Speakers'!$J$10:$J1998,MATCH(L931,'1.2 Speakers'!$B$10:$B1998,0),)="",""," - "&amp;INDEX('1.2 Speakers'!$J$10:$J1998,MATCH(L931,'1.2 Speakers'!$B$10:$B1998,0),)),"")&amp;IF(ISBLANK(M931),"","
")&amp;M931&amp;IFERROR(IF(INDEX('1.2 Speakers'!$J$10:$J1998,MATCH(M931,'1.2 Speakers'!$B$10:$B1998,0),)="",""," - "&amp;INDEX('1.2 Speakers'!$J$10:$J1998,MATCH(M931,'1.2 Speakers'!$B$10:$B1998,0),)),"")&amp;IF(ISBLANK(N931),"","
")&amp;N931&amp;IFERROR(IF(INDEX('1.2 Speakers'!$J$10:$J1998,MATCH(N931,'1.2 Speakers'!$B$10:$B1998,0),)="",""," - "&amp;INDEX('1.2 Speakers'!$J$10:$J1998,MATCH(N931,'1.2 Speakers'!$B$10:$B1998,0),)),"")</f>
        <v/>
      </c>
      <c r="P931" s="58"/>
      <c r="Q931" s="60"/>
      <c r="R931" s="61"/>
      <c r="S931" s="60"/>
      <c r="T931" s="62"/>
    </row>
    <row r="932" spans="2:20" ht="13">
      <c r="B932" s="56"/>
      <c r="C932" s="425"/>
      <c r="D932" s="57"/>
      <c r="E932" s="58"/>
      <c r="F932" s="58"/>
      <c r="G932" s="427"/>
      <c r="H932" s="427"/>
      <c r="I932" s="59"/>
      <c r="J932" s="59"/>
      <c r="K932" s="59"/>
      <c r="L932" s="59"/>
      <c r="M932" s="59"/>
      <c r="N932" s="59"/>
      <c r="O932" s="57" t="str" cm="1">
        <f t="array" ref="O932">I932&amp;IFERROR(IF(INDEX('1.2 Speakers'!$J$10:$J1999,MATCH(I932,'1.2 Speakers'!$B$10:$B1999,0),)="",""," - "&amp;INDEX('1.2 Speakers'!$J$10:$J1999,MATCH(I932,'1.2 Speakers'!$B$10:$B1999,0),)),"")&amp;IF(ISBLANK(J932),"",CHAR(10))&amp;J932&amp;IFERROR(IF(INDEX('1.2 Speakers'!$J$10:$J1999,MATCH(J932,'1.2 Speakers'!$B$10:$B1999,0),)="",""," - "&amp;INDEX('1.2 Speakers'!$J$10:$J1999,MATCH(J932,'1.2 Speakers'!$B$10:$B1999,0),)),"")&amp;IF(ISBLANK(K932),"","
")&amp;K932&amp;IFERROR(IF(INDEX('1.2 Speakers'!$J$10:$J1999,MATCH(K932,'1.2 Speakers'!$B$10:$B1999,0),)="",""," - "&amp;INDEX('1.2 Speakers'!$J$10:$J1999,MATCH(K932,'1.2 Speakers'!$B$10:$B1999,0),)),"")&amp;IF(ISBLANK(L932),"","
")&amp;L932&amp;IFERROR(IF(INDEX('1.2 Speakers'!$J$10:$J1999,MATCH(L932,'1.2 Speakers'!$B$10:$B1999,0),)="",""," - "&amp;INDEX('1.2 Speakers'!$J$10:$J1999,MATCH(L932,'1.2 Speakers'!$B$10:$B1999,0),)),"")&amp;IF(ISBLANK(M932),"","
")&amp;M932&amp;IFERROR(IF(INDEX('1.2 Speakers'!$J$10:$J1999,MATCH(M932,'1.2 Speakers'!$B$10:$B1999,0),)="",""," - "&amp;INDEX('1.2 Speakers'!$J$10:$J1999,MATCH(M932,'1.2 Speakers'!$B$10:$B1999,0),)),"")&amp;IF(ISBLANK(N932),"","
")&amp;N932&amp;IFERROR(IF(INDEX('1.2 Speakers'!$J$10:$J1999,MATCH(N932,'1.2 Speakers'!$B$10:$B1999,0),)="",""," - "&amp;INDEX('1.2 Speakers'!$J$10:$J1999,MATCH(N932,'1.2 Speakers'!$B$10:$B1999,0),)),"")</f>
        <v/>
      </c>
      <c r="P932" s="58"/>
      <c r="Q932" s="60"/>
      <c r="R932" s="61"/>
      <c r="S932" s="60"/>
      <c r="T932" s="62"/>
    </row>
    <row r="933" spans="2:20" ht="13">
      <c r="B933" s="56"/>
      <c r="C933" s="425"/>
      <c r="D933" s="57"/>
      <c r="E933" s="58"/>
      <c r="F933" s="58"/>
      <c r="G933" s="427"/>
      <c r="H933" s="427"/>
      <c r="I933" s="59"/>
      <c r="J933" s="59"/>
      <c r="K933" s="59"/>
      <c r="L933" s="59"/>
      <c r="M933" s="59"/>
      <c r="N933" s="59"/>
      <c r="O933" s="57" t="str" cm="1">
        <f t="array" ref="O933">I933&amp;IFERROR(IF(INDEX('1.2 Speakers'!$J$10:$J2000,MATCH(I933,'1.2 Speakers'!$B$10:$B2000,0),)="",""," - "&amp;INDEX('1.2 Speakers'!$J$10:$J2000,MATCH(I933,'1.2 Speakers'!$B$10:$B2000,0),)),"")&amp;IF(ISBLANK(J933),"",CHAR(10))&amp;J933&amp;IFERROR(IF(INDEX('1.2 Speakers'!$J$10:$J2000,MATCH(J933,'1.2 Speakers'!$B$10:$B2000,0),)="",""," - "&amp;INDEX('1.2 Speakers'!$J$10:$J2000,MATCH(J933,'1.2 Speakers'!$B$10:$B2000,0),)),"")&amp;IF(ISBLANK(K933),"","
")&amp;K933&amp;IFERROR(IF(INDEX('1.2 Speakers'!$J$10:$J2000,MATCH(K933,'1.2 Speakers'!$B$10:$B2000,0),)="",""," - "&amp;INDEX('1.2 Speakers'!$J$10:$J2000,MATCH(K933,'1.2 Speakers'!$B$10:$B2000,0),)),"")&amp;IF(ISBLANK(L933),"","
")&amp;L933&amp;IFERROR(IF(INDEX('1.2 Speakers'!$J$10:$J2000,MATCH(L933,'1.2 Speakers'!$B$10:$B2000,0),)="",""," - "&amp;INDEX('1.2 Speakers'!$J$10:$J2000,MATCH(L933,'1.2 Speakers'!$B$10:$B2000,0),)),"")&amp;IF(ISBLANK(M933),"","
")&amp;M933&amp;IFERROR(IF(INDEX('1.2 Speakers'!$J$10:$J2000,MATCH(M933,'1.2 Speakers'!$B$10:$B2000,0),)="",""," - "&amp;INDEX('1.2 Speakers'!$J$10:$J2000,MATCH(M933,'1.2 Speakers'!$B$10:$B2000,0),)),"")&amp;IF(ISBLANK(N933),"","
")&amp;N933&amp;IFERROR(IF(INDEX('1.2 Speakers'!$J$10:$J2000,MATCH(N933,'1.2 Speakers'!$B$10:$B2000,0),)="",""," - "&amp;INDEX('1.2 Speakers'!$J$10:$J2000,MATCH(N933,'1.2 Speakers'!$B$10:$B2000,0),)),"")</f>
        <v/>
      </c>
      <c r="P933" s="58"/>
      <c r="Q933" s="60"/>
      <c r="R933" s="61"/>
      <c r="S933" s="60"/>
      <c r="T933" s="62"/>
    </row>
    <row r="934" spans="2:20" ht="13">
      <c r="B934" s="56"/>
      <c r="C934" s="425"/>
      <c r="D934" s="57"/>
      <c r="E934" s="58"/>
      <c r="F934" s="58"/>
      <c r="G934" s="427"/>
      <c r="H934" s="427"/>
      <c r="I934" s="59"/>
      <c r="J934" s="59"/>
      <c r="K934" s="59"/>
      <c r="L934" s="59"/>
      <c r="M934" s="59"/>
      <c r="N934" s="59"/>
      <c r="O934" s="57" t="str" cm="1">
        <f t="array" ref="O934">I934&amp;IFERROR(IF(INDEX('1.2 Speakers'!$J$10:$J2001,MATCH(I934,'1.2 Speakers'!$B$10:$B2001,0),)="",""," - "&amp;INDEX('1.2 Speakers'!$J$10:$J2001,MATCH(I934,'1.2 Speakers'!$B$10:$B2001,0),)),"")&amp;IF(ISBLANK(J934),"",CHAR(10))&amp;J934&amp;IFERROR(IF(INDEX('1.2 Speakers'!$J$10:$J2001,MATCH(J934,'1.2 Speakers'!$B$10:$B2001,0),)="",""," - "&amp;INDEX('1.2 Speakers'!$J$10:$J2001,MATCH(J934,'1.2 Speakers'!$B$10:$B2001,0),)),"")&amp;IF(ISBLANK(K934),"","
")&amp;K934&amp;IFERROR(IF(INDEX('1.2 Speakers'!$J$10:$J2001,MATCH(K934,'1.2 Speakers'!$B$10:$B2001,0),)="",""," - "&amp;INDEX('1.2 Speakers'!$J$10:$J2001,MATCH(K934,'1.2 Speakers'!$B$10:$B2001,0),)),"")&amp;IF(ISBLANK(L934),"","
")&amp;L934&amp;IFERROR(IF(INDEX('1.2 Speakers'!$J$10:$J2001,MATCH(L934,'1.2 Speakers'!$B$10:$B2001,0),)="",""," - "&amp;INDEX('1.2 Speakers'!$J$10:$J2001,MATCH(L934,'1.2 Speakers'!$B$10:$B2001,0),)),"")&amp;IF(ISBLANK(M934),"","
")&amp;M934&amp;IFERROR(IF(INDEX('1.2 Speakers'!$J$10:$J2001,MATCH(M934,'1.2 Speakers'!$B$10:$B2001,0),)="",""," - "&amp;INDEX('1.2 Speakers'!$J$10:$J2001,MATCH(M934,'1.2 Speakers'!$B$10:$B2001,0),)),"")&amp;IF(ISBLANK(N934),"","
")&amp;N934&amp;IFERROR(IF(INDEX('1.2 Speakers'!$J$10:$J2001,MATCH(N934,'1.2 Speakers'!$B$10:$B2001,0),)="",""," - "&amp;INDEX('1.2 Speakers'!$J$10:$J2001,MATCH(N934,'1.2 Speakers'!$B$10:$B2001,0),)),"")</f>
        <v/>
      </c>
      <c r="P934" s="58"/>
      <c r="Q934" s="60"/>
      <c r="R934" s="61"/>
      <c r="S934" s="60"/>
      <c r="T934" s="62"/>
    </row>
    <row r="935" spans="2:20" ht="13">
      <c r="B935" s="56"/>
      <c r="C935" s="425"/>
      <c r="D935" s="57"/>
      <c r="E935" s="58"/>
      <c r="F935" s="58"/>
      <c r="G935" s="427"/>
      <c r="H935" s="427"/>
      <c r="I935" s="59"/>
      <c r="J935" s="59"/>
      <c r="K935" s="59"/>
      <c r="L935" s="59"/>
      <c r="M935" s="59"/>
      <c r="N935" s="59"/>
      <c r="O935" s="57" t="str" cm="1">
        <f t="array" ref="O935">I935&amp;IFERROR(IF(INDEX('1.2 Speakers'!$J$10:$J2002,MATCH(I935,'1.2 Speakers'!$B$10:$B2002,0),)="",""," - "&amp;INDEX('1.2 Speakers'!$J$10:$J2002,MATCH(I935,'1.2 Speakers'!$B$10:$B2002,0),)),"")&amp;IF(ISBLANK(J935),"",CHAR(10))&amp;J935&amp;IFERROR(IF(INDEX('1.2 Speakers'!$J$10:$J2002,MATCH(J935,'1.2 Speakers'!$B$10:$B2002,0),)="",""," - "&amp;INDEX('1.2 Speakers'!$J$10:$J2002,MATCH(J935,'1.2 Speakers'!$B$10:$B2002,0),)),"")&amp;IF(ISBLANK(K935),"","
")&amp;K935&amp;IFERROR(IF(INDEX('1.2 Speakers'!$J$10:$J2002,MATCH(K935,'1.2 Speakers'!$B$10:$B2002,0),)="",""," - "&amp;INDEX('1.2 Speakers'!$J$10:$J2002,MATCH(K935,'1.2 Speakers'!$B$10:$B2002,0),)),"")&amp;IF(ISBLANK(L935),"","
")&amp;L935&amp;IFERROR(IF(INDEX('1.2 Speakers'!$J$10:$J2002,MATCH(L935,'1.2 Speakers'!$B$10:$B2002,0),)="",""," - "&amp;INDEX('1.2 Speakers'!$J$10:$J2002,MATCH(L935,'1.2 Speakers'!$B$10:$B2002,0),)),"")&amp;IF(ISBLANK(M935),"","
")&amp;M935&amp;IFERROR(IF(INDEX('1.2 Speakers'!$J$10:$J2002,MATCH(M935,'1.2 Speakers'!$B$10:$B2002,0),)="",""," - "&amp;INDEX('1.2 Speakers'!$J$10:$J2002,MATCH(M935,'1.2 Speakers'!$B$10:$B2002,0),)),"")&amp;IF(ISBLANK(N935),"","
")&amp;N935&amp;IFERROR(IF(INDEX('1.2 Speakers'!$J$10:$J2002,MATCH(N935,'1.2 Speakers'!$B$10:$B2002,0),)="",""," - "&amp;INDEX('1.2 Speakers'!$J$10:$J2002,MATCH(N935,'1.2 Speakers'!$B$10:$B2002,0),)),"")</f>
        <v/>
      </c>
      <c r="P935" s="58"/>
      <c r="Q935" s="60"/>
      <c r="R935" s="61"/>
      <c r="S935" s="60"/>
      <c r="T935" s="62"/>
    </row>
    <row r="936" spans="2:20" ht="13">
      <c r="B936" s="56"/>
      <c r="C936" s="425"/>
      <c r="D936" s="57"/>
      <c r="E936" s="58"/>
      <c r="F936" s="58"/>
      <c r="G936" s="427"/>
      <c r="H936" s="427"/>
      <c r="I936" s="59"/>
      <c r="J936" s="59"/>
      <c r="K936" s="59"/>
      <c r="L936" s="59"/>
      <c r="M936" s="59"/>
      <c r="N936" s="59"/>
      <c r="O936" s="57" t="str" cm="1">
        <f t="array" ref="O936">I936&amp;IFERROR(IF(INDEX('1.2 Speakers'!$J$10:$J2003,MATCH(I936,'1.2 Speakers'!$B$10:$B2003,0),)="",""," - "&amp;INDEX('1.2 Speakers'!$J$10:$J2003,MATCH(I936,'1.2 Speakers'!$B$10:$B2003,0),)),"")&amp;IF(ISBLANK(J936),"",CHAR(10))&amp;J936&amp;IFERROR(IF(INDEX('1.2 Speakers'!$J$10:$J2003,MATCH(J936,'1.2 Speakers'!$B$10:$B2003,0),)="",""," - "&amp;INDEX('1.2 Speakers'!$J$10:$J2003,MATCH(J936,'1.2 Speakers'!$B$10:$B2003,0),)),"")&amp;IF(ISBLANK(K936),"","
")&amp;K936&amp;IFERROR(IF(INDEX('1.2 Speakers'!$J$10:$J2003,MATCH(K936,'1.2 Speakers'!$B$10:$B2003,0),)="",""," - "&amp;INDEX('1.2 Speakers'!$J$10:$J2003,MATCH(K936,'1.2 Speakers'!$B$10:$B2003,0),)),"")&amp;IF(ISBLANK(L936),"","
")&amp;L936&amp;IFERROR(IF(INDEX('1.2 Speakers'!$J$10:$J2003,MATCH(L936,'1.2 Speakers'!$B$10:$B2003,0),)="",""," - "&amp;INDEX('1.2 Speakers'!$J$10:$J2003,MATCH(L936,'1.2 Speakers'!$B$10:$B2003,0),)),"")&amp;IF(ISBLANK(M936),"","
")&amp;M936&amp;IFERROR(IF(INDEX('1.2 Speakers'!$J$10:$J2003,MATCH(M936,'1.2 Speakers'!$B$10:$B2003,0),)="",""," - "&amp;INDEX('1.2 Speakers'!$J$10:$J2003,MATCH(M936,'1.2 Speakers'!$B$10:$B2003,0),)),"")&amp;IF(ISBLANK(N936),"","
")&amp;N936&amp;IFERROR(IF(INDEX('1.2 Speakers'!$J$10:$J2003,MATCH(N936,'1.2 Speakers'!$B$10:$B2003,0),)="",""," - "&amp;INDEX('1.2 Speakers'!$J$10:$J2003,MATCH(N936,'1.2 Speakers'!$B$10:$B2003,0),)),"")</f>
        <v/>
      </c>
      <c r="P936" s="58"/>
      <c r="Q936" s="60"/>
      <c r="R936" s="61"/>
      <c r="S936" s="60"/>
      <c r="T936" s="62"/>
    </row>
    <row r="937" spans="2:20" ht="13">
      <c r="B937" s="56"/>
      <c r="C937" s="425"/>
      <c r="D937" s="57"/>
      <c r="E937" s="58"/>
      <c r="F937" s="58"/>
      <c r="G937" s="427"/>
      <c r="H937" s="427"/>
      <c r="I937" s="59"/>
      <c r="J937" s="59"/>
      <c r="K937" s="59"/>
      <c r="L937" s="59"/>
      <c r="M937" s="59"/>
      <c r="N937" s="59"/>
      <c r="O937" s="57" t="str" cm="1">
        <f t="array" ref="O937">I937&amp;IFERROR(IF(INDEX('1.2 Speakers'!$J$10:$J2004,MATCH(I937,'1.2 Speakers'!$B$10:$B2004,0),)="",""," - "&amp;INDEX('1.2 Speakers'!$J$10:$J2004,MATCH(I937,'1.2 Speakers'!$B$10:$B2004,0),)),"")&amp;IF(ISBLANK(J937),"",CHAR(10))&amp;J937&amp;IFERROR(IF(INDEX('1.2 Speakers'!$J$10:$J2004,MATCH(J937,'1.2 Speakers'!$B$10:$B2004,0),)="",""," - "&amp;INDEX('1.2 Speakers'!$J$10:$J2004,MATCH(J937,'1.2 Speakers'!$B$10:$B2004,0),)),"")&amp;IF(ISBLANK(K937),"","
")&amp;K937&amp;IFERROR(IF(INDEX('1.2 Speakers'!$J$10:$J2004,MATCH(K937,'1.2 Speakers'!$B$10:$B2004,0),)="",""," - "&amp;INDEX('1.2 Speakers'!$J$10:$J2004,MATCH(K937,'1.2 Speakers'!$B$10:$B2004,0),)),"")&amp;IF(ISBLANK(L937),"","
")&amp;L937&amp;IFERROR(IF(INDEX('1.2 Speakers'!$J$10:$J2004,MATCH(L937,'1.2 Speakers'!$B$10:$B2004,0),)="",""," - "&amp;INDEX('1.2 Speakers'!$J$10:$J2004,MATCH(L937,'1.2 Speakers'!$B$10:$B2004,0),)),"")&amp;IF(ISBLANK(M937),"","
")&amp;M937&amp;IFERROR(IF(INDEX('1.2 Speakers'!$J$10:$J2004,MATCH(M937,'1.2 Speakers'!$B$10:$B2004,0),)="",""," - "&amp;INDEX('1.2 Speakers'!$J$10:$J2004,MATCH(M937,'1.2 Speakers'!$B$10:$B2004,0),)),"")&amp;IF(ISBLANK(N937),"","
")&amp;N937&amp;IFERROR(IF(INDEX('1.2 Speakers'!$J$10:$J2004,MATCH(N937,'1.2 Speakers'!$B$10:$B2004,0),)="",""," - "&amp;INDEX('1.2 Speakers'!$J$10:$J2004,MATCH(N937,'1.2 Speakers'!$B$10:$B2004,0),)),"")</f>
        <v/>
      </c>
      <c r="P937" s="58"/>
      <c r="Q937" s="60"/>
      <c r="R937" s="61"/>
      <c r="S937" s="60"/>
      <c r="T937" s="62"/>
    </row>
    <row r="938" spans="2:20" ht="13">
      <c r="B938" s="56"/>
      <c r="C938" s="425"/>
      <c r="D938" s="57"/>
      <c r="E938" s="58"/>
      <c r="F938" s="58"/>
      <c r="G938" s="427"/>
      <c r="H938" s="427"/>
      <c r="I938" s="59"/>
      <c r="J938" s="59"/>
      <c r="K938" s="59"/>
      <c r="L938" s="59"/>
      <c r="M938" s="59"/>
      <c r="N938" s="59"/>
      <c r="O938" s="57" t="str" cm="1">
        <f t="array" ref="O938">I938&amp;IFERROR(IF(INDEX('1.2 Speakers'!$J$10:$J2005,MATCH(I938,'1.2 Speakers'!$B$10:$B2005,0),)="",""," - "&amp;INDEX('1.2 Speakers'!$J$10:$J2005,MATCH(I938,'1.2 Speakers'!$B$10:$B2005,0),)),"")&amp;IF(ISBLANK(J938),"",CHAR(10))&amp;J938&amp;IFERROR(IF(INDEX('1.2 Speakers'!$J$10:$J2005,MATCH(J938,'1.2 Speakers'!$B$10:$B2005,0),)="",""," - "&amp;INDEX('1.2 Speakers'!$J$10:$J2005,MATCH(J938,'1.2 Speakers'!$B$10:$B2005,0),)),"")&amp;IF(ISBLANK(K938),"","
")&amp;K938&amp;IFERROR(IF(INDEX('1.2 Speakers'!$J$10:$J2005,MATCH(K938,'1.2 Speakers'!$B$10:$B2005,0),)="",""," - "&amp;INDEX('1.2 Speakers'!$J$10:$J2005,MATCH(K938,'1.2 Speakers'!$B$10:$B2005,0),)),"")&amp;IF(ISBLANK(L938),"","
")&amp;L938&amp;IFERROR(IF(INDEX('1.2 Speakers'!$J$10:$J2005,MATCH(L938,'1.2 Speakers'!$B$10:$B2005,0),)="",""," - "&amp;INDEX('1.2 Speakers'!$J$10:$J2005,MATCH(L938,'1.2 Speakers'!$B$10:$B2005,0),)),"")&amp;IF(ISBLANK(M938),"","
")&amp;M938&amp;IFERROR(IF(INDEX('1.2 Speakers'!$J$10:$J2005,MATCH(M938,'1.2 Speakers'!$B$10:$B2005,0),)="",""," - "&amp;INDEX('1.2 Speakers'!$J$10:$J2005,MATCH(M938,'1.2 Speakers'!$B$10:$B2005,0),)),"")&amp;IF(ISBLANK(N938),"","
")&amp;N938&amp;IFERROR(IF(INDEX('1.2 Speakers'!$J$10:$J2005,MATCH(N938,'1.2 Speakers'!$B$10:$B2005,0),)="",""," - "&amp;INDEX('1.2 Speakers'!$J$10:$J2005,MATCH(N938,'1.2 Speakers'!$B$10:$B2005,0),)),"")</f>
        <v/>
      </c>
      <c r="P938" s="58"/>
      <c r="Q938" s="60"/>
      <c r="R938" s="61"/>
      <c r="S938" s="60"/>
      <c r="T938" s="62"/>
    </row>
    <row r="939" spans="2:20" ht="13">
      <c r="B939" s="56"/>
      <c r="C939" s="425"/>
      <c r="D939" s="57"/>
      <c r="E939" s="58"/>
      <c r="F939" s="58"/>
      <c r="G939" s="427"/>
      <c r="H939" s="427"/>
      <c r="I939" s="59"/>
      <c r="J939" s="59"/>
      <c r="K939" s="59"/>
      <c r="L939" s="59"/>
      <c r="M939" s="59"/>
      <c r="N939" s="59"/>
      <c r="O939" s="57" t="str" cm="1">
        <f t="array" ref="O939">I939&amp;IFERROR(IF(INDEX('1.2 Speakers'!$J$10:$J2006,MATCH(I939,'1.2 Speakers'!$B$10:$B2006,0),)="",""," - "&amp;INDEX('1.2 Speakers'!$J$10:$J2006,MATCH(I939,'1.2 Speakers'!$B$10:$B2006,0),)),"")&amp;IF(ISBLANK(J939),"",CHAR(10))&amp;J939&amp;IFERROR(IF(INDEX('1.2 Speakers'!$J$10:$J2006,MATCH(J939,'1.2 Speakers'!$B$10:$B2006,0),)="",""," - "&amp;INDEX('1.2 Speakers'!$J$10:$J2006,MATCH(J939,'1.2 Speakers'!$B$10:$B2006,0),)),"")&amp;IF(ISBLANK(K939),"","
")&amp;K939&amp;IFERROR(IF(INDEX('1.2 Speakers'!$J$10:$J2006,MATCH(K939,'1.2 Speakers'!$B$10:$B2006,0),)="",""," - "&amp;INDEX('1.2 Speakers'!$J$10:$J2006,MATCH(K939,'1.2 Speakers'!$B$10:$B2006,0),)),"")&amp;IF(ISBLANK(L939),"","
")&amp;L939&amp;IFERROR(IF(INDEX('1.2 Speakers'!$J$10:$J2006,MATCH(L939,'1.2 Speakers'!$B$10:$B2006,0),)="",""," - "&amp;INDEX('1.2 Speakers'!$J$10:$J2006,MATCH(L939,'1.2 Speakers'!$B$10:$B2006,0),)),"")&amp;IF(ISBLANK(M939),"","
")&amp;M939&amp;IFERROR(IF(INDEX('1.2 Speakers'!$J$10:$J2006,MATCH(M939,'1.2 Speakers'!$B$10:$B2006,0),)="",""," - "&amp;INDEX('1.2 Speakers'!$J$10:$J2006,MATCH(M939,'1.2 Speakers'!$B$10:$B2006,0),)),"")&amp;IF(ISBLANK(N939),"","
")&amp;N939&amp;IFERROR(IF(INDEX('1.2 Speakers'!$J$10:$J2006,MATCH(N939,'1.2 Speakers'!$B$10:$B2006,0),)="",""," - "&amp;INDEX('1.2 Speakers'!$J$10:$J2006,MATCH(N939,'1.2 Speakers'!$B$10:$B2006,0),)),"")</f>
        <v/>
      </c>
      <c r="P939" s="58"/>
      <c r="Q939" s="60"/>
      <c r="R939" s="61"/>
      <c r="S939" s="60"/>
      <c r="T939" s="62"/>
    </row>
    <row r="940" spans="2:20" ht="13">
      <c r="B940" s="56"/>
      <c r="C940" s="425"/>
      <c r="D940" s="57"/>
      <c r="E940" s="58"/>
      <c r="F940" s="58"/>
      <c r="G940" s="427"/>
      <c r="H940" s="427"/>
      <c r="I940" s="59"/>
      <c r="J940" s="59"/>
      <c r="K940" s="59"/>
      <c r="L940" s="59"/>
      <c r="M940" s="59"/>
      <c r="N940" s="59"/>
      <c r="O940" s="57" t="str" cm="1">
        <f t="array" ref="O940">I940&amp;IFERROR(IF(INDEX('1.2 Speakers'!$J$10:$J2007,MATCH(I940,'1.2 Speakers'!$B$10:$B2007,0),)="",""," - "&amp;INDEX('1.2 Speakers'!$J$10:$J2007,MATCH(I940,'1.2 Speakers'!$B$10:$B2007,0),)),"")&amp;IF(ISBLANK(J940),"",CHAR(10))&amp;J940&amp;IFERROR(IF(INDEX('1.2 Speakers'!$J$10:$J2007,MATCH(J940,'1.2 Speakers'!$B$10:$B2007,0),)="",""," - "&amp;INDEX('1.2 Speakers'!$J$10:$J2007,MATCH(J940,'1.2 Speakers'!$B$10:$B2007,0),)),"")&amp;IF(ISBLANK(K940),"","
")&amp;K940&amp;IFERROR(IF(INDEX('1.2 Speakers'!$J$10:$J2007,MATCH(K940,'1.2 Speakers'!$B$10:$B2007,0),)="",""," - "&amp;INDEX('1.2 Speakers'!$J$10:$J2007,MATCH(K940,'1.2 Speakers'!$B$10:$B2007,0),)),"")&amp;IF(ISBLANK(L940),"","
")&amp;L940&amp;IFERROR(IF(INDEX('1.2 Speakers'!$J$10:$J2007,MATCH(L940,'1.2 Speakers'!$B$10:$B2007,0),)="",""," - "&amp;INDEX('1.2 Speakers'!$J$10:$J2007,MATCH(L940,'1.2 Speakers'!$B$10:$B2007,0),)),"")&amp;IF(ISBLANK(M940),"","
")&amp;M940&amp;IFERROR(IF(INDEX('1.2 Speakers'!$J$10:$J2007,MATCH(M940,'1.2 Speakers'!$B$10:$B2007,0),)="",""," - "&amp;INDEX('1.2 Speakers'!$J$10:$J2007,MATCH(M940,'1.2 Speakers'!$B$10:$B2007,0),)),"")&amp;IF(ISBLANK(N940),"","
")&amp;N940&amp;IFERROR(IF(INDEX('1.2 Speakers'!$J$10:$J2007,MATCH(N940,'1.2 Speakers'!$B$10:$B2007,0),)="",""," - "&amp;INDEX('1.2 Speakers'!$J$10:$J2007,MATCH(N940,'1.2 Speakers'!$B$10:$B2007,0),)),"")</f>
        <v/>
      </c>
      <c r="P940" s="58"/>
      <c r="Q940" s="60"/>
      <c r="R940" s="61"/>
      <c r="S940" s="60"/>
      <c r="T940" s="62"/>
    </row>
    <row r="941" spans="2:20" ht="13">
      <c r="B941" s="56"/>
      <c r="C941" s="425"/>
      <c r="D941" s="57"/>
      <c r="E941" s="58"/>
      <c r="F941" s="58"/>
      <c r="G941" s="427"/>
      <c r="H941" s="427"/>
      <c r="I941" s="59"/>
      <c r="J941" s="59"/>
      <c r="K941" s="59"/>
      <c r="L941" s="59"/>
      <c r="M941" s="59"/>
      <c r="N941" s="59"/>
      <c r="O941" s="57" t="str" cm="1">
        <f t="array" ref="O941">I941&amp;IFERROR(IF(INDEX('1.2 Speakers'!$J$10:$J2008,MATCH(I941,'1.2 Speakers'!$B$10:$B2008,0),)="",""," - "&amp;INDEX('1.2 Speakers'!$J$10:$J2008,MATCH(I941,'1.2 Speakers'!$B$10:$B2008,0),)),"")&amp;IF(ISBLANK(J941),"",CHAR(10))&amp;J941&amp;IFERROR(IF(INDEX('1.2 Speakers'!$J$10:$J2008,MATCH(J941,'1.2 Speakers'!$B$10:$B2008,0),)="",""," - "&amp;INDEX('1.2 Speakers'!$J$10:$J2008,MATCH(J941,'1.2 Speakers'!$B$10:$B2008,0),)),"")&amp;IF(ISBLANK(K941),"","
")&amp;K941&amp;IFERROR(IF(INDEX('1.2 Speakers'!$J$10:$J2008,MATCH(K941,'1.2 Speakers'!$B$10:$B2008,0),)="",""," - "&amp;INDEX('1.2 Speakers'!$J$10:$J2008,MATCH(K941,'1.2 Speakers'!$B$10:$B2008,0),)),"")&amp;IF(ISBLANK(L941),"","
")&amp;L941&amp;IFERROR(IF(INDEX('1.2 Speakers'!$J$10:$J2008,MATCH(L941,'1.2 Speakers'!$B$10:$B2008,0),)="",""," - "&amp;INDEX('1.2 Speakers'!$J$10:$J2008,MATCH(L941,'1.2 Speakers'!$B$10:$B2008,0),)),"")&amp;IF(ISBLANK(M941),"","
")&amp;M941&amp;IFERROR(IF(INDEX('1.2 Speakers'!$J$10:$J2008,MATCH(M941,'1.2 Speakers'!$B$10:$B2008,0),)="",""," - "&amp;INDEX('1.2 Speakers'!$J$10:$J2008,MATCH(M941,'1.2 Speakers'!$B$10:$B2008,0),)),"")&amp;IF(ISBLANK(N941),"","
")&amp;N941&amp;IFERROR(IF(INDEX('1.2 Speakers'!$J$10:$J2008,MATCH(N941,'1.2 Speakers'!$B$10:$B2008,0),)="",""," - "&amp;INDEX('1.2 Speakers'!$J$10:$J2008,MATCH(N941,'1.2 Speakers'!$B$10:$B2008,0),)),"")</f>
        <v/>
      </c>
      <c r="P941" s="58"/>
      <c r="Q941" s="60"/>
      <c r="R941" s="61"/>
      <c r="S941" s="60"/>
      <c r="T941" s="62"/>
    </row>
    <row r="942" spans="2:20" ht="13">
      <c r="B942" s="56"/>
      <c r="C942" s="425"/>
      <c r="D942" s="57"/>
      <c r="E942" s="58"/>
      <c r="F942" s="58"/>
      <c r="G942" s="427"/>
      <c r="H942" s="427"/>
      <c r="I942" s="59"/>
      <c r="J942" s="59"/>
      <c r="K942" s="59"/>
      <c r="L942" s="59"/>
      <c r="M942" s="59"/>
      <c r="N942" s="59"/>
      <c r="O942" s="57" t="str" cm="1">
        <f t="array" ref="O942">I942&amp;IFERROR(IF(INDEX('1.2 Speakers'!$J$10:$J2009,MATCH(I942,'1.2 Speakers'!$B$10:$B2009,0),)="",""," - "&amp;INDEX('1.2 Speakers'!$J$10:$J2009,MATCH(I942,'1.2 Speakers'!$B$10:$B2009,0),)),"")&amp;IF(ISBLANK(J942),"",CHAR(10))&amp;J942&amp;IFERROR(IF(INDEX('1.2 Speakers'!$J$10:$J2009,MATCH(J942,'1.2 Speakers'!$B$10:$B2009,0),)="",""," - "&amp;INDEX('1.2 Speakers'!$J$10:$J2009,MATCH(J942,'1.2 Speakers'!$B$10:$B2009,0),)),"")&amp;IF(ISBLANK(K942),"","
")&amp;K942&amp;IFERROR(IF(INDEX('1.2 Speakers'!$J$10:$J2009,MATCH(K942,'1.2 Speakers'!$B$10:$B2009,0),)="",""," - "&amp;INDEX('1.2 Speakers'!$J$10:$J2009,MATCH(K942,'1.2 Speakers'!$B$10:$B2009,0),)),"")&amp;IF(ISBLANK(L942),"","
")&amp;L942&amp;IFERROR(IF(INDEX('1.2 Speakers'!$J$10:$J2009,MATCH(L942,'1.2 Speakers'!$B$10:$B2009,0),)="",""," - "&amp;INDEX('1.2 Speakers'!$J$10:$J2009,MATCH(L942,'1.2 Speakers'!$B$10:$B2009,0),)),"")&amp;IF(ISBLANK(M942),"","
")&amp;M942&amp;IFERROR(IF(INDEX('1.2 Speakers'!$J$10:$J2009,MATCH(M942,'1.2 Speakers'!$B$10:$B2009,0),)="",""," - "&amp;INDEX('1.2 Speakers'!$J$10:$J2009,MATCH(M942,'1.2 Speakers'!$B$10:$B2009,0),)),"")&amp;IF(ISBLANK(N942),"","
")&amp;N942&amp;IFERROR(IF(INDEX('1.2 Speakers'!$J$10:$J2009,MATCH(N942,'1.2 Speakers'!$B$10:$B2009,0),)="",""," - "&amp;INDEX('1.2 Speakers'!$J$10:$J2009,MATCH(N942,'1.2 Speakers'!$B$10:$B2009,0),)),"")</f>
        <v/>
      </c>
      <c r="P942" s="58"/>
      <c r="Q942" s="60"/>
      <c r="R942" s="61"/>
      <c r="S942" s="60"/>
      <c r="T942" s="62"/>
    </row>
    <row r="943" spans="2:20" ht="13">
      <c r="B943" s="56"/>
      <c r="C943" s="425"/>
      <c r="D943" s="57"/>
      <c r="E943" s="58"/>
      <c r="F943" s="58"/>
      <c r="G943" s="427"/>
      <c r="H943" s="427"/>
      <c r="I943" s="59"/>
      <c r="J943" s="59"/>
      <c r="K943" s="59"/>
      <c r="L943" s="59"/>
      <c r="M943" s="59"/>
      <c r="N943" s="59"/>
      <c r="O943" s="57" t="str" cm="1">
        <f t="array" ref="O943">I943&amp;IFERROR(IF(INDEX('1.2 Speakers'!$J$10:$J2010,MATCH(I943,'1.2 Speakers'!$B$10:$B2010,0),)="",""," - "&amp;INDEX('1.2 Speakers'!$J$10:$J2010,MATCH(I943,'1.2 Speakers'!$B$10:$B2010,0),)),"")&amp;IF(ISBLANK(J943),"",CHAR(10))&amp;J943&amp;IFERROR(IF(INDEX('1.2 Speakers'!$J$10:$J2010,MATCH(J943,'1.2 Speakers'!$B$10:$B2010,0),)="",""," - "&amp;INDEX('1.2 Speakers'!$J$10:$J2010,MATCH(J943,'1.2 Speakers'!$B$10:$B2010,0),)),"")&amp;IF(ISBLANK(K943),"","
")&amp;K943&amp;IFERROR(IF(INDEX('1.2 Speakers'!$J$10:$J2010,MATCH(K943,'1.2 Speakers'!$B$10:$B2010,0),)="",""," - "&amp;INDEX('1.2 Speakers'!$J$10:$J2010,MATCH(K943,'1.2 Speakers'!$B$10:$B2010,0),)),"")&amp;IF(ISBLANK(L943),"","
")&amp;L943&amp;IFERROR(IF(INDEX('1.2 Speakers'!$J$10:$J2010,MATCH(L943,'1.2 Speakers'!$B$10:$B2010,0),)="",""," - "&amp;INDEX('1.2 Speakers'!$J$10:$J2010,MATCH(L943,'1.2 Speakers'!$B$10:$B2010,0),)),"")&amp;IF(ISBLANK(M943),"","
")&amp;M943&amp;IFERROR(IF(INDEX('1.2 Speakers'!$J$10:$J2010,MATCH(M943,'1.2 Speakers'!$B$10:$B2010,0),)="",""," - "&amp;INDEX('1.2 Speakers'!$J$10:$J2010,MATCH(M943,'1.2 Speakers'!$B$10:$B2010,0),)),"")&amp;IF(ISBLANK(N943),"","
")&amp;N943&amp;IFERROR(IF(INDEX('1.2 Speakers'!$J$10:$J2010,MATCH(N943,'1.2 Speakers'!$B$10:$B2010,0),)="",""," - "&amp;INDEX('1.2 Speakers'!$J$10:$J2010,MATCH(N943,'1.2 Speakers'!$B$10:$B2010,0),)),"")</f>
        <v/>
      </c>
      <c r="P943" s="58"/>
      <c r="Q943" s="60"/>
      <c r="R943" s="61"/>
      <c r="S943" s="60"/>
      <c r="T943" s="62"/>
    </row>
    <row r="944" spans="2:20" ht="13">
      <c r="B944" s="56"/>
      <c r="C944" s="425"/>
      <c r="D944" s="57"/>
      <c r="E944" s="58"/>
      <c r="F944" s="58"/>
      <c r="G944" s="427"/>
      <c r="H944" s="427"/>
      <c r="I944" s="59"/>
      <c r="J944" s="59"/>
      <c r="K944" s="59"/>
      <c r="L944" s="59"/>
      <c r="M944" s="59"/>
      <c r="N944" s="59"/>
      <c r="O944" s="57" t="str" cm="1">
        <f t="array" ref="O944">I944&amp;IFERROR(IF(INDEX('1.2 Speakers'!$J$10:$J2011,MATCH(I944,'1.2 Speakers'!$B$10:$B2011,0),)="",""," - "&amp;INDEX('1.2 Speakers'!$J$10:$J2011,MATCH(I944,'1.2 Speakers'!$B$10:$B2011,0),)),"")&amp;IF(ISBLANK(J944),"",CHAR(10))&amp;J944&amp;IFERROR(IF(INDEX('1.2 Speakers'!$J$10:$J2011,MATCH(J944,'1.2 Speakers'!$B$10:$B2011,0),)="",""," - "&amp;INDEX('1.2 Speakers'!$J$10:$J2011,MATCH(J944,'1.2 Speakers'!$B$10:$B2011,0),)),"")&amp;IF(ISBLANK(K944),"","
")&amp;K944&amp;IFERROR(IF(INDEX('1.2 Speakers'!$J$10:$J2011,MATCH(K944,'1.2 Speakers'!$B$10:$B2011,0),)="",""," - "&amp;INDEX('1.2 Speakers'!$J$10:$J2011,MATCH(K944,'1.2 Speakers'!$B$10:$B2011,0),)),"")&amp;IF(ISBLANK(L944),"","
")&amp;L944&amp;IFERROR(IF(INDEX('1.2 Speakers'!$J$10:$J2011,MATCH(L944,'1.2 Speakers'!$B$10:$B2011,0),)="",""," - "&amp;INDEX('1.2 Speakers'!$J$10:$J2011,MATCH(L944,'1.2 Speakers'!$B$10:$B2011,0),)),"")&amp;IF(ISBLANK(M944),"","
")&amp;M944&amp;IFERROR(IF(INDEX('1.2 Speakers'!$J$10:$J2011,MATCH(M944,'1.2 Speakers'!$B$10:$B2011,0),)="",""," - "&amp;INDEX('1.2 Speakers'!$J$10:$J2011,MATCH(M944,'1.2 Speakers'!$B$10:$B2011,0),)),"")&amp;IF(ISBLANK(N944),"","
")&amp;N944&amp;IFERROR(IF(INDEX('1.2 Speakers'!$J$10:$J2011,MATCH(N944,'1.2 Speakers'!$B$10:$B2011,0),)="",""," - "&amp;INDEX('1.2 Speakers'!$J$10:$J2011,MATCH(N944,'1.2 Speakers'!$B$10:$B2011,0),)),"")</f>
        <v/>
      </c>
      <c r="P944" s="58"/>
      <c r="Q944" s="60"/>
      <c r="R944" s="61"/>
      <c r="S944" s="60"/>
      <c r="T944" s="62"/>
    </row>
    <row r="945" spans="2:20" ht="13">
      <c r="B945" s="56"/>
      <c r="C945" s="425"/>
      <c r="D945" s="57"/>
      <c r="E945" s="58"/>
      <c r="F945" s="58"/>
      <c r="G945" s="427"/>
      <c r="H945" s="427"/>
      <c r="I945" s="59"/>
      <c r="J945" s="59"/>
      <c r="K945" s="59"/>
      <c r="L945" s="59"/>
      <c r="M945" s="59"/>
      <c r="N945" s="59"/>
      <c r="O945" s="57" t="str" cm="1">
        <f t="array" ref="O945">I945&amp;IFERROR(IF(INDEX('1.2 Speakers'!$J$10:$J2012,MATCH(I945,'1.2 Speakers'!$B$10:$B2012,0),)="",""," - "&amp;INDEX('1.2 Speakers'!$J$10:$J2012,MATCH(I945,'1.2 Speakers'!$B$10:$B2012,0),)),"")&amp;IF(ISBLANK(J945),"",CHAR(10))&amp;J945&amp;IFERROR(IF(INDEX('1.2 Speakers'!$J$10:$J2012,MATCH(J945,'1.2 Speakers'!$B$10:$B2012,0),)="",""," - "&amp;INDEX('1.2 Speakers'!$J$10:$J2012,MATCH(J945,'1.2 Speakers'!$B$10:$B2012,0),)),"")&amp;IF(ISBLANK(K945),"","
")&amp;K945&amp;IFERROR(IF(INDEX('1.2 Speakers'!$J$10:$J2012,MATCH(K945,'1.2 Speakers'!$B$10:$B2012,0),)="",""," - "&amp;INDEX('1.2 Speakers'!$J$10:$J2012,MATCH(K945,'1.2 Speakers'!$B$10:$B2012,0),)),"")&amp;IF(ISBLANK(L945),"","
")&amp;L945&amp;IFERROR(IF(INDEX('1.2 Speakers'!$J$10:$J2012,MATCH(L945,'1.2 Speakers'!$B$10:$B2012,0),)="",""," - "&amp;INDEX('1.2 Speakers'!$J$10:$J2012,MATCH(L945,'1.2 Speakers'!$B$10:$B2012,0),)),"")&amp;IF(ISBLANK(M945),"","
")&amp;M945&amp;IFERROR(IF(INDEX('1.2 Speakers'!$J$10:$J2012,MATCH(M945,'1.2 Speakers'!$B$10:$B2012,0),)="",""," - "&amp;INDEX('1.2 Speakers'!$J$10:$J2012,MATCH(M945,'1.2 Speakers'!$B$10:$B2012,0),)),"")&amp;IF(ISBLANK(N945),"","
")&amp;N945&amp;IFERROR(IF(INDEX('1.2 Speakers'!$J$10:$J2012,MATCH(N945,'1.2 Speakers'!$B$10:$B2012,0),)="",""," - "&amp;INDEX('1.2 Speakers'!$J$10:$J2012,MATCH(N945,'1.2 Speakers'!$B$10:$B2012,0),)),"")</f>
        <v/>
      </c>
      <c r="P945" s="58"/>
      <c r="Q945" s="60"/>
      <c r="R945" s="61"/>
      <c r="S945" s="60"/>
      <c r="T945" s="62"/>
    </row>
    <row r="946" spans="2:20" ht="13">
      <c r="B946" s="56"/>
      <c r="C946" s="425"/>
      <c r="D946" s="57"/>
      <c r="E946" s="58"/>
      <c r="F946" s="58"/>
      <c r="G946" s="427"/>
      <c r="H946" s="427"/>
      <c r="I946" s="59"/>
      <c r="J946" s="59"/>
      <c r="K946" s="59"/>
      <c r="L946" s="59"/>
      <c r="M946" s="59"/>
      <c r="N946" s="59"/>
      <c r="O946" s="57" t="str" cm="1">
        <f t="array" ref="O946">I946&amp;IFERROR(IF(INDEX('1.2 Speakers'!$J$10:$J2013,MATCH(I946,'1.2 Speakers'!$B$10:$B2013,0),)="",""," - "&amp;INDEX('1.2 Speakers'!$J$10:$J2013,MATCH(I946,'1.2 Speakers'!$B$10:$B2013,0),)),"")&amp;IF(ISBLANK(J946),"",CHAR(10))&amp;J946&amp;IFERROR(IF(INDEX('1.2 Speakers'!$J$10:$J2013,MATCH(J946,'1.2 Speakers'!$B$10:$B2013,0),)="",""," - "&amp;INDEX('1.2 Speakers'!$J$10:$J2013,MATCH(J946,'1.2 Speakers'!$B$10:$B2013,0),)),"")&amp;IF(ISBLANK(K946),"","
")&amp;K946&amp;IFERROR(IF(INDEX('1.2 Speakers'!$J$10:$J2013,MATCH(K946,'1.2 Speakers'!$B$10:$B2013,0),)="",""," - "&amp;INDEX('1.2 Speakers'!$J$10:$J2013,MATCH(K946,'1.2 Speakers'!$B$10:$B2013,0),)),"")&amp;IF(ISBLANK(L946),"","
")&amp;L946&amp;IFERROR(IF(INDEX('1.2 Speakers'!$J$10:$J2013,MATCH(L946,'1.2 Speakers'!$B$10:$B2013,0),)="",""," - "&amp;INDEX('1.2 Speakers'!$J$10:$J2013,MATCH(L946,'1.2 Speakers'!$B$10:$B2013,0),)),"")&amp;IF(ISBLANK(M946),"","
")&amp;M946&amp;IFERROR(IF(INDEX('1.2 Speakers'!$J$10:$J2013,MATCH(M946,'1.2 Speakers'!$B$10:$B2013,0),)="",""," - "&amp;INDEX('1.2 Speakers'!$J$10:$J2013,MATCH(M946,'1.2 Speakers'!$B$10:$B2013,0),)),"")&amp;IF(ISBLANK(N946),"","
")&amp;N946&amp;IFERROR(IF(INDEX('1.2 Speakers'!$J$10:$J2013,MATCH(N946,'1.2 Speakers'!$B$10:$B2013,0),)="",""," - "&amp;INDEX('1.2 Speakers'!$J$10:$J2013,MATCH(N946,'1.2 Speakers'!$B$10:$B2013,0),)),"")</f>
        <v/>
      </c>
      <c r="P946" s="58"/>
      <c r="Q946" s="60"/>
      <c r="R946" s="61"/>
      <c r="S946" s="60"/>
      <c r="T946" s="62"/>
    </row>
    <row r="947" spans="2:20" ht="13">
      <c r="B947" s="56"/>
      <c r="C947" s="425"/>
      <c r="D947" s="57"/>
      <c r="E947" s="58"/>
      <c r="F947" s="58"/>
      <c r="G947" s="427"/>
      <c r="H947" s="427"/>
      <c r="I947" s="59"/>
      <c r="J947" s="59"/>
      <c r="K947" s="59"/>
      <c r="L947" s="59"/>
      <c r="M947" s="59"/>
      <c r="N947" s="59"/>
      <c r="O947" s="57" t="str" cm="1">
        <f t="array" ref="O947">I947&amp;IFERROR(IF(INDEX('1.2 Speakers'!$J$10:$J2014,MATCH(I947,'1.2 Speakers'!$B$10:$B2014,0),)="",""," - "&amp;INDEX('1.2 Speakers'!$J$10:$J2014,MATCH(I947,'1.2 Speakers'!$B$10:$B2014,0),)),"")&amp;IF(ISBLANK(J947),"",CHAR(10))&amp;J947&amp;IFERROR(IF(INDEX('1.2 Speakers'!$J$10:$J2014,MATCH(J947,'1.2 Speakers'!$B$10:$B2014,0),)="",""," - "&amp;INDEX('1.2 Speakers'!$J$10:$J2014,MATCH(J947,'1.2 Speakers'!$B$10:$B2014,0),)),"")&amp;IF(ISBLANK(K947),"","
")&amp;K947&amp;IFERROR(IF(INDEX('1.2 Speakers'!$J$10:$J2014,MATCH(K947,'1.2 Speakers'!$B$10:$B2014,0),)="",""," - "&amp;INDEX('1.2 Speakers'!$J$10:$J2014,MATCH(K947,'1.2 Speakers'!$B$10:$B2014,0),)),"")&amp;IF(ISBLANK(L947),"","
")&amp;L947&amp;IFERROR(IF(INDEX('1.2 Speakers'!$J$10:$J2014,MATCH(L947,'1.2 Speakers'!$B$10:$B2014,0),)="",""," - "&amp;INDEX('1.2 Speakers'!$J$10:$J2014,MATCH(L947,'1.2 Speakers'!$B$10:$B2014,0),)),"")&amp;IF(ISBLANK(M947),"","
")&amp;M947&amp;IFERROR(IF(INDEX('1.2 Speakers'!$J$10:$J2014,MATCH(M947,'1.2 Speakers'!$B$10:$B2014,0),)="",""," - "&amp;INDEX('1.2 Speakers'!$J$10:$J2014,MATCH(M947,'1.2 Speakers'!$B$10:$B2014,0),)),"")&amp;IF(ISBLANK(N947),"","
")&amp;N947&amp;IFERROR(IF(INDEX('1.2 Speakers'!$J$10:$J2014,MATCH(N947,'1.2 Speakers'!$B$10:$B2014,0),)="",""," - "&amp;INDEX('1.2 Speakers'!$J$10:$J2014,MATCH(N947,'1.2 Speakers'!$B$10:$B2014,0),)),"")</f>
        <v/>
      </c>
      <c r="P947" s="58"/>
      <c r="Q947" s="60"/>
      <c r="R947" s="61"/>
      <c r="S947" s="60"/>
      <c r="T947" s="62"/>
    </row>
    <row r="948" spans="2:20" ht="13">
      <c r="B948" s="56"/>
      <c r="C948" s="425"/>
      <c r="D948" s="57"/>
      <c r="E948" s="58"/>
      <c r="F948" s="58"/>
      <c r="G948" s="427"/>
      <c r="H948" s="427"/>
      <c r="I948" s="59"/>
      <c r="J948" s="59"/>
      <c r="K948" s="59"/>
      <c r="L948" s="59"/>
      <c r="M948" s="59"/>
      <c r="N948" s="59"/>
      <c r="O948" s="57" t="str" cm="1">
        <f t="array" ref="O948">I948&amp;IFERROR(IF(INDEX('1.2 Speakers'!$J$10:$J2015,MATCH(I948,'1.2 Speakers'!$B$10:$B2015,0),)="",""," - "&amp;INDEX('1.2 Speakers'!$J$10:$J2015,MATCH(I948,'1.2 Speakers'!$B$10:$B2015,0),)),"")&amp;IF(ISBLANK(J948),"",CHAR(10))&amp;J948&amp;IFERROR(IF(INDEX('1.2 Speakers'!$J$10:$J2015,MATCH(J948,'1.2 Speakers'!$B$10:$B2015,0),)="",""," - "&amp;INDEX('1.2 Speakers'!$J$10:$J2015,MATCH(J948,'1.2 Speakers'!$B$10:$B2015,0),)),"")&amp;IF(ISBLANK(K948),"","
")&amp;K948&amp;IFERROR(IF(INDEX('1.2 Speakers'!$J$10:$J2015,MATCH(K948,'1.2 Speakers'!$B$10:$B2015,0),)="",""," - "&amp;INDEX('1.2 Speakers'!$J$10:$J2015,MATCH(K948,'1.2 Speakers'!$B$10:$B2015,0),)),"")&amp;IF(ISBLANK(L948),"","
")&amp;L948&amp;IFERROR(IF(INDEX('1.2 Speakers'!$J$10:$J2015,MATCH(L948,'1.2 Speakers'!$B$10:$B2015,0),)="",""," - "&amp;INDEX('1.2 Speakers'!$J$10:$J2015,MATCH(L948,'1.2 Speakers'!$B$10:$B2015,0),)),"")&amp;IF(ISBLANK(M948),"","
")&amp;M948&amp;IFERROR(IF(INDEX('1.2 Speakers'!$J$10:$J2015,MATCH(M948,'1.2 Speakers'!$B$10:$B2015,0),)="",""," - "&amp;INDEX('1.2 Speakers'!$J$10:$J2015,MATCH(M948,'1.2 Speakers'!$B$10:$B2015,0),)),"")&amp;IF(ISBLANK(N948),"","
")&amp;N948&amp;IFERROR(IF(INDEX('1.2 Speakers'!$J$10:$J2015,MATCH(N948,'1.2 Speakers'!$B$10:$B2015,0),)="",""," - "&amp;INDEX('1.2 Speakers'!$J$10:$J2015,MATCH(N948,'1.2 Speakers'!$B$10:$B2015,0),)),"")</f>
        <v/>
      </c>
      <c r="P948" s="58"/>
      <c r="Q948" s="60"/>
      <c r="R948" s="61"/>
      <c r="S948" s="60"/>
      <c r="T948" s="62"/>
    </row>
    <row r="949" spans="2:20" ht="13">
      <c r="B949" s="56"/>
      <c r="C949" s="425"/>
      <c r="D949" s="57"/>
      <c r="E949" s="58"/>
      <c r="F949" s="58"/>
      <c r="G949" s="427"/>
      <c r="H949" s="427"/>
      <c r="I949" s="59"/>
      <c r="J949" s="59"/>
      <c r="K949" s="59"/>
      <c r="L949" s="59"/>
      <c r="M949" s="59"/>
      <c r="N949" s="59"/>
      <c r="O949" s="57" t="str" cm="1">
        <f t="array" ref="O949">I949&amp;IFERROR(IF(INDEX('1.2 Speakers'!$J$10:$J2016,MATCH(I949,'1.2 Speakers'!$B$10:$B2016,0),)="",""," - "&amp;INDEX('1.2 Speakers'!$J$10:$J2016,MATCH(I949,'1.2 Speakers'!$B$10:$B2016,0),)),"")&amp;IF(ISBLANK(J949),"",CHAR(10))&amp;J949&amp;IFERROR(IF(INDEX('1.2 Speakers'!$J$10:$J2016,MATCH(J949,'1.2 Speakers'!$B$10:$B2016,0),)="",""," - "&amp;INDEX('1.2 Speakers'!$J$10:$J2016,MATCH(J949,'1.2 Speakers'!$B$10:$B2016,0),)),"")&amp;IF(ISBLANK(K949),"","
")&amp;K949&amp;IFERROR(IF(INDEX('1.2 Speakers'!$J$10:$J2016,MATCH(K949,'1.2 Speakers'!$B$10:$B2016,0),)="",""," - "&amp;INDEX('1.2 Speakers'!$J$10:$J2016,MATCH(K949,'1.2 Speakers'!$B$10:$B2016,0),)),"")&amp;IF(ISBLANK(L949),"","
")&amp;L949&amp;IFERROR(IF(INDEX('1.2 Speakers'!$J$10:$J2016,MATCH(L949,'1.2 Speakers'!$B$10:$B2016,0),)="",""," - "&amp;INDEX('1.2 Speakers'!$J$10:$J2016,MATCH(L949,'1.2 Speakers'!$B$10:$B2016,0),)),"")&amp;IF(ISBLANK(M949),"","
")&amp;M949&amp;IFERROR(IF(INDEX('1.2 Speakers'!$J$10:$J2016,MATCH(M949,'1.2 Speakers'!$B$10:$B2016,0),)="",""," - "&amp;INDEX('1.2 Speakers'!$J$10:$J2016,MATCH(M949,'1.2 Speakers'!$B$10:$B2016,0),)),"")&amp;IF(ISBLANK(N949),"","
")&amp;N949&amp;IFERROR(IF(INDEX('1.2 Speakers'!$J$10:$J2016,MATCH(N949,'1.2 Speakers'!$B$10:$B2016,0),)="",""," - "&amp;INDEX('1.2 Speakers'!$J$10:$J2016,MATCH(N949,'1.2 Speakers'!$B$10:$B2016,0),)),"")</f>
        <v/>
      </c>
      <c r="P949" s="58"/>
      <c r="Q949" s="60"/>
      <c r="R949" s="61"/>
      <c r="S949" s="60"/>
      <c r="T949" s="62"/>
    </row>
    <row r="950" spans="2:20" ht="13">
      <c r="B950" s="56"/>
      <c r="C950" s="425"/>
      <c r="D950" s="57"/>
      <c r="E950" s="58"/>
      <c r="F950" s="58"/>
      <c r="G950" s="427"/>
      <c r="H950" s="427"/>
      <c r="I950" s="59"/>
      <c r="J950" s="59"/>
      <c r="K950" s="59"/>
      <c r="L950" s="59"/>
      <c r="M950" s="59"/>
      <c r="N950" s="59"/>
      <c r="O950" s="57" t="str" cm="1">
        <f t="array" ref="O950">I950&amp;IFERROR(IF(INDEX('1.2 Speakers'!$J$10:$J2017,MATCH(I950,'1.2 Speakers'!$B$10:$B2017,0),)="",""," - "&amp;INDEX('1.2 Speakers'!$J$10:$J2017,MATCH(I950,'1.2 Speakers'!$B$10:$B2017,0),)),"")&amp;IF(ISBLANK(J950),"",CHAR(10))&amp;J950&amp;IFERROR(IF(INDEX('1.2 Speakers'!$J$10:$J2017,MATCH(J950,'1.2 Speakers'!$B$10:$B2017,0),)="",""," - "&amp;INDEX('1.2 Speakers'!$J$10:$J2017,MATCH(J950,'1.2 Speakers'!$B$10:$B2017,0),)),"")&amp;IF(ISBLANK(K950),"","
")&amp;K950&amp;IFERROR(IF(INDEX('1.2 Speakers'!$J$10:$J2017,MATCH(K950,'1.2 Speakers'!$B$10:$B2017,0),)="",""," - "&amp;INDEX('1.2 Speakers'!$J$10:$J2017,MATCH(K950,'1.2 Speakers'!$B$10:$B2017,0),)),"")&amp;IF(ISBLANK(L950),"","
")&amp;L950&amp;IFERROR(IF(INDEX('1.2 Speakers'!$J$10:$J2017,MATCH(L950,'1.2 Speakers'!$B$10:$B2017,0),)="",""," - "&amp;INDEX('1.2 Speakers'!$J$10:$J2017,MATCH(L950,'1.2 Speakers'!$B$10:$B2017,0),)),"")&amp;IF(ISBLANK(M950),"","
")&amp;M950&amp;IFERROR(IF(INDEX('1.2 Speakers'!$J$10:$J2017,MATCH(M950,'1.2 Speakers'!$B$10:$B2017,0),)="",""," - "&amp;INDEX('1.2 Speakers'!$J$10:$J2017,MATCH(M950,'1.2 Speakers'!$B$10:$B2017,0),)),"")&amp;IF(ISBLANK(N950),"","
")&amp;N950&amp;IFERROR(IF(INDEX('1.2 Speakers'!$J$10:$J2017,MATCH(N950,'1.2 Speakers'!$B$10:$B2017,0),)="",""," - "&amp;INDEX('1.2 Speakers'!$J$10:$J2017,MATCH(N950,'1.2 Speakers'!$B$10:$B2017,0),)),"")</f>
        <v/>
      </c>
      <c r="P950" s="58"/>
      <c r="Q950" s="60"/>
      <c r="R950" s="61"/>
      <c r="S950" s="60"/>
      <c r="T950" s="62"/>
    </row>
    <row r="951" spans="2:20" ht="13">
      <c r="B951" s="56"/>
      <c r="C951" s="425"/>
      <c r="D951" s="57"/>
      <c r="E951" s="58"/>
      <c r="F951" s="58"/>
      <c r="G951" s="427"/>
      <c r="H951" s="427"/>
      <c r="I951" s="59"/>
      <c r="J951" s="59"/>
      <c r="K951" s="59"/>
      <c r="L951" s="59"/>
      <c r="M951" s="59"/>
      <c r="N951" s="59"/>
      <c r="O951" s="57" t="str" cm="1">
        <f t="array" ref="O951">I951&amp;IFERROR(IF(INDEX('1.2 Speakers'!$J$10:$J2018,MATCH(I951,'1.2 Speakers'!$B$10:$B2018,0),)="",""," - "&amp;INDEX('1.2 Speakers'!$J$10:$J2018,MATCH(I951,'1.2 Speakers'!$B$10:$B2018,0),)),"")&amp;IF(ISBLANK(J951),"",CHAR(10))&amp;J951&amp;IFERROR(IF(INDEX('1.2 Speakers'!$J$10:$J2018,MATCH(J951,'1.2 Speakers'!$B$10:$B2018,0),)="",""," - "&amp;INDEX('1.2 Speakers'!$J$10:$J2018,MATCH(J951,'1.2 Speakers'!$B$10:$B2018,0),)),"")&amp;IF(ISBLANK(K951),"","
")&amp;K951&amp;IFERROR(IF(INDEX('1.2 Speakers'!$J$10:$J2018,MATCH(K951,'1.2 Speakers'!$B$10:$B2018,0),)="",""," - "&amp;INDEX('1.2 Speakers'!$J$10:$J2018,MATCH(K951,'1.2 Speakers'!$B$10:$B2018,0),)),"")&amp;IF(ISBLANK(L951),"","
")&amp;L951&amp;IFERROR(IF(INDEX('1.2 Speakers'!$J$10:$J2018,MATCH(L951,'1.2 Speakers'!$B$10:$B2018,0),)="",""," - "&amp;INDEX('1.2 Speakers'!$J$10:$J2018,MATCH(L951,'1.2 Speakers'!$B$10:$B2018,0),)),"")&amp;IF(ISBLANK(M951),"","
")&amp;M951&amp;IFERROR(IF(INDEX('1.2 Speakers'!$J$10:$J2018,MATCH(M951,'1.2 Speakers'!$B$10:$B2018,0),)="",""," - "&amp;INDEX('1.2 Speakers'!$J$10:$J2018,MATCH(M951,'1.2 Speakers'!$B$10:$B2018,0),)),"")&amp;IF(ISBLANK(N951),"","
")&amp;N951&amp;IFERROR(IF(INDEX('1.2 Speakers'!$J$10:$J2018,MATCH(N951,'1.2 Speakers'!$B$10:$B2018,0),)="",""," - "&amp;INDEX('1.2 Speakers'!$J$10:$J2018,MATCH(N951,'1.2 Speakers'!$B$10:$B2018,0),)),"")</f>
        <v/>
      </c>
      <c r="P951" s="58"/>
      <c r="Q951" s="60"/>
      <c r="R951" s="61"/>
      <c r="S951" s="60"/>
      <c r="T951" s="62"/>
    </row>
    <row r="952" spans="2:20" ht="13">
      <c r="B952" s="56"/>
      <c r="C952" s="425"/>
      <c r="D952" s="57"/>
      <c r="E952" s="58"/>
      <c r="F952" s="58"/>
      <c r="G952" s="427"/>
      <c r="H952" s="427"/>
      <c r="I952" s="59"/>
      <c r="J952" s="59"/>
      <c r="K952" s="59"/>
      <c r="L952" s="59"/>
      <c r="M952" s="59"/>
      <c r="N952" s="59"/>
      <c r="O952" s="57" t="str" cm="1">
        <f t="array" ref="O952">I952&amp;IFERROR(IF(INDEX('1.2 Speakers'!$J$10:$J2019,MATCH(I952,'1.2 Speakers'!$B$10:$B2019,0),)="",""," - "&amp;INDEX('1.2 Speakers'!$J$10:$J2019,MATCH(I952,'1.2 Speakers'!$B$10:$B2019,0),)),"")&amp;IF(ISBLANK(J952),"",CHAR(10))&amp;J952&amp;IFERROR(IF(INDEX('1.2 Speakers'!$J$10:$J2019,MATCH(J952,'1.2 Speakers'!$B$10:$B2019,0),)="",""," - "&amp;INDEX('1.2 Speakers'!$J$10:$J2019,MATCH(J952,'1.2 Speakers'!$B$10:$B2019,0),)),"")&amp;IF(ISBLANK(K952),"","
")&amp;K952&amp;IFERROR(IF(INDEX('1.2 Speakers'!$J$10:$J2019,MATCH(K952,'1.2 Speakers'!$B$10:$B2019,0),)="",""," - "&amp;INDEX('1.2 Speakers'!$J$10:$J2019,MATCH(K952,'1.2 Speakers'!$B$10:$B2019,0),)),"")&amp;IF(ISBLANK(L952),"","
")&amp;L952&amp;IFERROR(IF(INDEX('1.2 Speakers'!$J$10:$J2019,MATCH(L952,'1.2 Speakers'!$B$10:$B2019,0),)="",""," - "&amp;INDEX('1.2 Speakers'!$J$10:$J2019,MATCH(L952,'1.2 Speakers'!$B$10:$B2019,0),)),"")&amp;IF(ISBLANK(M952),"","
")&amp;M952&amp;IFERROR(IF(INDEX('1.2 Speakers'!$J$10:$J2019,MATCH(M952,'1.2 Speakers'!$B$10:$B2019,0),)="",""," - "&amp;INDEX('1.2 Speakers'!$J$10:$J2019,MATCH(M952,'1.2 Speakers'!$B$10:$B2019,0),)),"")&amp;IF(ISBLANK(N952),"","
")&amp;N952&amp;IFERROR(IF(INDEX('1.2 Speakers'!$J$10:$J2019,MATCH(N952,'1.2 Speakers'!$B$10:$B2019,0),)="",""," - "&amp;INDEX('1.2 Speakers'!$J$10:$J2019,MATCH(N952,'1.2 Speakers'!$B$10:$B2019,0),)),"")</f>
        <v/>
      </c>
      <c r="P952" s="58"/>
      <c r="Q952" s="60"/>
      <c r="R952" s="61"/>
      <c r="S952" s="60"/>
      <c r="T952" s="62"/>
    </row>
    <row r="953" spans="2:20" ht="13">
      <c r="B953" s="56"/>
      <c r="C953" s="425"/>
      <c r="D953" s="57"/>
      <c r="E953" s="58"/>
      <c r="F953" s="58"/>
      <c r="G953" s="427"/>
      <c r="H953" s="427"/>
      <c r="I953" s="59"/>
      <c r="J953" s="59"/>
      <c r="K953" s="59"/>
      <c r="L953" s="59"/>
      <c r="M953" s="59"/>
      <c r="N953" s="59"/>
      <c r="O953" s="57" t="str" cm="1">
        <f t="array" ref="O953">I953&amp;IFERROR(IF(INDEX('1.2 Speakers'!$J$10:$J2020,MATCH(I953,'1.2 Speakers'!$B$10:$B2020,0),)="",""," - "&amp;INDEX('1.2 Speakers'!$J$10:$J2020,MATCH(I953,'1.2 Speakers'!$B$10:$B2020,0),)),"")&amp;IF(ISBLANK(J953),"",CHAR(10))&amp;J953&amp;IFERROR(IF(INDEX('1.2 Speakers'!$J$10:$J2020,MATCH(J953,'1.2 Speakers'!$B$10:$B2020,0),)="",""," - "&amp;INDEX('1.2 Speakers'!$J$10:$J2020,MATCH(J953,'1.2 Speakers'!$B$10:$B2020,0),)),"")&amp;IF(ISBLANK(K953),"","
")&amp;K953&amp;IFERROR(IF(INDEX('1.2 Speakers'!$J$10:$J2020,MATCH(K953,'1.2 Speakers'!$B$10:$B2020,0),)="",""," - "&amp;INDEX('1.2 Speakers'!$J$10:$J2020,MATCH(K953,'1.2 Speakers'!$B$10:$B2020,0),)),"")&amp;IF(ISBLANK(L953),"","
")&amp;L953&amp;IFERROR(IF(INDEX('1.2 Speakers'!$J$10:$J2020,MATCH(L953,'1.2 Speakers'!$B$10:$B2020,0),)="",""," - "&amp;INDEX('1.2 Speakers'!$J$10:$J2020,MATCH(L953,'1.2 Speakers'!$B$10:$B2020,0),)),"")&amp;IF(ISBLANK(M953),"","
")&amp;M953&amp;IFERROR(IF(INDEX('1.2 Speakers'!$J$10:$J2020,MATCH(M953,'1.2 Speakers'!$B$10:$B2020,0),)="",""," - "&amp;INDEX('1.2 Speakers'!$J$10:$J2020,MATCH(M953,'1.2 Speakers'!$B$10:$B2020,0),)),"")&amp;IF(ISBLANK(N953),"","
")&amp;N953&amp;IFERROR(IF(INDEX('1.2 Speakers'!$J$10:$J2020,MATCH(N953,'1.2 Speakers'!$B$10:$B2020,0),)="",""," - "&amp;INDEX('1.2 Speakers'!$J$10:$J2020,MATCH(N953,'1.2 Speakers'!$B$10:$B2020,0),)),"")</f>
        <v/>
      </c>
      <c r="P953" s="58"/>
      <c r="Q953" s="60"/>
      <c r="R953" s="61"/>
      <c r="S953" s="60"/>
      <c r="T953" s="62"/>
    </row>
    <row r="954" spans="2:20" ht="13">
      <c r="B954" s="56"/>
      <c r="C954" s="425"/>
      <c r="D954" s="57"/>
      <c r="E954" s="58"/>
      <c r="F954" s="58"/>
      <c r="G954" s="427"/>
      <c r="H954" s="427"/>
      <c r="I954" s="59"/>
      <c r="J954" s="59"/>
      <c r="K954" s="59"/>
      <c r="L954" s="59"/>
      <c r="M954" s="59"/>
      <c r="N954" s="59"/>
      <c r="O954" s="57" t="str" cm="1">
        <f t="array" ref="O954">I954&amp;IFERROR(IF(INDEX('1.2 Speakers'!$J$10:$J2021,MATCH(I954,'1.2 Speakers'!$B$10:$B2021,0),)="",""," - "&amp;INDEX('1.2 Speakers'!$J$10:$J2021,MATCH(I954,'1.2 Speakers'!$B$10:$B2021,0),)),"")&amp;IF(ISBLANK(J954),"",CHAR(10))&amp;J954&amp;IFERROR(IF(INDEX('1.2 Speakers'!$J$10:$J2021,MATCH(J954,'1.2 Speakers'!$B$10:$B2021,0),)="",""," - "&amp;INDEX('1.2 Speakers'!$J$10:$J2021,MATCH(J954,'1.2 Speakers'!$B$10:$B2021,0),)),"")&amp;IF(ISBLANK(K954),"","
")&amp;K954&amp;IFERROR(IF(INDEX('1.2 Speakers'!$J$10:$J2021,MATCH(K954,'1.2 Speakers'!$B$10:$B2021,0),)="",""," - "&amp;INDEX('1.2 Speakers'!$J$10:$J2021,MATCH(K954,'1.2 Speakers'!$B$10:$B2021,0),)),"")&amp;IF(ISBLANK(L954),"","
")&amp;L954&amp;IFERROR(IF(INDEX('1.2 Speakers'!$J$10:$J2021,MATCH(L954,'1.2 Speakers'!$B$10:$B2021,0),)="",""," - "&amp;INDEX('1.2 Speakers'!$J$10:$J2021,MATCH(L954,'1.2 Speakers'!$B$10:$B2021,0),)),"")&amp;IF(ISBLANK(M954),"","
")&amp;M954&amp;IFERROR(IF(INDEX('1.2 Speakers'!$J$10:$J2021,MATCH(M954,'1.2 Speakers'!$B$10:$B2021,0),)="",""," - "&amp;INDEX('1.2 Speakers'!$J$10:$J2021,MATCH(M954,'1.2 Speakers'!$B$10:$B2021,0),)),"")&amp;IF(ISBLANK(N954),"","
")&amp;N954&amp;IFERROR(IF(INDEX('1.2 Speakers'!$J$10:$J2021,MATCH(N954,'1.2 Speakers'!$B$10:$B2021,0),)="",""," - "&amp;INDEX('1.2 Speakers'!$J$10:$J2021,MATCH(N954,'1.2 Speakers'!$B$10:$B2021,0),)),"")</f>
        <v/>
      </c>
      <c r="P954" s="58"/>
      <c r="Q954" s="60"/>
      <c r="R954" s="61"/>
      <c r="S954" s="60"/>
      <c r="T954" s="62"/>
    </row>
    <row r="955" spans="2:20" ht="13">
      <c r="B955" s="56"/>
      <c r="C955" s="425"/>
      <c r="D955" s="57"/>
      <c r="E955" s="58"/>
      <c r="F955" s="58"/>
      <c r="G955" s="427"/>
      <c r="H955" s="427"/>
      <c r="I955" s="59"/>
      <c r="J955" s="59"/>
      <c r="K955" s="59"/>
      <c r="L955" s="59"/>
      <c r="M955" s="59"/>
      <c r="N955" s="59"/>
      <c r="O955" s="57" t="str" cm="1">
        <f t="array" ref="O955">I955&amp;IFERROR(IF(INDEX('1.2 Speakers'!$J$10:$J2022,MATCH(I955,'1.2 Speakers'!$B$10:$B2022,0),)="",""," - "&amp;INDEX('1.2 Speakers'!$J$10:$J2022,MATCH(I955,'1.2 Speakers'!$B$10:$B2022,0),)),"")&amp;IF(ISBLANK(J955),"",CHAR(10))&amp;J955&amp;IFERROR(IF(INDEX('1.2 Speakers'!$J$10:$J2022,MATCH(J955,'1.2 Speakers'!$B$10:$B2022,0),)="",""," - "&amp;INDEX('1.2 Speakers'!$J$10:$J2022,MATCH(J955,'1.2 Speakers'!$B$10:$B2022,0),)),"")&amp;IF(ISBLANK(K955),"","
")&amp;K955&amp;IFERROR(IF(INDEX('1.2 Speakers'!$J$10:$J2022,MATCH(K955,'1.2 Speakers'!$B$10:$B2022,0),)="",""," - "&amp;INDEX('1.2 Speakers'!$J$10:$J2022,MATCH(K955,'1.2 Speakers'!$B$10:$B2022,0),)),"")&amp;IF(ISBLANK(L955),"","
")&amp;L955&amp;IFERROR(IF(INDEX('1.2 Speakers'!$J$10:$J2022,MATCH(L955,'1.2 Speakers'!$B$10:$B2022,0),)="",""," - "&amp;INDEX('1.2 Speakers'!$J$10:$J2022,MATCH(L955,'1.2 Speakers'!$B$10:$B2022,0),)),"")&amp;IF(ISBLANK(M955),"","
")&amp;M955&amp;IFERROR(IF(INDEX('1.2 Speakers'!$J$10:$J2022,MATCH(M955,'1.2 Speakers'!$B$10:$B2022,0),)="",""," - "&amp;INDEX('1.2 Speakers'!$J$10:$J2022,MATCH(M955,'1.2 Speakers'!$B$10:$B2022,0),)),"")&amp;IF(ISBLANK(N955),"","
")&amp;N955&amp;IFERROR(IF(INDEX('1.2 Speakers'!$J$10:$J2022,MATCH(N955,'1.2 Speakers'!$B$10:$B2022,0),)="",""," - "&amp;INDEX('1.2 Speakers'!$J$10:$J2022,MATCH(N955,'1.2 Speakers'!$B$10:$B2022,0),)),"")</f>
        <v/>
      </c>
      <c r="P955" s="58"/>
      <c r="Q955" s="60"/>
      <c r="R955" s="61"/>
      <c r="S955" s="60"/>
      <c r="T955" s="62"/>
    </row>
    <row r="956" spans="2:20" ht="13">
      <c r="B956" s="56"/>
      <c r="C956" s="425"/>
      <c r="D956" s="57"/>
      <c r="E956" s="58"/>
      <c r="F956" s="58"/>
      <c r="G956" s="427"/>
      <c r="H956" s="427"/>
      <c r="I956" s="59"/>
      <c r="J956" s="59"/>
      <c r="K956" s="59"/>
      <c r="L956" s="59"/>
      <c r="M956" s="59"/>
      <c r="N956" s="59"/>
      <c r="O956" s="57" t="str" cm="1">
        <f t="array" ref="O956">I956&amp;IFERROR(IF(INDEX('1.2 Speakers'!$J$10:$J2023,MATCH(I956,'1.2 Speakers'!$B$10:$B2023,0),)="",""," - "&amp;INDEX('1.2 Speakers'!$J$10:$J2023,MATCH(I956,'1.2 Speakers'!$B$10:$B2023,0),)),"")&amp;IF(ISBLANK(J956),"",CHAR(10))&amp;J956&amp;IFERROR(IF(INDEX('1.2 Speakers'!$J$10:$J2023,MATCH(J956,'1.2 Speakers'!$B$10:$B2023,0),)="",""," - "&amp;INDEX('1.2 Speakers'!$J$10:$J2023,MATCH(J956,'1.2 Speakers'!$B$10:$B2023,0),)),"")&amp;IF(ISBLANK(K956),"","
")&amp;K956&amp;IFERROR(IF(INDEX('1.2 Speakers'!$J$10:$J2023,MATCH(K956,'1.2 Speakers'!$B$10:$B2023,0),)="",""," - "&amp;INDEX('1.2 Speakers'!$J$10:$J2023,MATCH(K956,'1.2 Speakers'!$B$10:$B2023,0),)),"")&amp;IF(ISBLANK(L956),"","
")&amp;L956&amp;IFERROR(IF(INDEX('1.2 Speakers'!$J$10:$J2023,MATCH(L956,'1.2 Speakers'!$B$10:$B2023,0),)="",""," - "&amp;INDEX('1.2 Speakers'!$J$10:$J2023,MATCH(L956,'1.2 Speakers'!$B$10:$B2023,0),)),"")&amp;IF(ISBLANK(M956),"","
")&amp;M956&amp;IFERROR(IF(INDEX('1.2 Speakers'!$J$10:$J2023,MATCH(M956,'1.2 Speakers'!$B$10:$B2023,0),)="",""," - "&amp;INDEX('1.2 Speakers'!$J$10:$J2023,MATCH(M956,'1.2 Speakers'!$B$10:$B2023,0),)),"")&amp;IF(ISBLANK(N956),"","
")&amp;N956&amp;IFERROR(IF(INDEX('1.2 Speakers'!$J$10:$J2023,MATCH(N956,'1.2 Speakers'!$B$10:$B2023,0),)="",""," - "&amp;INDEX('1.2 Speakers'!$J$10:$J2023,MATCH(N956,'1.2 Speakers'!$B$10:$B2023,0),)),"")</f>
        <v/>
      </c>
      <c r="P956" s="58"/>
      <c r="Q956" s="60"/>
      <c r="R956" s="61"/>
      <c r="S956" s="60"/>
      <c r="T956" s="62"/>
    </row>
    <row r="957" spans="2:20" ht="13">
      <c r="B957" s="56"/>
      <c r="C957" s="425"/>
      <c r="D957" s="57"/>
      <c r="E957" s="58"/>
      <c r="F957" s="58"/>
      <c r="G957" s="427"/>
      <c r="H957" s="427"/>
      <c r="I957" s="59"/>
      <c r="J957" s="59"/>
      <c r="K957" s="59"/>
      <c r="L957" s="59"/>
      <c r="M957" s="59"/>
      <c r="N957" s="59"/>
      <c r="O957" s="57" t="str" cm="1">
        <f t="array" ref="O957">I957&amp;IFERROR(IF(INDEX('1.2 Speakers'!$J$10:$J2024,MATCH(I957,'1.2 Speakers'!$B$10:$B2024,0),)="",""," - "&amp;INDEX('1.2 Speakers'!$J$10:$J2024,MATCH(I957,'1.2 Speakers'!$B$10:$B2024,0),)),"")&amp;IF(ISBLANK(J957),"",CHAR(10))&amp;J957&amp;IFERROR(IF(INDEX('1.2 Speakers'!$J$10:$J2024,MATCH(J957,'1.2 Speakers'!$B$10:$B2024,0),)="",""," - "&amp;INDEX('1.2 Speakers'!$J$10:$J2024,MATCH(J957,'1.2 Speakers'!$B$10:$B2024,0),)),"")&amp;IF(ISBLANK(K957),"","
")&amp;K957&amp;IFERROR(IF(INDEX('1.2 Speakers'!$J$10:$J2024,MATCH(K957,'1.2 Speakers'!$B$10:$B2024,0),)="",""," - "&amp;INDEX('1.2 Speakers'!$J$10:$J2024,MATCH(K957,'1.2 Speakers'!$B$10:$B2024,0),)),"")&amp;IF(ISBLANK(L957),"","
")&amp;L957&amp;IFERROR(IF(INDEX('1.2 Speakers'!$J$10:$J2024,MATCH(L957,'1.2 Speakers'!$B$10:$B2024,0),)="",""," - "&amp;INDEX('1.2 Speakers'!$J$10:$J2024,MATCH(L957,'1.2 Speakers'!$B$10:$B2024,0),)),"")&amp;IF(ISBLANK(M957),"","
")&amp;M957&amp;IFERROR(IF(INDEX('1.2 Speakers'!$J$10:$J2024,MATCH(M957,'1.2 Speakers'!$B$10:$B2024,0),)="",""," - "&amp;INDEX('1.2 Speakers'!$J$10:$J2024,MATCH(M957,'1.2 Speakers'!$B$10:$B2024,0),)),"")&amp;IF(ISBLANK(N957),"","
")&amp;N957&amp;IFERROR(IF(INDEX('1.2 Speakers'!$J$10:$J2024,MATCH(N957,'1.2 Speakers'!$B$10:$B2024,0),)="",""," - "&amp;INDEX('1.2 Speakers'!$J$10:$J2024,MATCH(N957,'1.2 Speakers'!$B$10:$B2024,0),)),"")</f>
        <v/>
      </c>
      <c r="P957" s="58"/>
      <c r="Q957" s="60"/>
      <c r="R957" s="61"/>
      <c r="S957" s="60"/>
      <c r="T957" s="62"/>
    </row>
    <row r="958" spans="2:20" ht="13">
      <c r="B958" s="56"/>
      <c r="C958" s="425"/>
      <c r="D958" s="57"/>
      <c r="E958" s="58"/>
      <c r="F958" s="58"/>
      <c r="G958" s="427"/>
      <c r="H958" s="427"/>
      <c r="I958" s="59"/>
      <c r="J958" s="59"/>
      <c r="K958" s="59"/>
      <c r="L958" s="59"/>
      <c r="M958" s="59"/>
      <c r="N958" s="59"/>
      <c r="O958" s="57" t="str" cm="1">
        <f t="array" ref="O958">I958&amp;IFERROR(IF(INDEX('1.2 Speakers'!$J$10:$J2025,MATCH(I958,'1.2 Speakers'!$B$10:$B2025,0),)="",""," - "&amp;INDEX('1.2 Speakers'!$J$10:$J2025,MATCH(I958,'1.2 Speakers'!$B$10:$B2025,0),)),"")&amp;IF(ISBLANK(J958),"",CHAR(10))&amp;J958&amp;IFERROR(IF(INDEX('1.2 Speakers'!$J$10:$J2025,MATCH(J958,'1.2 Speakers'!$B$10:$B2025,0),)="",""," - "&amp;INDEX('1.2 Speakers'!$J$10:$J2025,MATCH(J958,'1.2 Speakers'!$B$10:$B2025,0),)),"")&amp;IF(ISBLANK(K958),"","
")&amp;K958&amp;IFERROR(IF(INDEX('1.2 Speakers'!$J$10:$J2025,MATCH(K958,'1.2 Speakers'!$B$10:$B2025,0),)="",""," - "&amp;INDEX('1.2 Speakers'!$J$10:$J2025,MATCH(K958,'1.2 Speakers'!$B$10:$B2025,0),)),"")&amp;IF(ISBLANK(L958),"","
")&amp;L958&amp;IFERROR(IF(INDEX('1.2 Speakers'!$J$10:$J2025,MATCH(L958,'1.2 Speakers'!$B$10:$B2025,0),)="",""," - "&amp;INDEX('1.2 Speakers'!$J$10:$J2025,MATCH(L958,'1.2 Speakers'!$B$10:$B2025,0),)),"")&amp;IF(ISBLANK(M958),"","
")&amp;M958&amp;IFERROR(IF(INDEX('1.2 Speakers'!$J$10:$J2025,MATCH(M958,'1.2 Speakers'!$B$10:$B2025,0),)="",""," - "&amp;INDEX('1.2 Speakers'!$J$10:$J2025,MATCH(M958,'1.2 Speakers'!$B$10:$B2025,0),)),"")&amp;IF(ISBLANK(N958),"","
")&amp;N958&amp;IFERROR(IF(INDEX('1.2 Speakers'!$J$10:$J2025,MATCH(N958,'1.2 Speakers'!$B$10:$B2025,0),)="",""," - "&amp;INDEX('1.2 Speakers'!$J$10:$J2025,MATCH(N958,'1.2 Speakers'!$B$10:$B2025,0),)),"")</f>
        <v/>
      </c>
      <c r="P958" s="58"/>
      <c r="Q958" s="60"/>
      <c r="R958" s="61"/>
      <c r="S958" s="60"/>
      <c r="T958" s="62"/>
    </row>
    <row r="959" spans="2:20" ht="13">
      <c r="B959" s="56"/>
      <c r="C959" s="425"/>
      <c r="D959" s="57"/>
      <c r="E959" s="58"/>
      <c r="F959" s="58"/>
      <c r="G959" s="427"/>
      <c r="H959" s="427"/>
      <c r="I959" s="59"/>
      <c r="J959" s="59"/>
      <c r="K959" s="59"/>
      <c r="L959" s="59"/>
      <c r="M959" s="59"/>
      <c r="N959" s="59"/>
      <c r="O959" s="57" t="str" cm="1">
        <f t="array" ref="O959">I959&amp;IFERROR(IF(INDEX('1.2 Speakers'!$J$10:$J2026,MATCH(I959,'1.2 Speakers'!$B$10:$B2026,0),)="",""," - "&amp;INDEX('1.2 Speakers'!$J$10:$J2026,MATCH(I959,'1.2 Speakers'!$B$10:$B2026,0),)),"")&amp;IF(ISBLANK(J959),"",CHAR(10))&amp;J959&amp;IFERROR(IF(INDEX('1.2 Speakers'!$J$10:$J2026,MATCH(J959,'1.2 Speakers'!$B$10:$B2026,0),)="",""," - "&amp;INDEX('1.2 Speakers'!$J$10:$J2026,MATCH(J959,'1.2 Speakers'!$B$10:$B2026,0),)),"")&amp;IF(ISBLANK(K959),"","
")&amp;K959&amp;IFERROR(IF(INDEX('1.2 Speakers'!$J$10:$J2026,MATCH(K959,'1.2 Speakers'!$B$10:$B2026,0),)="",""," - "&amp;INDEX('1.2 Speakers'!$J$10:$J2026,MATCH(K959,'1.2 Speakers'!$B$10:$B2026,0),)),"")&amp;IF(ISBLANK(L959),"","
")&amp;L959&amp;IFERROR(IF(INDEX('1.2 Speakers'!$J$10:$J2026,MATCH(L959,'1.2 Speakers'!$B$10:$B2026,0),)="",""," - "&amp;INDEX('1.2 Speakers'!$J$10:$J2026,MATCH(L959,'1.2 Speakers'!$B$10:$B2026,0),)),"")&amp;IF(ISBLANK(M959),"","
")&amp;M959&amp;IFERROR(IF(INDEX('1.2 Speakers'!$J$10:$J2026,MATCH(M959,'1.2 Speakers'!$B$10:$B2026,0),)="",""," - "&amp;INDEX('1.2 Speakers'!$J$10:$J2026,MATCH(M959,'1.2 Speakers'!$B$10:$B2026,0),)),"")&amp;IF(ISBLANK(N959),"","
")&amp;N959&amp;IFERROR(IF(INDEX('1.2 Speakers'!$J$10:$J2026,MATCH(N959,'1.2 Speakers'!$B$10:$B2026,0),)="",""," - "&amp;INDEX('1.2 Speakers'!$J$10:$J2026,MATCH(N959,'1.2 Speakers'!$B$10:$B2026,0),)),"")</f>
        <v/>
      </c>
      <c r="P959" s="58"/>
      <c r="Q959" s="60"/>
      <c r="R959" s="61"/>
      <c r="S959" s="60"/>
      <c r="T959" s="62"/>
    </row>
    <row r="960" spans="2:20" ht="13">
      <c r="B960" s="56"/>
      <c r="C960" s="425"/>
      <c r="D960" s="57"/>
      <c r="E960" s="58"/>
      <c r="F960" s="58"/>
      <c r="G960" s="427"/>
      <c r="H960" s="427"/>
      <c r="I960" s="59"/>
      <c r="J960" s="59"/>
      <c r="K960" s="59"/>
      <c r="L960" s="59"/>
      <c r="M960" s="59"/>
      <c r="N960" s="59"/>
      <c r="O960" s="57" t="str" cm="1">
        <f t="array" ref="O960">I960&amp;IFERROR(IF(INDEX('1.2 Speakers'!$J$10:$J2027,MATCH(I960,'1.2 Speakers'!$B$10:$B2027,0),)="",""," - "&amp;INDEX('1.2 Speakers'!$J$10:$J2027,MATCH(I960,'1.2 Speakers'!$B$10:$B2027,0),)),"")&amp;IF(ISBLANK(J960),"",CHAR(10))&amp;J960&amp;IFERROR(IF(INDEX('1.2 Speakers'!$J$10:$J2027,MATCH(J960,'1.2 Speakers'!$B$10:$B2027,0),)="",""," - "&amp;INDEX('1.2 Speakers'!$J$10:$J2027,MATCH(J960,'1.2 Speakers'!$B$10:$B2027,0),)),"")&amp;IF(ISBLANK(K960),"","
")&amp;K960&amp;IFERROR(IF(INDEX('1.2 Speakers'!$J$10:$J2027,MATCH(K960,'1.2 Speakers'!$B$10:$B2027,0),)="",""," - "&amp;INDEX('1.2 Speakers'!$J$10:$J2027,MATCH(K960,'1.2 Speakers'!$B$10:$B2027,0),)),"")&amp;IF(ISBLANK(L960),"","
")&amp;L960&amp;IFERROR(IF(INDEX('1.2 Speakers'!$J$10:$J2027,MATCH(L960,'1.2 Speakers'!$B$10:$B2027,0),)="",""," - "&amp;INDEX('1.2 Speakers'!$J$10:$J2027,MATCH(L960,'1.2 Speakers'!$B$10:$B2027,0),)),"")&amp;IF(ISBLANK(M960),"","
")&amp;M960&amp;IFERROR(IF(INDEX('1.2 Speakers'!$J$10:$J2027,MATCH(M960,'1.2 Speakers'!$B$10:$B2027,0),)="",""," - "&amp;INDEX('1.2 Speakers'!$J$10:$J2027,MATCH(M960,'1.2 Speakers'!$B$10:$B2027,0),)),"")&amp;IF(ISBLANK(N960),"","
")&amp;N960&amp;IFERROR(IF(INDEX('1.2 Speakers'!$J$10:$J2027,MATCH(N960,'1.2 Speakers'!$B$10:$B2027,0),)="",""," - "&amp;INDEX('1.2 Speakers'!$J$10:$J2027,MATCH(N960,'1.2 Speakers'!$B$10:$B2027,0),)),"")</f>
        <v/>
      </c>
      <c r="P960" s="58"/>
      <c r="Q960" s="60"/>
      <c r="R960" s="61"/>
      <c r="S960" s="60"/>
      <c r="T960" s="62"/>
    </row>
    <row r="961" spans="2:20" ht="13">
      <c r="B961" s="56"/>
      <c r="C961" s="425"/>
      <c r="D961" s="57"/>
      <c r="E961" s="58"/>
      <c r="F961" s="58"/>
      <c r="G961" s="427"/>
      <c r="H961" s="427"/>
      <c r="I961" s="59"/>
      <c r="J961" s="59"/>
      <c r="K961" s="59"/>
      <c r="L961" s="59"/>
      <c r="M961" s="59"/>
      <c r="N961" s="59"/>
      <c r="O961" s="57" t="str" cm="1">
        <f t="array" ref="O961">I961&amp;IFERROR(IF(INDEX('1.2 Speakers'!$J$10:$J2028,MATCH(I961,'1.2 Speakers'!$B$10:$B2028,0),)="",""," - "&amp;INDEX('1.2 Speakers'!$J$10:$J2028,MATCH(I961,'1.2 Speakers'!$B$10:$B2028,0),)),"")&amp;IF(ISBLANK(J961),"",CHAR(10))&amp;J961&amp;IFERROR(IF(INDEX('1.2 Speakers'!$J$10:$J2028,MATCH(J961,'1.2 Speakers'!$B$10:$B2028,0),)="",""," - "&amp;INDEX('1.2 Speakers'!$J$10:$J2028,MATCH(J961,'1.2 Speakers'!$B$10:$B2028,0),)),"")&amp;IF(ISBLANK(K961),"","
")&amp;K961&amp;IFERROR(IF(INDEX('1.2 Speakers'!$J$10:$J2028,MATCH(K961,'1.2 Speakers'!$B$10:$B2028,0),)="",""," - "&amp;INDEX('1.2 Speakers'!$J$10:$J2028,MATCH(K961,'1.2 Speakers'!$B$10:$B2028,0),)),"")&amp;IF(ISBLANK(L961),"","
")&amp;L961&amp;IFERROR(IF(INDEX('1.2 Speakers'!$J$10:$J2028,MATCH(L961,'1.2 Speakers'!$B$10:$B2028,0),)="",""," - "&amp;INDEX('1.2 Speakers'!$J$10:$J2028,MATCH(L961,'1.2 Speakers'!$B$10:$B2028,0),)),"")&amp;IF(ISBLANK(M961),"","
")&amp;M961&amp;IFERROR(IF(INDEX('1.2 Speakers'!$J$10:$J2028,MATCH(M961,'1.2 Speakers'!$B$10:$B2028,0),)="",""," - "&amp;INDEX('1.2 Speakers'!$J$10:$J2028,MATCH(M961,'1.2 Speakers'!$B$10:$B2028,0),)),"")&amp;IF(ISBLANK(N961),"","
")&amp;N961&amp;IFERROR(IF(INDEX('1.2 Speakers'!$J$10:$J2028,MATCH(N961,'1.2 Speakers'!$B$10:$B2028,0),)="",""," - "&amp;INDEX('1.2 Speakers'!$J$10:$J2028,MATCH(N961,'1.2 Speakers'!$B$10:$B2028,0),)),"")</f>
        <v/>
      </c>
      <c r="P961" s="58"/>
      <c r="Q961" s="60"/>
      <c r="R961" s="61"/>
      <c r="S961" s="60"/>
      <c r="T961" s="62"/>
    </row>
    <row r="962" spans="2:20" ht="13">
      <c r="B962" s="56"/>
      <c r="C962" s="425"/>
      <c r="D962" s="57"/>
      <c r="E962" s="58"/>
      <c r="F962" s="58"/>
      <c r="G962" s="427"/>
      <c r="H962" s="427"/>
      <c r="I962" s="59"/>
      <c r="J962" s="59"/>
      <c r="K962" s="59"/>
      <c r="L962" s="59"/>
      <c r="M962" s="59"/>
      <c r="N962" s="59"/>
      <c r="O962" s="57" t="str" cm="1">
        <f t="array" ref="O962">I962&amp;IFERROR(IF(INDEX('1.2 Speakers'!$J$10:$J2029,MATCH(I962,'1.2 Speakers'!$B$10:$B2029,0),)="",""," - "&amp;INDEX('1.2 Speakers'!$J$10:$J2029,MATCH(I962,'1.2 Speakers'!$B$10:$B2029,0),)),"")&amp;IF(ISBLANK(J962),"",CHAR(10))&amp;J962&amp;IFERROR(IF(INDEX('1.2 Speakers'!$J$10:$J2029,MATCH(J962,'1.2 Speakers'!$B$10:$B2029,0),)="",""," - "&amp;INDEX('1.2 Speakers'!$J$10:$J2029,MATCH(J962,'1.2 Speakers'!$B$10:$B2029,0),)),"")&amp;IF(ISBLANK(K962),"","
")&amp;K962&amp;IFERROR(IF(INDEX('1.2 Speakers'!$J$10:$J2029,MATCH(K962,'1.2 Speakers'!$B$10:$B2029,0),)="",""," - "&amp;INDEX('1.2 Speakers'!$J$10:$J2029,MATCH(K962,'1.2 Speakers'!$B$10:$B2029,0),)),"")&amp;IF(ISBLANK(L962),"","
")&amp;L962&amp;IFERROR(IF(INDEX('1.2 Speakers'!$J$10:$J2029,MATCH(L962,'1.2 Speakers'!$B$10:$B2029,0),)="",""," - "&amp;INDEX('1.2 Speakers'!$J$10:$J2029,MATCH(L962,'1.2 Speakers'!$B$10:$B2029,0),)),"")&amp;IF(ISBLANK(M962),"","
")&amp;M962&amp;IFERROR(IF(INDEX('1.2 Speakers'!$J$10:$J2029,MATCH(M962,'1.2 Speakers'!$B$10:$B2029,0),)="",""," - "&amp;INDEX('1.2 Speakers'!$J$10:$J2029,MATCH(M962,'1.2 Speakers'!$B$10:$B2029,0),)),"")&amp;IF(ISBLANK(N962),"","
")&amp;N962&amp;IFERROR(IF(INDEX('1.2 Speakers'!$J$10:$J2029,MATCH(N962,'1.2 Speakers'!$B$10:$B2029,0),)="",""," - "&amp;INDEX('1.2 Speakers'!$J$10:$J2029,MATCH(N962,'1.2 Speakers'!$B$10:$B2029,0),)),"")</f>
        <v/>
      </c>
      <c r="P962" s="58"/>
      <c r="Q962" s="60"/>
      <c r="R962" s="61"/>
      <c r="S962" s="60"/>
      <c r="T962" s="62"/>
    </row>
    <row r="963" spans="2:20" ht="13">
      <c r="B963" s="56"/>
      <c r="C963" s="425"/>
      <c r="D963" s="57"/>
      <c r="E963" s="58"/>
      <c r="F963" s="58"/>
      <c r="G963" s="427"/>
      <c r="H963" s="427"/>
      <c r="I963" s="59"/>
      <c r="J963" s="59"/>
      <c r="K963" s="59"/>
      <c r="L963" s="59"/>
      <c r="M963" s="59"/>
      <c r="N963" s="59"/>
      <c r="O963" s="57" t="str" cm="1">
        <f t="array" ref="O963">I963&amp;IFERROR(IF(INDEX('1.2 Speakers'!$J$10:$J2030,MATCH(I963,'1.2 Speakers'!$B$10:$B2030,0),)="",""," - "&amp;INDEX('1.2 Speakers'!$J$10:$J2030,MATCH(I963,'1.2 Speakers'!$B$10:$B2030,0),)),"")&amp;IF(ISBLANK(J963),"",CHAR(10))&amp;J963&amp;IFERROR(IF(INDEX('1.2 Speakers'!$J$10:$J2030,MATCH(J963,'1.2 Speakers'!$B$10:$B2030,0),)="",""," - "&amp;INDEX('1.2 Speakers'!$J$10:$J2030,MATCH(J963,'1.2 Speakers'!$B$10:$B2030,0),)),"")&amp;IF(ISBLANK(K963),"","
")&amp;K963&amp;IFERROR(IF(INDEX('1.2 Speakers'!$J$10:$J2030,MATCH(K963,'1.2 Speakers'!$B$10:$B2030,0),)="",""," - "&amp;INDEX('1.2 Speakers'!$J$10:$J2030,MATCH(K963,'1.2 Speakers'!$B$10:$B2030,0),)),"")&amp;IF(ISBLANK(L963),"","
")&amp;L963&amp;IFERROR(IF(INDEX('1.2 Speakers'!$J$10:$J2030,MATCH(L963,'1.2 Speakers'!$B$10:$B2030,0),)="",""," - "&amp;INDEX('1.2 Speakers'!$J$10:$J2030,MATCH(L963,'1.2 Speakers'!$B$10:$B2030,0),)),"")&amp;IF(ISBLANK(M963),"","
")&amp;M963&amp;IFERROR(IF(INDEX('1.2 Speakers'!$J$10:$J2030,MATCH(M963,'1.2 Speakers'!$B$10:$B2030,0),)="",""," - "&amp;INDEX('1.2 Speakers'!$J$10:$J2030,MATCH(M963,'1.2 Speakers'!$B$10:$B2030,0),)),"")&amp;IF(ISBLANK(N963),"","
")&amp;N963&amp;IFERROR(IF(INDEX('1.2 Speakers'!$J$10:$J2030,MATCH(N963,'1.2 Speakers'!$B$10:$B2030,0),)="",""," - "&amp;INDEX('1.2 Speakers'!$J$10:$J2030,MATCH(N963,'1.2 Speakers'!$B$10:$B2030,0),)),"")</f>
        <v/>
      </c>
      <c r="P963" s="58"/>
      <c r="Q963" s="60"/>
      <c r="R963" s="61"/>
      <c r="S963" s="60"/>
      <c r="T963" s="62"/>
    </row>
    <row r="964" spans="2:20" ht="13">
      <c r="B964" s="56"/>
      <c r="C964" s="425"/>
      <c r="D964" s="57"/>
      <c r="E964" s="58"/>
      <c r="F964" s="58"/>
      <c r="G964" s="427"/>
      <c r="H964" s="427"/>
      <c r="I964" s="59"/>
      <c r="J964" s="59"/>
      <c r="K964" s="59"/>
      <c r="L964" s="59"/>
      <c r="M964" s="59"/>
      <c r="N964" s="59"/>
      <c r="O964" s="57" t="str" cm="1">
        <f t="array" ref="O964">I964&amp;IFERROR(IF(INDEX('1.2 Speakers'!$J$10:$J2031,MATCH(I964,'1.2 Speakers'!$B$10:$B2031,0),)="",""," - "&amp;INDEX('1.2 Speakers'!$J$10:$J2031,MATCH(I964,'1.2 Speakers'!$B$10:$B2031,0),)),"")&amp;IF(ISBLANK(J964),"",CHAR(10))&amp;J964&amp;IFERROR(IF(INDEX('1.2 Speakers'!$J$10:$J2031,MATCH(J964,'1.2 Speakers'!$B$10:$B2031,0),)="",""," - "&amp;INDEX('1.2 Speakers'!$J$10:$J2031,MATCH(J964,'1.2 Speakers'!$B$10:$B2031,0),)),"")&amp;IF(ISBLANK(K964),"","
")&amp;K964&amp;IFERROR(IF(INDEX('1.2 Speakers'!$J$10:$J2031,MATCH(K964,'1.2 Speakers'!$B$10:$B2031,0),)="",""," - "&amp;INDEX('1.2 Speakers'!$J$10:$J2031,MATCH(K964,'1.2 Speakers'!$B$10:$B2031,0),)),"")&amp;IF(ISBLANK(L964),"","
")&amp;L964&amp;IFERROR(IF(INDEX('1.2 Speakers'!$J$10:$J2031,MATCH(L964,'1.2 Speakers'!$B$10:$B2031,0),)="",""," - "&amp;INDEX('1.2 Speakers'!$J$10:$J2031,MATCH(L964,'1.2 Speakers'!$B$10:$B2031,0),)),"")&amp;IF(ISBLANK(M964),"","
")&amp;M964&amp;IFERROR(IF(INDEX('1.2 Speakers'!$J$10:$J2031,MATCH(M964,'1.2 Speakers'!$B$10:$B2031,0),)="",""," - "&amp;INDEX('1.2 Speakers'!$J$10:$J2031,MATCH(M964,'1.2 Speakers'!$B$10:$B2031,0),)),"")&amp;IF(ISBLANK(N964),"","
")&amp;N964&amp;IFERROR(IF(INDEX('1.2 Speakers'!$J$10:$J2031,MATCH(N964,'1.2 Speakers'!$B$10:$B2031,0),)="",""," - "&amp;INDEX('1.2 Speakers'!$J$10:$J2031,MATCH(N964,'1.2 Speakers'!$B$10:$B2031,0),)),"")</f>
        <v/>
      </c>
      <c r="P964" s="58"/>
      <c r="Q964" s="60"/>
      <c r="R964" s="61"/>
      <c r="S964" s="60"/>
      <c r="T964" s="62"/>
    </row>
    <row r="965" spans="2:20" ht="13">
      <c r="B965" s="56"/>
      <c r="C965" s="425"/>
      <c r="D965" s="57"/>
      <c r="E965" s="58"/>
      <c r="F965" s="58"/>
      <c r="G965" s="427"/>
      <c r="H965" s="427"/>
      <c r="I965" s="59"/>
      <c r="J965" s="59"/>
      <c r="K965" s="59"/>
      <c r="L965" s="59"/>
      <c r="M965" s="59"/>
      <c r="N965" s="59"/>
      <c r="O965" s="57" t="str" cm="1">
        <f t="array" ref="O965">I965&amp;IFERROR(IF(INDEX('1.2 Speakers'!$J$10:$J2032,MATCH(I965,'1.2 Speakers'!$B$10:$B2032,0),)="",""," - "&amp;INDEX('1.2 Speakers'!$J$10:$J2032,MATCH(I965,'1.2 Speakers'!$B$10:$B2032,0),)),"")&amp;IF(ISBLANK(J965),"",CHAR(10))&amp;J965&amp;IFERROR(IF(INDEX('1.2 Speakers'!$J$10:$J2032,MATCH(J965,'1.2 Speakers'!$B$10:$B2032,0),)="",""," - "&amp;INDEX('1.2 Speakers'!$J$10:$J2032,MATCH(J965,'1.2 Speakers'!$B$10:$B2032,0),)),"")&amp;IF(ISBLANK(K965),"","
")&amp;K965&amp;IFERROR(IF(INDEX('1.2 Speakers'!$J$10:$J2032,MATCH(K965,'1.2 Speakers'!$B$10:$B2032,0),)="",""," - "&amp;INDEX('1.2 Speakers'!$J$10:$J2032,MATCH(K965,'1.2 Speakers'!$B$10:$B2032,0),)),"")&amp;IF(ISBLANK(L965),"","
")&amp;L965&amp;IFERROR(IF(INDEX('1.2 Speakers'!$J$10:$J2032,MATCH(L965,'1.2 Speakers'!$B$10:$B2032,0),)="",""," - "&amp;INDEX('1.2 Speakers'!$J$10:$J2032,MATCH(L965,'1.2 Speakers'!$B$10:$B2032,0),)),"")&amp;IF(ISBLANK(M965),"","
")&amp;M965&amp;IFERROR(IF(INDEX('1.2 Speakers'!$J$10:$J2032,MATCH(M965,'1.2 Speakers'!$B$10:$B2032,0),)="",""," - "&amp;INDEX('1.2 Speakers'!$J$10:$J2032,MATCH(M965,'1.2 Speakers'!$B$10:$B2032,0),)),"")&amp;IF(ISBLANK(N965),"","
")&amp;N965&amp;IFERROR(IF(INDEX('1.2 Speakers'!$J$10:$J2032,MATCH(N965,'1.2 Speakers'!$B$10:$B2032,0),)="",""," - "&amp;INDEX('1.2 Speakers'!$J$10:$J2032,MATCH(N965,'1.2 Speakers'!$B$10:$B2032,0),)),"")</f>
        <v/>
      </c>
      <c r="P965" s="58"/>
      <c r="Q965" s="60"/>
      <c r="R965" s="61"/>
      <c r="S965" s="60"/>
      <c r="T965" s="62"/>
    </row>
    <row r="966" spans="2:20" ht="13">
      <c r="B966" s="56"/>
      <c r="C966" s="425"/>
      <c r="D966" s="57"/>
      <c r="E966" s="58"/>
      <c r="F966" s="58"/>
      <c r="G966" s="427"/>
      <c r="H966" s="427"/>
      <c r="I966" s="59"/>
      <c r="J966" s="59"/>
      <c r="K966" s="59"/>
      <c r="L966" s="59"/>
      <c r="M966" s="59"/>
      <c r="N966" s="59"/>
      <c r="O966" s="57" t="str" cm="1">
        <f t="array" ref="O966">I966&amp;IFERROR(IF(INDEX('1.2 Speakers'!$J$10:$J2033,MATCH(I966,'1.2 Speakers'!$B$10:$B2033,0),)="",""," - "&amp;INDEX('1.2 Speakers'!$J$10:$J2033,MATCH(I966,'1.2 Speakers'!$B$10:$B2033,0),)),"")&amp;IF(ISBLANK(J966),"",CHAR(10))&amp;J966&amp;IFERROR(IF(INDEX('1.2 Speakers'!$J$10:$J2033,MATCH(J966,'1.2 Speakers'!$B$10:$B2033,0),)="",""," - "&amp;INDEX('1.2 Speakers'!$J$10:$J2033,MATCH(J966,'1.2 Speakers'!$B$10:$B2033,0),)),"")&amp;IF(ISBLANK(K966),"","
")&amp;K966&amp;IFERROR(IF(INDEX('1.2 Speakers'!$J$10:$J2033,MATCH(K966,'1.2 Speakers'!$B$10:$B2033,0),)="",""," - "&amp;INDEX('1.2 Speakers'!$J$10:$J2033,MATCH(K966,'1.2 Speakers'!$B$10:$B2033,0),)),"")&amp;IF(ISBLANK(L966),"","
")&amp;L966&amp;IFERROR(IF(INDEX('1.2 Speakers'!$J$10:$J2033,MATCH(L966,'1.2 Speakers'!$B$10:$B2033,0),)="",""," - "&amp;INDEX('1.2 Speakers'!$J$10:$J2033,MATCH(L966,'1.2 Speakers'!$B$10:$B2033,0),)),"")&amp;IF(ISBLANK(M966),"","
")&amp;M966&amp;IFERROR(IF(INDEX('1.2 Speakers'!$J$10:$J2033,MATCH(M966,'1.2 Speakers'!$B$10:$B2033,0),)="",""," - "&amp;INDEX('1.2 Speakers'!$J$10:$J2033,MATCH(M966,'1.2 Speakers'!$B$10:$B2033,0),)),"")&amp;IF(ISBLANK(N966),"","
")&amp;N966&amp;IFERROR(IF(INDEX('1.2 Speakers'!$J$10:$J2033,MATCH(N966,'1.2 Speakers'!$B$10:$B2033,0),)="",""," - "&amp;INDEX('1.2 Speakers'!$J$10:$J2033,MATCH(N966,'1.2 Speakers'!$B$10:$B2033,0),)),"")</f>
        <v/>
      </c>
      <c r="P966" s="58"/>
      <c r="Q966" s="60"/>
      <c r="R966" s="61"/>
      <c r="S966" s="60"/>
      <c r="T966" s="62"/>
    </row>
    <row r="967" spans="2:20" ht="13">
      <c r="B967" s="56"/>
      <c r="C967" s="425"/>
      <c r="D967" s="57"/>
      <c r="E967" s="58"/>
      <c r="F967" s="58"/>
      <c r="G967" s="427"/>
      <c r="H967" s="427"/>
      <c r="I967" s="59"/>
      <c r="J967" s="59"/>
      <c r="K967" s="59"/>
      <c r="L967" s="59"/>
      <c r="M967" s="59"/>
      <c r="N967" s="59"/>
      <c r="O967" s="57" t="str" cm="1">
        <f t="array" ref="O967">I967&amp;IFERROR(IF(INDEX('1.2 Speakers'!$J$10:$J2034,MATCH(I967,'1.2 Speakers'!$B$10:$B2034,0),)="",""," - "&amp;INDEX('1.2 Speakers'!$J$10:$J2034,MATCH(I967,'1.2 Speakers'!$B$10:$B2034,0),)),"")&amp;IF(ISBLANK(J967),"",CHAR(10))&amp;J967&amp;IFERROR(IF(INDEX('1.2 Speakers'!$J$10:$J2034,MATCH(J967,'1.2 Speakers'!$B$10:$B2034,0),)="",""," - "&amp;INDEX('1.2 Speakers'!$J$10:$J2034,MATCH(J967,'1.2 Speakers'!$B$10:$B2034,0),)),"")&amp;IF(ISBLANK(K967),"","
")&amp;K967&amp;IFERROR(IF(INDEX('1.2 Speakers'!$J$10:$J2034,MATCH(K967,'1.2 Speakers'!$B$10:$B2034,0),)="",""," - "&amp;INDEX('1.2 Speakers'!$J$10:$J2034,MATCH(K967,'1.2 Speakers'!$B$10:$B2034,0),)),"")&amp;IF(ISBLANK(L967),"","
")&amp;L967&amp;IFERROR(IF(INDEX('1.2 Speakers'!$J$10:$J2034,MATCH(L967,'1.2 Speakers'!$B$10:$B2034,0),)="",""," - "&amp;INDEX('1.2 Speakers'!$J$10:$J2034,MATCH(L967,'1.2 Speakers'!$B$10:$B2034,0),)),"")&amp;IF(ISBLANK(M967),"","
")&amp;M967&amp;IFERROR(IF(INDEX('1.2 Speakers'!$J$10:$J2034,MATCH(M967,'1.2 Speakers'!$B$10:$B2034,0),)="",""," - "&amp;INDEX('1.2 Speakers'!$J$10:$J2034,MATCH(M967,'1.2 Speakers'!$B$10:$B2034,0),)),"")&amp;IF(ISBLANK(N967),"","
")&amp;N967&amp;IFERROR(IF(INDEX('1.2 Speakers'!$J$10:$J2034,MATCH(N967,'1.2 Speakers'!$B$10:$B2034,0),)="",""," - "&amp;INDEX('1.2 Speakers'!$J$10:$J2034,MATCH(N967,'1.2 Speakers'!$B$10:$B2034,0),)),"")</f>
        <v/>
      </c>
      <c r="P967" s="58"/>
      <c r="Q967" s="60"/>
      <c r="R967" s="61"/>
      <c r="S967" s="60"/>
      <c r="T967" s="62"/>
    </row>
    <row r="968" spans="2:20" ht="13">
      <c r="B968" s="56"/>
      <c r="C968" s="425"/>
      <c r="D968" s="57"/>
      <c r="E968" s="58"/>
      <c r="F968" s="58"/>
      <c r="G968" s="427"/>
      <c r="H968" s="427"/>
      <c r="I968" s="59"/>
      <c r="J968" s="59"/>
      <c r="K968" s="59"/>
      <c r="L968" s="59"/>
      <c r="M968" s="59"/>
      <c r="N968" s="59"/>
      <c r="O968" s="57" t="str" cm="1">
        <f t="array" ref="O968">I968&amp;IFERROR(IF(INDEX('1.2 Speakers'!$J$10:$J2035,MATCH(I968,'1.2 Speakers'!$B$10:$B2035,0),)="",""," - "&amp;INDEX('1.2 Speakers'!$J$10:$J2035,MATCH(I968,'1.2 Speakers'!$B$10:$B2035,0),)),"")&amp;IF(ISBLANK(J968),"",CHAR(10))&amp;J968&amp;IFERROR(IF(INDEX('1.2 Speakers'!$J$10:$J2035,MATCH(J968,'1.2 Speakers'!$B$10:$B2035,0),)="",""," - "&amp;INDEX('1.2 Speakers'!$J$10:$J2035,MATCH(J968,'1.2 Speakers'!$B$10:$B2035,0),)),"")&amp;IF(ISBLANK(K968),"","
")&amp;K968&amp;IFERROR(IF(INDEX('1.2 Speakers'!$J$10:$J2035,MATCH(K968,'1.2 Speakers'!$B$10:$B2035,0),)="",""," - "&amp;INDEX('1.2 Speakers'!$J$10:$J2035,MATCH(K968,'1.2 Speakers'!$B$10:$B2035,0),)),"")&amp;IF(ISBLANK(L968),"","
")&amp;L968&amp;IFERROR(IF(INDEX('1.2 Speakers'!$J$10:$J2035,MATCH(L968,'1.2 Speakers'!$B$10:$B2035,0),)="",""," - "&amp;INDEX('1.2 Speakers'!$J$10:$J2035,MATCH(L968,'1.2 Speakers'!$B$10:$B2035,0),)),"")&amp;IF(ISBLANK(M968),"","
")&amp;M968&amp;IFERROR(IF(INDEX('1.2 Speakers'!$J$10:$J2035,MATCH(M968,'1.2 Speakers'!$B$10:$B2035,0),)="",""," - "&amp;INDEX('1.2 Speakers'!$J$10:$J2035,MATCH(M968,'1.2 Speakers'!$B$10:$B2035,0),)),"")&amp;IF(ISBLANK(N968),"","
")&amp;N968&amp;IFERROR(IF(INDEX('1.2 Speakers'!$J$10:$J2035,MATCH(N968,'1.2 Speakers'!$B$10:$B2035,0),)="",""," - "&amp;INDEX('1.2 Speakers'!$J$10:$J2035,MATCH(N968,'1.2 Speakers'!$B$10:$B2035,0),)),"")</f>
        <v/>
      </c>
      <c r="P968" s="58"/>
      <c r="Q968" s="60"/>
      <c r="R968" s="61"/>
      <c r="S968" s="60"/>
      <c r="T968" s="62"/>
    </row>
    <row r="969" spans="2:20" ht="13">
      <c r="B969" s="56"/>
      <c r="C969" s="425"/>
      <c r="D969" s="57"/>
      <c r="E969" s="58"/>
      <c r="F969" s="58"/>
      <c r="G969" s="427"/>
      <c r="H969" s="427"/>
      <c r="I969" s="59"/>
      <c r="J969" s="59"/>
      <c r="K969" s="59"/>
      <c r="L969" s="59"/>
      <c r="M969" s="59"/>
      <c r="N969" s="59"/>
      <c r="O969" s="57" t="str" cm="1">
        <f t="array" ref="O969">I969&amp;IFERROR(IF(INDEX('1.2 Speakers'!$J$10:$J2036,MATCH(I969,'1.2 Speakers'!$B$10:$B2036,0),)="",""," - "&amp;INDEX('1.2 Speakers'!$J$10:$J2036,MATCH(I969,'1.2 Speakers'!$B$10:$B2036,0),)),"")&amp;IF(ISBLANK(J969),"",CHAR(10))&amp;J969&amp;IFERROR(IF(INDEX('1.2 Speakers'!$J$10:$J2036,MATCH(J969,'1.2 Speakers'!$B$10:$B2036,0),)="",""," - "&amp;INDEX('1.2 Speakers'!$J$10:$J2036,MATCH(J969,'1.2 Speakers'!$B$10:$B2036,0),)),"")&amp;IF(ISBLANK(K969),"","
")&amp;K969&amp;IFERROR(IF(INDEX('1.2 Speakers'!$J$10:$J2036,MATCH(K969,'1.2 Speakers'!$B$10:$B2036,0),)="",""," - "&amp;INDEX('1.2 Speakers'!$J$10:$J2036,MATCH(K969,'1.2 Speakers'!$B$10:$B2036,0),)),"")&amp;IF(ISBLANK(L969),"","
")&amp;L969&amp;IFERROR(IF(INDEX('1.2 Speakers'!$J$10:$J2036,MATCH(L969,'1.2 Speakers'!$B$10:$B2036,0),)="",""," - "&amp;INDEX('1.2 Speakers'!$J$10:$J2036,MATCH(L969,'1.2 Speakers'!$B$10:$B2036,0),)),"")&amp;IF(ISBLANK(M969),"","
")&amp;M969&amp;IFERROR(IF(INDEX('1.2 Speakers'!$J$10:$J2036,MATCH(M969,'1.2 Speakers'!$B$10:$B2036,0),)="",""," - "&amp;INDEX('1.2 Speakers'!$J$10:$J2036,MATCH(M969,'1.2 Speakers'!$B$10:$B2036,0),)),"")&amp;IF(ISBLANK(N969),"","
")&amp;N969&amp;IFERROR(IF(INDEX('1.2 Speakers'!$J$10:$J2036,MATCH(N969,'1.2 Speakers'!$B$10:$B2036,0),)="",""," - "&amp;INDEX('1.2 Speakers'!$J$10:$J2036,MATCH(N969,'1.2 Speakers'!$B$10:$B2036,0),)),"")</f>
        <v/>
      </c>
      <c r="P969" s="58"/>
      <c r="Q969" s="60"/>
      <c r="R969" s="61"/>
      <c r="S969" s="60"/>
      <c r="T969" s="62"/>
    </row>
    <row r="970" spans="2:20" ht="13">
      <c r="B970" s="56"/>
      <c r="C970" s="425"/>
      <c r="D970" s="57"/>
      <c r="E970" s="58"/>
      <c r="F970" s="58"/>
      <c r="G970" s="427"/>
      <c r="H970" s="427"/>
      <c r="I970" s="59"/>
      <c r="J970" s="59"/>
      <c r="K970" s="59"/>
      <c r="L970" s="59"/>
      <c r="M970" s="59"/>
      <c r="N970" s="59"/>
      <c r="O970" s="57" t="str" cm="1">
        <f t="array" ref="O970">I970&amp;IFERROR(IF(INDEX('1.2 Speakers'!$J$10:$J2037,MATCH(I970,'1.2 Speakers'!$B$10:$B2037,0),)="",""," - "&amp;INDEX('1.2 Speakers'!$J$10:$J2037,MATCH(I970,'1.2 Speakers'!$B$10:$B2037,0),)),"")&amp;IF(ISBLANK(J970),"",CHAR(10))&amp;J970&amp;IFERROR(IF(INDEX('1.2 Speakers'!$J$10:$J2037,MATCH(J970,'1.2 Speakers'!$B$10:$B2037,0),)="",""," - "&amp;INDEX('1.2 Speakers'!$J$10:$J2037,MATCH(J970,'1.2 Speakers'!$B$10:$B2037,0),)),"")&amp;IF(ISBLANK(K970),"","
")&amp;K970&amp;IFERROR(IF(INDEX('1.2 Speakers'!$J$10:$J2037,MATCH(K970,'1.2 Speakers'!$B$10:$B2037,0),)="",""," - "&amp;INDEX('1.2 Speakers'!$J$10:$J2037,MATCH(K970,'1.2 Speakers'!$B$10:$B2037,0),)),"")&amp;IF(ISBLANK(L970),"","
")&amp;L970&amp;IFERROR(IF(INDEX('1.2 Speakers'!$J$10:$J2037,MATCH(L970,'1.2 Speakers'!$B$10:$B2037,0),)="",""," - "&amp;INDEX('1.2 Speakers'!$J$10:$J2037,MATCH(L970,'1.2 Speakers'!$B$10:$B2037,0),)),"")&amp;IF(ISBLANK(M970),"","
")&amp;M970&amp;IFERROR(IF(INDEX('1.2 Speakers'!$J$10:$J2037,MATCH(M970,'1.2 Speakers'!$B$10:$B2037,0),)="",""," - "&amp;INDEX('1.2 Speakers'!$J$10:$J2037,MATCH(M970,'1.2 Speakers'!$B$10:$B2037,0),)),"")&amp;IF(ISBLANK(N970),"","
")&amp;N970&amp;IFERROR(IF(INDEX('1.2 Speakers'!$J$10:$J2037,MATCH(N970,'1.2 Speakers'!$B$10:$B2037,0),)="",""," - "&amp;INDEX('1.2 Speakers'!$J$10:$J2037,MATCH(N970,'1.2 Speakers'!$B$10:$B2037,0),)),"")</f>
        <v/>
      </c>
      <c r="P970" s="58"/>
      <c r="Q970" s="60"/>
      <c r="R970" s="61"/>
      <c r="S970" s="60"/>
      <c r="T970" s="62"/>
    </row>
    <row r="971" spans="2:20" ht="13">
      <c r="B971" s="56"/>
      <c r="C971" s="425"/>
      <c r="D971" s="57"/>
      <c r="E971" s="58"/>
      <c r="F971" s="58"/>
      <c r="G971" s="427"/>
      <c r="H971" s="427"/>
      <c r="I971" s="59"/>
      <c r="J971" s="59"/>
      <c r="K971" s="59"/>
      <c r="L971" s="59"/>
      <c r="M971" s="59"/>
      <c r="N971" s="59"/>
      <c r="O971" s="57" t="str" cm="1">
        <f t="array" ref="O971">I971&amp;IFERROR(IF(INDEX('1.2 Speakers'!$J$10:$J2038,MATCH(I971,'1.2 Speakers'!$B$10:$B2038,0),)="",""," - "&amp;INDEX('1.2 Speakers'!$J$10:$J2038,MATCH(I971,'1.2 Speakers'!$B$10:$B2038,0),)),"")&amp;IF(ISBLANK(J971),"",CHAR(10))&amp;J971&amp;IFERROR(IF(INDEX('1.2 Speakers'!$J$10:$J2038,MATCH(J971,'1.2 Speakers'!$B$10:$B2038,0),)="",""," - "&amp;INDEX('1.2 Speakers'!$J$10:$J2038,MATCH(J971,'1.2 Speakers'!$B$10:$B2038,0),)),"")&amp;IF(ISBLANK(K971),"","
")&amp;K971&amp;IFERROR(IF(INDEX('1.2 Speakers'!$J$10:$J2038,MATCH(K971,'1.2 Speakers'!$B$10:$B2038,0),)="",""," - "&amp;INDEX('1.2 Speakers'!$J$10:$J2038,MATCH(K971,'1.2 Speakers'!$B$10:$B2038,0),)),"")&amp;IF(ISBLANK(L971),"","
")&amp;L971&amp;IFERROR(IF(INDEX('1.2 Speakers'!$J$10:$J2038,MATCH(L971,'1.2 Speakers'!$B$10:$B2038,0),)="",""," - "&amp;INDEX('1.2 Speakers'!$J$10:$J2038,MATCH(L971,'1.2 Speakers'!$B$10:$B2038,0),)),"")&amp;IF(ISBLANK(M971),"","
")&amp;M971&amp;IFERROR(IF(INDEX('1.2 Speakers'!$J$10:$J2038,MATCH(M971,'1.2 Speakers'!$B$10:$B2038,0),)="",""," - "&amp;INDEX('1.2 Speakers'!$J$10:$J2038,MATCH(M971,'1.2 Speakers'!$B$10:$B2038,0),)),"")&amp;IF(ISBLANK(N971),"","
")&amp;N971&amp;IFERROR(IF(INDEX('1.2 Speakers'!$J$10:$J2038,MATCH(N971,'1.2 Speakers'!$B$10:$B2038,0),)="",""," - "&amp;INDEX('1.2 Speakers'!$J$10:$J2038,MATCH(N971,'1.2 Speakers'!$B$10:$B2038,0),)),"")</f>
        <v/>
      </c>
      <c r="P971" s="58"/>
      <c r="Q971" s="60"/>
      <c r="R971" s="61"/>
      <c r="S971" s="60"/>
      <c r="T971" s="62"/>
    </row>
    <row r="972" spans="2:20" ht="13">
      <c r="B972" s="56"/>
      <c r="C972" s="425"/>
      <c r="D972" s="57"/>
      <c r="E972" s="58"/>
      <c r="F972" s="58"/>
      <c r="G972" s="427"/>
      <c r="H972" s="427"/>
      <c r="I972" s="59"/>
      <c r="J972" s="59"/>
      <c r="K972" s="59"/>
      <c r="L972" s="59"/>
      <c r="M972" s="59"/>
      <c r="N972" s="59"/>
      <c r="O972" s="57" t="str" cm="1">
        <f t="array" ref="O972">I972&amp;IFERROR(IF(INDEX('1.2 Speakers'!$J$10:$J2039,MATCH(I972,'1.2 Speakers'!$B$10:$B2039,0),)="",""," - "&amp;INDEX('1.2 Speakers'!$J$10:$J2039,MATCH(I972,'1.2 Speakers'!$B$10:$B2039,0),)),"")&amp;IF(ISBLANK(J972),"",CHAR(10))&amp;J972&amp;IFERROR(IF(INDEX('1.2 Speakers'!$J$10:$J2039,MATCH(J972,'1.2 Speakers'!$B$10:$B2039,0),)="",""," - "&amp;INDEX('1.2 Speakers'!$J$10:$J2039,MATCH(J972,'1.2 Speakers'!$B$10:$B2039,0),)),"")&amp;IF(ISBLANK(K972),"","
")&amp;K972&amp;IFERROR(IF(INDEX('1.2 Speakers'!$J$10:$J2039,MATCH(K972,'1.2 Speakers'!$B$10:$B2039,0),)="",""," - "&amp;INDEX('1.2 Speakers'!$J$10:$J2039,MATCH(K972,'1.2 Speakers'!$B$10:$B2039,0),)),"")&amp;IF(ISBLANK(L972),"","
")&amp;L972&amp;IFERROR(IF(INDEX('1.2 Speakers'!$J$10:$J2039,MATCH(L972,'1.2 Speakers'!$B$10:$B2039,0),)="",""," - "&amp;INDEX('1.2 Speakers'!$J$10:$J2039,MATCH(L972,'1.2 Speakers'!$B$10:$B2039,0),)),"")&amp;IF(ISBLANK(M972),"","
")&amp;M972&amp;IFERROR(IF(INDEX('1.2 Speakers'!$J$10:$J2039,MATCH(M972,'1.2 Speakers'!$B$10:$B2039,0),)="",""," - "&amp;INDEX('1.2 Speakers'!$J$10:$J2039,MATCH(M972,'1.2 Speakers'!$B$10:$B2039,0),)),"")&amp;IF(ISBLANK(N972),"","
")&amp;N972&amp;IFERROR(IF(INDEX('1.2 Speakers'!$J$10:$J2039,MATCH(N972,'1.2 Speakers'!$B$10:$B2039,0),)="",""," - "&amp;INDEX('1.2 Speakers'!$J$10:$J2039,MATCH(N972,'1.2 Speakers'!$B$10:$B2039,0),)),"")</f>
        <v/>
      </c>
      <c r="P972" s="58"/>
      <c r="Q972" s="60"/>
      <c r="R972" s="61"/>
      <c r="S972" s="60"/>
      <c r="T972" s="62"/>
    </row>
    <row r="973" spans="2:20" ht="13">
      <c r="B973" s="56"/>
      <c r="C973" s="425"/>
      <c r="D973" s="57"/>
      <c r="E973" s="58"/>
      <c r="F973" s="58"/>
      <c r="G973" s="427"/>
      <c r="H973" s="427"/>
      <c r="I973" s="59"/>
      <c r="J973" s="59"/>
      <c r="K973" s="59"/>
      <c r="L973" s="59"/>
      <c r="M973" s="59"/>
      <c r="N973" s="59"/>
      <c r="O973" s="57" t="str" cm="1">
        <f t="array" ref="O973">I973&amp;IFERROR(IF(INDEX('1.2 Speakers'!$J$10:$J2040,MATCH(I973,'1.2 Speakers'!$B$10:$B2040,0),)="",""," - "&amp;INDEX('1.2 Speakers'!$J$10:$J2040,MATCH(I973,'1.2 Speakers'!$B$10:$B2040,0),)),"")&amp;IF(ISBLANK(J973),"",CHAR(10))&amp;J973&amp;IFERROR(IF(INDEX('1.2 Speakers'!$J$10:$J2040,MATCH(J973,'1.2 Speakers'!$B$10:$B2040,0),)="",""," - "&amp;INDEX('1.2 Speakers'!$J$10:$J2040,MATCH(J973,'1.2 Speakers'!$B$10:$B2040,0),)),"")&amp;IF(ISBLANK(K973),"","
")&amp;K973&amp;IFERROR(IF(INDEX('1.2 Speakers'!$J$10:$J2040,MATCH(K973,'1.2 Speakers'!$B$10:$B2040,0),)="",""," - "&amp;INDEX('1.2 Speakers'!$J$10:$J2040,MATCH(K973,'1.2 Speakers'!$B$10:$B2040,0),)),"")&amp;IF(ISBLANK(L973),"","
")&amp;L973&amp;IFERROR(IF(INDEX('1.2 Speakers'!$J$10:$J2040,MATCH(L973,'1.2 Speakers'!$B$10:$B2040,0),)="",""," - "&amp;INDEX('1.2 Speakers'!$J$10:$J2040,MATCH(L973,'1.2 Speakers'!$B$10:$B2040,0),)),"")&amp;IF(ISBLANK(M973),"","
")&amp;M973&amp;IFERROR(IF(INDEX('1.2 Speakers'!$J$10:$J2040,MATCH(M973,'1.2 Speakers'!$B$10:$B2040,0),)="",""," - "&amp;INDEX('1.2 Speakers'!$J$10:$J2040,MATCH(M973,'1.2 Speakers'!$B$10:$B2040,0),)),"")&amp;IF(ISBLANK(N973),"","
")&amp;N973&amp;IFERROR(IF(INDEX('1.2 Speakers'!$J$10:$J2040,MATCH(N973,'1.2 Speakers'!$B$10:$B2040,0),)="",""," - "&amp;INDEX('1.2 Speakers'!$J$10:$J2040,MATCH(N973,'1.2 Speakers'!$B$10:$B2040,0),)),"")</f>
        <v/>
      </c>
      <c r="P973" s="58"/>
      <c r="Q973" s="60"/>
      <c r="R973" s="61"/>
      <c r="S973" s="60"/>
      <c r="T973" s="62"/>
    </row>
    <row r="974" spans="2:20" ht="13">
      <c r="B974" s="56"/>
      <c r="C974" s="425"/>
      <c r="D974" s="57"/>
      <c r="E974" s="58"/>
      <c r="F974" s="58"/>
      <c r="G974" s="427"/>
      <c r="H974" s="427"/>
      <c r="I974" s="59"/>
      <c r="J974" s="59"/>
      <c r="K974" s="59"/>
      <c r="L974" s="59"/>
      <c r="M974" s="59"/>
      <c r="N974" s="59"/>
      <c r="O974" s="57" t="str" cm="1">
        <f t="array" ref="O974">I974&amp;IFERROR(IF(INDEX('1.2 Speakers'!$J$10:$J2041,MATCH(I974,'1.2 Speakers'!$B$10:$B2041,0),)="",""," - "&amp;INDEX('1.2 Speakers'!$J$10:$J2041,MATCH(I974,'1.2 Speakers'!$B$10:$B2041,0),)),"")&amp;IF(ISBLANK(J974),"",CHAR(10))&amp;J974&amp;IFERROR(IF(INDEX('1.2 Speakers'!$J$10:$J2041,MATCH(J974,'1.2 Speakers'!$B$10:$B2041,0),)="",""," - "&amp;INDEX('1.2 Speakers'!$J$10:$J2041,MATCH(J974,'1.2 Speakers'!$B$10:$B2041,0),)),"")&amp;IF(ISBLANK(K974),"","
")&amp;K974&amp;IFERROR(IF(INDEX('1.2 Speakers'!$J$10:$J2041,MATCH(K974,'1.2 Speakers'!$B$10:$B2041,0),)="",""," - "&amp;INDEX('1.2 Speakers'!$J$10:$J2041,MATCH(K974,'1.2 Speakers'!$B$10:$B2041,0),)),"")&amp;IF(ISBLANK(L974),"","
")&amp;L974&amp;IFERROR(IF(INDEX('1.2 Speakers'!$J$10:$J2041,MATCH(L974,'1.2 Speakers'!$B$10:$B2041,0),)="",""," - "&amp;INDEX('1.2 Speakers'!$J$10:$J2041,MATCH(L974,'1.2 Speakers'!$B$10:$B2041,0),)),"")&amp;IF(ISBLANK(M974),"","
")&amp;M974&amp;IFERROR(IF(INDEX('1.2 Speakers'!$J$10:$J2041,MATCH(M974,'1.2 Speakers'!$B$10:$B2041,0),)="",""," - "&amp;INDEX('1.2 Speakers'!$J$10:$J2041,MATCH(M974,'1.2 Speakers'!$B$10:$B2041,0),)),"")&amp;IF(ISBLANK(N974),"","
")&amp;N974&amp;IFERROR(IF(INDEX('1.2 Speakers'!$J$10:$J2041,MATCH(N974,'1.2 Speakers'!$B$10:$B2041,0),)="",""," - "&amp;INDEX('1.2 Speakers'!$J$10:$J2041,MATCH(N974,'1.2 Speakers'!$B$10:$B2041,0),)),"")</f>
        <v/>
      </c>
      <c r="P974" s="58"/>
      <c r="Q974" s="60"/>
      <c r="R974" s="61"/>
      <c r="S974" s="60"/>
      <c r="T974" s="62"/>
    </row>
    <row r="975" spans="2:20" ht="13">
      <c r="B975" s="56"/>
      <c r="C975" s="425"/>
      <c r="D975" s="57"/>
      <c r="E975" s="58"/>
      <c r="F975" s="58"/>
      <c r="G975" s="427"/>
      <c r="H975" s="427"/>
      <c r="I975" s="59"/>
      <c r="J975" s="59"/>
      <c r="K975" s="59"/>
      <c r="L975" s="59"/>
      <c r="M975" s="59"/>
      <c r="N975" s="59"/>
      <c r="O975" s="57" t="str" cm="1">
        <f t="array" ref="O975">I975&amp;IFERROR(IF(INDEX('1.2 Speakers'!$J$10:$J2042,MATCH(I975,'1.2 Speakers'!$B$10:$B2042,0),)="",""," - "&amp;INDEX('1.2 Speakers'!$J$10:$J2042,MATCH(I975,'1.2 Speakers'!$B$10:$B2042,0),)),"")&amp;IF(ISBLANK(J975),"",CHAR(10))&amp;J975&amp;IFERROR(IF(INDEX('1.2 Speakers'!$J$10:$J2042,MATCH(J975,'1.2 Speakers'!$B$10:$B2042,0),)="",""," - "&amp;INDEX('1.2 Speakers'!$J$10:$J2042,MATCH(J975,'1.2 Speakers'!$B$10:$B2042,0),)),"")&amp;IF(ISBLANK(K975),"","
")&amp;K975&amp;IFERROR(IF(INDEX('1.2 Speakers'!$J$10:$J2042,MATCH(K975,'1.2 Speakers'!$B$10:$B2042,0),)="",""," - "&amp;INDEX('1.2 Speakers'!$J$10:$J2042,MATCH(K975,'1.2 Speakers'!$B$10:$B2042,0),)),"")&amp;IF(ISBLANK(L975),"","
")&amp;L975&amp;IFERROR(IF(INDEX('1.2 Speakers'!$J$10:$J2042,MATCH(L975,'1.2 Speakers'!$B$10:$B2042,0),)="",""," - "&amp;INDEX('1.2 Speakers'!$J$10:$J2042,MATCH(L975,'1.2 Speakers'!$B$10:$B2042,0),)),"")&amp;IF(ISBLANK(M975),"","
")&amp;M975&amp;IFERROR(IF(INDEX('1.2 Speakers'!$J$10:$J2042,MATCH(M975,'1.2 Speakers'!$B$10:$B2042,0),)="",""," - "&amp;INDEX('1.2 Speakers'!$J$10:$J2042,MATCH(M975,'1.2 Speakers'!$B$10:$B2042,0),)),"")&amp;IF(ISBLANK(N975),"","
")&amp;N975&amp;IFERROR(IF(INDEX('1.2 Speakers'!$J$10:$J2042,MATCH(N975,'1.2 Speakers'!$B$10:$B2042,0),)="",""," - "&amp;INDEX('1.2 Speakers'!$J$10:$J2042,MATCH(N975,'1.2 Speakers'!$B$10:$B2042,0),)),"")</f>
        <v/>
      </c>
      <c r="P975" s="58"/>
      <c r="Q975" s="60"/>
      <c r="R975" s="61"/>
      <c r="S975" s="60"/>
      <c r="T975" s="62"/>
    </row>
    <row r="976" spans="2:20" ht="13">
      <c r="B976" s="56"/>
      <c r="C976" s="425"/>
      <c r="D976" s="57"/>
      <c r="E976" s="58"/>
      <c r="F976" s="58"/>
      <c r="G976" s="427"/>
      <c r="H976" s="427"/>
      <c r="I976" s="59"/>
      <c r="J976" s="59"/>
      <c r="K976" s="59"/>
      <c r="L976" s="59"/>
      <c r="M976" s="59"/>
      <c r="N976" s="59"/>
      <c r="O976" s="57" t="str" cm="1">
        <f t="array" ref="O976">I976&amp;IFERROR(IF(INDEX('1.2 Speakers'!$J$10:$J2043,MATCH(I976,'1.2 Speakers'!$B$10:$B2043,0),)="",""," - "&amp;INDEX('1.2 Speakers'!$J$10:$J2043,MATCH(I976,'1.2 Speakers'!$B$10:$B2043,0),)),"")&amp;IF(ISBLANK(J976),"",CHAR(10))&amp;J976&amp;IFERROR(IF(INDEX('1.2 Speakers'!$J$10:$J2043,MATCH(J976,'1.2 Speakers'!$B$10:$B2043,0),)="",""," - "&amp;INDEX('1.2 Speakers'!$J$10:$J2043,MATCH(J976,'1.2 Speakers'!$B$10:$B2043,0),)),"")&amp;IF(ISBLANK(K976),"","
")&amp;K976&amp;IFERROR(IF(INDEX('1.2 Speakers'!$J$10:$J2043,MATCH(K976,'1.2 Speakers'!$B$10:$B2043,0),)="",""," - "&amp;INDEX('1.2 Speakers'!$J$10:$J2043,MATCH(K976,'1.2 Speakers'!$B$10:$B2043,0),)),"")&amp;IF(ISBLANK(L976),"","
")&amp;L976&amp;IFERROR(IF(INDEX('1.2 Speakers'!$J$10:$J2043,MATCH(L976,'1.2 Speakers'!$B$10:$B2043,0),)="",""," - "&amp;INDEX('1.2 Speakers'!$J$10:$J2043,MATCH(L976,'1.2 Speakers'!$B$10:$B2043,0),)),"")&amp;IF(ISBLANK(M976),"","
")&amp;M976&amp;IFERROR(IF(INDEX('1.2 Speakers'!$J$10:$J2043,MATCH(M976,'1.2 Speakers'!$B$10:$B2043,0),)="",""," - "&amp;INDEX('1.2 Speakers'!$J$10:$J2043,MATCH(M976,'1.2 Speakers'!$B$10:$B2043,0),)),"")&amp;IF(ISBLANK(N976),"","
")&amp;N976&amp;IFERROR(IF(INDEX('1.2 Speakers'!$J$10:$J2043,MATCH(N976,'1.2 Speakers'!$B$10:$B2043,0),)="",""," - "&amp;INDEX('1.2 Speakers'!$J$10:$J2043,MATCH(N976,'1.2 Speakers'!$B$10:$B2043,0),)),"")</f>
        <v/>
      </c>
      <c r="P976" s="58"/>
      <c r="Q976" s="60"/>
      <c r="R976" s="61"/>
      <c r="S976" s="60"/>
      <c r="T976" s="62"/>
    </row>
    <row r="977" spans="2:20" ht="13">
      <c r="B977" s="56"/>
      <c r="C977" s="425"/>
      <c r="D977" s="57"/>
      <c r="E977" s="58"/>
      <c r="F977" s="58"/>
      <c r="G977" s="427"/>
      <c r="H977" s="427"/>
      <c r="I977" s="59"/>
      <c r="J977" s="59"/>
      <c r="K977" s="59"/>
      <c r="L977" s="59"/>
      <c r="M977" s="59"/>
      <c r="N977" s="59"/>
      <c r="O977" s="57" t="str" cm="1">
        <f t="array" ref="O977">I977&amp;IFERROR(IF(INDEX('1.2 Speakers'!$J$10:$J2044,MATCH(I977,'1.2 Speakers'!$B$10:$B2044,0),)="",""," - "&amp;INDEX('1.2 Speakers'!$J$10:$J2044,MATCH(I977,'1.2 Speakers'!$B$10:$B2044,0),)),"")&amp;IF(ISBLANK(J977),"",CHAR(10))&amp;J977&amp;IFERROR(IF(INDEX('1.2 Speakers'!$J$10:$J2044,MATCH(J977,'1.2 Speakers'!$B$10:$B2044,0),)="",""," - "&amp;INDEX('1.2 Speakers'!$J$10:$J2044,MATCH(J977,'1.2 Speakers'!$B$10:$B2044,0),)),"")&amp;IF(ISBLANK(K977),"","
")&amp;K977&amp;IFERROR(IF(INDEX('1.2 Speakers'!$J$10:$J2044,MATCH(K977,'1.2 Speakers'!$B$10:$B2044,0),)="",""," - "&amp;INDEX('1.2 Speakers'!$J$10:$J2044,MATCH(K977,'1.2 Speakers'!$B$10:$B2044,0),)),"")&amp;IF(ISBLANK(L977),"","
")&amp;L977&amp;IFERROR(IF(INDEX('1.2 Speakers'!$J$10:$J2044,MATCH(L977,'1.2 Speakers'!$B$10:$B2044,0),)="",""," - "&amp;INDEX('1.2 Speakers'!$J$10:$J2044,MATCH(L977,'1.2 Speakers'!$B$10:$B2044,0),)),"")&amp;IF(ISBLANK(M977),"","
")&amp;M977&amp;IFERROR(IF(INDEX('1.2 Speakers'!$J$10:$J2044,MATCH(M977,'1.2 Speakers'!$B$10:$B2044,0),)="",""," - "&amp;INDEX('1.2 Speakers'!$J$10:$J2044,MATCH(M977,'1.2 Speakers'!$B$10:$B2044,0),)),"")&amp;IF(ISBLANK(N977),"","
")&amp;N977&amp;IFERROR(IF(INDEX('1.2 Speakers'!$J$10:$J2044,MATCH(N977,'1.2 Speakers'!$B$10:$B2044,0),)="",""," - "&amp;INDEX('1.2 Speakers'!$J$10:$J2044,MATCH(N977,'1.2 Speakers'!$B$10:$B2044,0),)),"")</f>
        <v/>
      </c>
      <c r="P977" s="58"/>
      <c r="Q977" s="60"/>
      <c r="R977" s="61"/>
      <c r="S977" s="60"/>
      <c r="T977" s="62"/>
    </row>
    <row r="978" spans="2:20" ht="13">
      <c r="B978" s="56"/>
      <c r="C978" s="425"/>
      <c r="D978" s="57"/>
      <c r="E978" s="58"/>
      <c r="F978" s="58"/>
      <c r="G978" s="427"/>
      <c r="H978" s="427"/>
      <c r="I978" s="59"/>
      <c r="J978" s="59"/>
      <c r="K978" s="59"/>
      <c r="L978" s="59"/>
      <c r="M978" s="59"/>
      <c r="N978" s="59"/>
      <c r="O978" s="57" t="str" cm="1">
        <f t="array" ref="O978">I978&amp;IFERROR(IF(INDEX('1.2 Speakers'!$J$10:$J2045,MATCH(I978,'1.2 Speakers'!$B$10:$B2045,0),)="",""," - "&amp;INDEX('1.2 Speakers'!$J$10:$J2045,MATCH(I978,'1.2 Speakers'!$B$10:$B2045,0),)),"")&amp;IF(ISBLANK(J978),"",CHAR(10))&amp;J978&amp;IFERROR(IF(INDEX('1.2 Speakers'!$J$10:$J2045,MATCH(J978,'1.2 Speakers'!$B$10:$B2045,0),)="",""," - "&amp;INDEX('1.2 Speakers'!$J$10:$J2045,MATCH(J978,'1.2 Speakers'!$B$10:$B2045,0),)),"")&amp;IF(ISBLANK(K978),"","
")&amp;K978&amp;IFERROR(IF(INDEX('1.2 Speakers'!$J$10:$J2045,MATCH(K978,'1.2 Speakers'!$B$10:$B2045,0),)="",""," - "&amp;INDEX('1.2 Speakers'!$J$10:$J2045,MATCH(K978,'1.2 Speakers'!$B$10:$B2045,0),)),"")&amp;IF(ISBLANK(L978),"","
")&amp;L978&amp;IFERROR(IF(INDEX('1.2 Speakers'!$J$10:$J2045,MATCH(L978,'1.2 Speakers'!$B$10:$B2045,0),)="",""," - "&amp;INDEX('1.2 Speakers'!$J$10:$J2045,MATCH(L978,'1.2 Speakers'!$B$10:$B2045,0),)),"")&amp;IF(ISBLANK(M978),"","
")&amp;M978&amp;IFERROR(IF(INDEX('1.2 Speakers'!$J$10:$J2045,MATCH(M978,'1.2 Speakers'!$B$10:$B2045,0),)="",""," - "&amp;INDEX('1.2 Speakers'!$J$10:$J2045,MATCH(M978,'1.2 Speakers'!$B$10:$B2045,0),)),"")&amp;IF(ISBLANK(N978),"","
")&amp;N978&amp;IFERROR(IF(INDEX('1.2 Speakers'!$J$10:$J2045,MATCH(N978,'1.2 Speakers'!$B$10:$B2045,0),)="",""," - "&amp;INDEX('1.2 Speakers'!$J$10:$J2045,MATCH(N978,'1.2 Speakers'!$B$10:$B2045,0),)),"")</f>
        <v/>
      </c>
      <c r="P978" s="58"/>
      <c r="Q978" s="60"/>
      <c r="R978" s="61"/>
      <c r="S978" s="60"/>
      <c r="T978" s="62"/>
    </row>
    <row r="979" spans="2:20" ht="13">
      <c r="B979" s="56"/>
      <c r="C979" s="425"/>
      <c r="D979" s="57"/>
      <c r="E979" s="58"/>
      <c r="F979" s="58"/>
      <c r="G979" s="427"/>
      <c r="H979" s="427"/>
      <c r="I979" s="59"/>
      <c r="J979" s="59"/>
      <c r="K979" s="59"/>
      <c r="L979" s="59"/>
      <c r="M979" s="59"/>
      <c r="N979" s="59"/>
      <c r="O979" s="57" t="str" cm="1">
        <f t="array" ref="O979">I979&amp;IFERROR(IF(INDEX('1.2 Speakers'!$J$10:$J2046,MATCH(I979,'1.2 Speakers'!$B$10:$B2046,0),)="",""," - "&amp;INDEX('1.2 Speakers'!$J$10:$J2046,MATCH(I979,'1.2 Speakers'!$B$10:$B2046,0),)),"")&amp;IF(ISBLANK(J979),"",CHAR(10))&amp;J979&amp;IFERROR(IF(INDEX('1.2 Speakers'!$J$10:$J2046,MATCH(J979,'1.2 Speakers'!$B$10:$B2046,0),)="",""," - "&amp;INDEX('1.2 Speakers'!$J$10:$J2046,MATCH(J979,'1.2 Speakers'!$B$10:$B2046,0),)),"")&amp;IF(ISBLANK(K979),"","
")&amp;K979&amp;IFERROR(IF(INDEX('1.2 Speakers'!$J$10:$J2046,MATCH(K979,'1.2 Speakers'!$B$10:$B2046,0),)="",""," - "&amp;INDEX('1.2 Speakers'!$J$10:$J2046,MATCH(K979,'1.2 Speakers'!$B$10:$B2046,0),)),"")&amp;IF(ISBLANK(L979),"","
")&amp;L979&amp;IFERROR(IF(INDEX('1.2 Speakers'!$J$10:$J2046,MATCH(L979,'1.2 Speakers'!$B$10:$B2046,0),)="",""," - "&amp;INDEX('1.2 Speakers'!$J$10:$J2046,MATCH(L979,'1.2 Speakers'!$B$10:$B2046,0),)),"")&amp;IF(ISBLANK(M979),"","
")&amp;M979&amp;IFERROR(IF(INDEX('1.2 Speakers'!$J$10:$J2046,MATCH(M979,'1.2 Speakers'!$B$10:$B2046,0),)="",""," - "&amp;INDEX('1.2 Speakers'!$J$10:$J2046,MATCH(M979,'1.2 Speakers'!$B$10:$B2046,0),)),"")&amp;IF(ISBLANK(N979),"","
")&amp;N979&amp;IFERROR(IF(INDEX('1.2 Speakers'!$J$10:$J2046,MATCH(N979,'1.2 Speakers'!$B$10:$B2046,0),)="",""," - "&amp;INDEX('1.2 Speakers'!$J$10:$J2046,MATCH(N979,'1.2 Speakers'!$B$10:$B2046,0),)),"")</f>
        <v/>
      </c>
      <c r="P979" s="58"/>
      <c r="Q979" s="60"/>
      <c r="R979" s="61"/>
      <c r="S979" s="60"/>
      <c r="T979" s="62"/>
    </row>
    <row r="980" spans="2:20" ht="13">
      <c r="B980" s="56"/>
      <c r="C980" s="425"/>
      <c r="D980" s="57"/>
      <c r="E980" s="58"/>
      <c r="F980" s="58"/>
      <c r="G980" s="427"/>
      <c r="H980" s="427"/>
      <c r="I980" s="59"/>
      <c r="J980" s="59"/>
      <c r="K980" s="59"/>
      <c r="L980" s="59"/>
      <c r="M980" s="59"/>
      <c r="N980" s="59"/>
      <c r="O980" s="57" t="str" cm="1">
        <f t="array" ref="O980">I980&amp;IFERROR(IF(INDEX('1.2 Speakers'!$J$10:$J2047,MATCH(I980,'1.2 Speakers'!$B$10:$B2047,0),)="",""," - "&amp;INDEX('1.2 Speakers'!$J$10:$J2047,MATCH(I980,'1.2 Speakers'!$B$10:$B2047,0),)),"")&amp;IF(ISBLANK(J980),"",CHAR(10))&amp;J980&amp;IFERROR(IF(INDEX('1.2 Speakers'!$J$10:$J2047,MATCH(J980,'1.2 Speakers'!$B$10:$B2047,0),)="",""," - "&amp;INDEX('1.2 Speakers'!$J$10:$J2047,MATCH(J980,'1.2 Speakers'!$B$10:$B2047,0),)),"")&amp;IF(ISBLANK(K980),"","
")&amp;K980&amp;IFERROR(IF(INDEX('1.2 Speakers'!$J$10:$J2047,MATCH(K980,'1.2 Speakers'!$B$10:$B2047,0),)="",""," - "&amp;INDEX('1.2 Speakers'!$J$10:$J2047,MATCH(K980,'1.2 Speakers'!$B$10:$B2047,0),)),"")&amp;IF(ISBLANK(L980),"","
")&amp;L980&amp;IFERROR(IF(INDEX('1.2 Speakers'!$J$10:$J2047,MATCH(L980,'1.2 Speakers'!$B$10:$B2047,0),)="",""," - "&amp;INDEX('1.2 Speakers'!$J$10:$J2047,MATCH(L980,'1.2 Speakers'!$B$10:$B2047,0),)),"")&amp;IF(ISBLANK(M980),"","
")&amp;M980&amp;IFERROR(IF(INDEX('1.2 Speakers'!$J$10:$J2047,MATCH(M980,'1.2 Speakers'!$B$10:$B2047,0),)="",""," - "&amp;INDEX('1.2 Speakers'!$J$10:$J2047,MATCH(M980,'1.2 Speakers'!$B$10:$B2047,0),)),"")&amp;IF(ISBLANK(N980),"","
")&amp;N980&amp;IFERROR(IF(INDEX('1.2 Speakers'!$J$10:$J2047,MATCH(N980,'1.2 Speakers'!$B$10:$B2047,0),)="",""," - "&amp;INDEX('1.2 Speakers'!$J$10:$J2047,MATCH(N980,'1.2 Speakers'!$B$10:$B2047,0),)),"")</f>
        <v/>
      </c>
      <c r="P980" s="58"/>
      <c r="Q980" s="60"/>
      <c r="R980" s="61"/>
      <c r="S980" s="60"/>
      <c r="T980" s="62"/>
    </row>
    <row r="981" spans="2:20" ht="13">
      <c r="B981" s="56"/>
      <c r="C981" s="425"/>
      <c r="D981" s="57"/>
      <c r="E981" s="58"/>
      <c r="F981" s="58"/>
      <c r="G981" s="427"/>
      <c r="H981" s="427"/>
      <c r="I981" s="59"/>
      <c r="J981" s="59"/>
      <c r="K981" s="59"/>
      <c r="L981" s="59"/>
      <c r="M981" s="59"/>
      <c r="N981" s="59"/>
      <c r="O981" s="57" t="str" cm="1">
        <f t="array" ref="O981">I981&amp;IFERROR(IF(INDEX('1.2 Speakers'!$J$10:$J2048,MATCH(I981,'1.2 Speakers'!$B$10:$B2048,0),)="",""," - "&amp;INDEX('1.2 Speakers'!$J$10:$J2048,MATCH(I981,'1.2 Speakers'!$B$10:$B2048,0),)),"")&amp;IF(ISBLANK(J981),"",CHAR(10))&amp;J981&amp;IFERROR(IF(INDEX('1.2 Speakers'!$J$10:$J2048,MATCH(J981,'1.2 Speakers'!$B$10:$B2048,0),)="",""," - "&amp;INDEX('1.2 Speakers'!$J$10:$J2048,MATCH(J981,'1.2 Speakers'!$B$10:$B2048,0),)),"")&amp;IF(ISBLANK(K981),"","
")&amp;K981&amp;IFERROR(IF(INDEX('1.2 Speakers'!$J$10:$J2048,MATCH(K981,'1.2 Speakers'!$B$10:$B2048,0),)="",""," - "&amp;INDEX('1.2 Speakers'!$J$10:$J2048,MATCH(K981,'1.2 Speakers'!$B$10:$B2048,0),)),"")&amp;IF(ISBLANK(L981),"","
")&amp;L981&amp;IFERROR(IF(INDEX('1.2 Speakers'!$J$10:$J2048,MATCH(L981,'1.2 Speakers'!$B$10:$B2048,0),)="",""," - "&amp;INDEX('1.2 Speakers'!$J$10:$J2048,MATCH(L981,'1.2 Speakers'!$B$10:$B2048,0),)),"")&amp;IF(ISBLANK(M981),"","
")&amp;M981&amp;IFERROR(IF(INDEX('1.2 Speakers'!$J$10:$J2048,MATCH(M981,'1.2 Speakers'!$B$10:$B2048,0),)="",""," - "&amp;INDEX('1.2 Speakers'!$J$10:$J2048,MATCH(M981,'1.2 Speakers'!$B$10:$B2048,0),)),"")&amp;IF(ISBLANK(N981),"","
")&amp;N981&amp;IFERROR(IF(INDEX('1.2 Speakers'!$J$10:$J2048,MATCH(N981,'1.2 Speakers'!$B$10:$B2048,0),)="",""," - "&amp;INDEX('1.2 Speakers'!$J$10:$J2048,MATCH(N981,'1.2 Speakers'!$B$10:$B2048,0),)),"")</f>
        <v/>
      </c>
      <c r="P981" s="58"/>
      <c r="Q981" s="60"/>
      <c r="R981" s="61"/>
      <c r="S981" s="60"/>
      <c r="T981" s="62"/>
    </row>
    <row r="982" spans="2:20" ht="13">
      <c r="B982" s="56"/>
      <c r="C982" s="425"/>
      <c r="D982" s="57"/>
      <c r="E982" s="58"/>
      <c r="F982" s="58"/>
      <c r="G982" s="427"/>
      <c r="H982" s="427"/>
      <c r="I982" s="59"/>
      <c r="J982" s="59"/>
      <c r="K982" s="59"/>
      <c r="L982" s="59"/>
      <c r="M982" s="59"/>
      <c r="N982" s="59"/>
      <c r="O982" s="57" t="str" cm="1">
        <f t="array" ref="O982">I982&amp;IFERROR(IF(INDEX('1.2 Speakers'!$J$10:$J2049,MATCH(I982,'1.2 Speakers'!$B$10:$B2049,0),)="",""," - "&amp;INDEX('1.2 Speakers'!$J$10:$J2049,MATCH(I982,'1.2 Speakers'!$B$10:$B2049,0),)),"")&amp;IF(ISBLANK(J982),"",CHAR(10))&amp;J982&amp;IFERROR(IF(INDEX('1.2 Speakers'!$J$10:$J2049,MATCH(J982,'1.2 Speakers'!$B$10:$B2049,0),)="",""," - "&amp;INDEX('1.2 Speakers'!$J$10:$J2049,MATCH(J982,'1.2 Speakers'!$B$10:$B2049,0),)),"")&amp;IF(ISBLANK(K982),"","
")&amp;K982&amp;IFERROR(IF(INDEX('1.2 Speakers'!$J$10:$J2049,MATCH(K982,'1.2 Speakers'!$B$10:$B2049,0),)="",""," - "&amp;INDEX('1.2 Speakers'!$J$10:$J2049,MATCH(K982,'1.2 Speakers'!$B$10:$B2049,0),)),"")&amp;IF(ISBLANK(L982),"","
")&amp;L982&amp;IFERROR(IF(INDEX('1.2 Speakers'!$J$10:$J2049,MATCH(L982,'1.2 Speakers'!$B$10:$B2049,0),)="",""," - "&amp;INDEX('1.2 Speakers'!$J$10:$J2049,MATCH(L982,'1.2 Speakers'!$B$10:$B2049,0),)),"")&amp;IF(ISBLANK(M982),"","
")&amp;M982&amp;IFERROR(IF(INDEX('1.2 Speakers'!$J$10:$J2049,MATCH(M982,'1.2 Speakers'!$B$10:$B2049,0),)="",""," - "&amp;INDEX('1.2 Speakers'!$J$10:$J2049,MATCH(M982,'1.2 Speakers'!$B$10:$B2049,0),)),"")&amp;IF(ISBLANK(N982),"","
")&amp;N982&amp;IFERROR(IF(INDEX('1.2 Speakers'!$J$10:$J2049,MATCH(N982,'1.2 Speakers'!$B$10:$B2049,0),)="",""," - "&amp;INDEX('1.2 Speakers'!$J$10:$J2049,MATCH(N982,'1.2 Speakers'!$B$10:$B2049,0),)),"")</f>
        <v/>
      </c>
      <c r="P982" s="58"/>
      <c r="Q982" s="60"/>
      <c r="R982" s="61"/>
      <c r="S982" s="60"/>
      <c r="T982" s="62"/>
    </row>
    <row r="983" spans="2:20" ht="13">
      <c r="B983" s="56"/>
      <c r="C983" s="425"/>
      <c r="D983" s="57"/>
      <c r="E983" s="58"/>
      <c r="F983" s="58"/>
      <c r="G983" s="427"/>
      <c r="H983" s="427"/>
      <c r="I983" s="59"/>
      <c r="J983" s="59"/>
      <c r="K983" s="59"/>
      <c r="L983" s="59"/>
      <c r="M983" s="59"/>
      <c r="N983" s="59"/>
      <c r="O983" s="57" t="str" cm="1">
        <f t="array" ref="O983">I983&amp;IFERROR(IF(INDEX('1.2 Speakers'!$J$10:$J2050,MATCH(I983,'1.2 Speakers'!$B$10:$B2050,0),)="",""," - "&amp;INDEX('1.2 Speakers'!$J$10:$J2050,MATCH(I983,'1.2 Speakers'!$B$10:$B2050,0),)),"")&amp;IF(ISBLANK(J983),"",CHAR(10))&amp;J983&amp;IFERROR(IF(INDEX('1.2 Speakers'!$J$10:$J2050,MATCH(J983,'1.2 Speakers'!$B$10:$B2050,0),)="",""," - "&amp;INDEX('1.2 Speakers'!$J$10:$J2050,MATCH(J983,'1.2 Speakers'!$B$10:$B2050,0),)),"")&amp;IF(ISBLANK(K983),"","
")&amp;K983&amp;IFERROR(IF(INDEX('1.2 Speakers'!$J$10:$J2050,MATCH(K983,'1.2 Speakers'!$B$10:$B2050,0),)="",""," - "&amp;INDEX('1.2 Speakers'!$J$10:$J2050,MATCH(K983,'1.2 Speakers'!$B$10:$B2050,0),)),"")&amp;IF(ISBLANK(L983),"","
")&amp;L983&amp;IFERROR(IF(INDEX('1.2 Speakers'!$J$10:$J2050,MATCH(L983,'1.2 Speakers'!$B$10:$B2050,0),)="",""," - "&amp;INDEX('1.2 Speakers'!$J$10:$J2050,MATCH(L983,'1.2 Speakers'!$B$10:$B2050,0),)),"")&amp;IF(ISBLANK(M983),"","
")&amp;M983&amp;IFERROR(IF(INDEX('1.2 Speakers'!$J$10:$J2050,MATCH(M983,'1.2 Speakers'!$B$10:$B2050,0),)="",""," - "&amp;INDEX('1.2 Speakers'!$J$10:$J2050,MATCH(M983,'1.2 Speakers'!$B$10:$B2050,0),)),"")&amp;IF(ISBLANK(N983),"","
")&amp;N983&amp;IFERROR(IF(INDEX('1.2 Speakers'!$J$10:$J2050,MATCH(N983,'1.2 Speakers'!$B$10:$B2050,0),)="",""," - "&amp;INDEX('1.2 Speakers'!$J$10:$J2050,MATCH(N983,'1.2 Speakers'!$B$10:$B2050,0),)),"")</f>
        <v/>
      </c>
      <c r="P983" s="58"/>
      <c r="Q983" s="60"/>
      <c r="R983" s="61"/>
      <c r="S983" s="60"/>
      <c r="T983" s="62"/>
    </row>
    <row r="984" spans="2:20" ht="13">
      <c r="B984" s="56"/>
      <c r="C984" s="425"/>
      <c r="D984" s="57"/>
      <c r="E984" s="58"/>
      <c r="F984" s="58"/>
      <c r="G984" s="427"/>
      <c r="H984" s="427"/>
      <c r="I984" s="59"/>
      <c r="J984" s="59"/>
      <c r="K984" s="59"/>
      <c r="L984" s="59"/>
      <c r="M984" s="59"/>
      <c r="N984" s="59"/>
      <c r="O984" s="57" t="str" cm="1">
        <f t="array" ref="O984">I984&amp;IFERROR(IF(INDEX('1.2 Speakers'!$J$10:$J2051,MATCH(I984,'1.2 Speakers'!$B$10:$B2051,0),)="",""," - "&amp;INDEX('1.2 Speakers'!$J$10:$J2051,MATCH(I984,'1.2 Speakers'!$B$10:$B2051,0),)),"")&amp;IF(ISBLANK(J984),"",CHAR(10))&amp;J984&amp;IFERROR(IF(INDEX('1.2 Speakers'!$J$10:$J2051,MATCH(J984,'1.2 Speakers'!$B$10:$B2051,0),)="",""," - "&amp;INDEX('1.2 Speakers'!$J$10:$J2051,MATCH(J984,'1.2 Speakers'!$B$10:$B2051,0),)),"")&amp;IF(ISBLANK(K984),"","
")&amp;K984&amp;IFERROR(IF(INDEX('1.2 Speakers'!$J$10:$J2051,MATCH(K984,'1.2 Speakers'!$B$10:$B2051,0),)="",""," - "&amp;INDEX('1.2 Speakers'!$J$10:$J2051,MATCH(K984,'1.2 Speakers'!$B$10:$B2051,0),)),"")&amp;IF(ISBLANK(L984),"","
")&amp;L984&amp;IFERROR(IF(INDEX('1.2 Speakers'!$J$10:$J2051,MATCH(L984,'1.2 Speakers'!$B$10:$B2051,0),)="",""," - "&amp;INDEX('1.2 Speakers'!$J$10:$J2051,MATCH(L984,'1.2 Speakers'!$B$10:$B2051,0),)),"")&amp;IF(ISBLANK(M984),"","
")&amp;M984&amp;IFERROR(IF(INDEX('1.2 Speakers'!$J$10:$J2051,MATCH(M984,'1.2 Speakers'!$B$10:$B2051,0),)="",""," - "&amp;INDEX('1.2 Speakers'!$J$10:$J2051,MATCH(M984,'1.2 Speakers'!$B$10:$B2051,0),)),"")&amp;IF(ISBLANK(N984),"","
")&amp;N984&amp;IFERROR(IF(INDEX('1.2 Speakers'!$J$10:$J2051,MATCH(N984,'1.2 Speakers'!$B$10:$B2051,0),)="",""," - "&amp;INDEX('1.2 Speakers'!$J$10:$J2051,MATCH(N984,'1.2 Speakers'!$B$10:$B2051,0),)),"")</f>
        <v/>
      </c>
      <c r="P984" s="58"/>
      <c r="Q984" s="60"/>
      <c r="R984" s="61"/>
      <c r="S984" s="60"/>
      <c r="T984" s="62"/>
    </row>
    <row r="985" spans="2:20" ht="13">
      <c r="B985" s="56"/>
      <c r="C985" s="425"/>
      <c r="D985" s="57"/>
      <c r="E985" s="58"/>
      <c r="F985" s="58"/>
      <c r="G985" s="427"/>
      <c r="H985" s="427"/>
      <c r="I985" s="59"/>
      <c r="J985" s="59"/>
      <c r="K985" s="59"/>
      <c r="L985" s="59"/>
      <c r="M985" s="59"/>
      <c r="N985" s="59"/>
      <c r="O985" s="57" t="str" cm="1">
        <f t="array" ref="O985">I985&amp;IFERROR(IF(INDEX('1.2 Speakers'!$J$10:$J2052,MATCH(I985,'1.2 Speakers'!$B$10:$B2052,0),)="",""," - "&amp;INDEX('1.2 Speakers'!$J$10:$J2052,MATCH(I985,'1.2 Speakers'!$B$10:$B2052,0),)),"")&amp;IF(ISBLANK(J985),"",CHAR(10))&amp;J985&amp;IFERROR(IF(INDEX('1.2 Speakers'!$J$10:$J2052,MATCH(J985,'1.2 Speakers'!$B$10:$B2052,0),)="",""," - "&amp;INDEX('1.2 Speakers'!$J$10:$J2052,MATCH(J985,'1.2 Speakers'!$B$10:$B2052,0),)),"")&amp;IF(ISBLANK(K985),"","
")&amp;K985&amp;IFERROR(IF(INDEX('1.2 Speakers'!$J$10:$J2052,MATCH(K985,'1.2 Speakers'!$B$10:$B2052,0),)="",""," - "&amp;INDEX('1.2 Speakers'!$J$10:$J2052,MATCH(K985,'1.2 Speakers'!$B$10:$B2052,0),)),"")&amp;IF(ISBLANK(L985),"","
")&amp;L985&amp;IFERROR(IF(INDEX('1.2 Speakers'!$J$10:$J2052,MATCH(L985,'1.2 Speakers'!$B$10:$B2052,0),)="",""," - "&amp;INDEX('1.2 Speakers'!$J$10:$J2052,MATCH(L985,'1.2 Speakers'!$B$10:$B2052,0),)),"")&amp;IF(ISBLANK(M985),"","
")&amp;M985&amp;IFERROR(IF(INDEX('1.2 Speakers'!$J$10:$J2052,MATCH(M985,'1.2 Speakers'!$B$10:$B2052,0),)="",""," - "&amp;INDEX('1.2 Speakers'!$J$10:$J2052,MATCH(M985,'1.2 Speakers'!$B$10:$B2052,0),)),"")&amp;IF(ISBLANK(N985),"","
")&amp;N985&amp;IFERROR(IF(INDEX('1.2 Speakers'!$J$10:$J2052,MATCH(N985,'1.2 Speakers'!$B$10:$B2052,0),)="",""," - "&amp;INDEX('1.2 Speakers'!$J$10:$J2052,MATCH(N985,'1.2 Speakers'!$B$10:$B2052,0),)),"")</f>
        <v/>
      </c>
      <c r="P985" s="58"/>
      <c r="Q985" s="60"/>
      <c r="R985" s="61"/>
      <c r="S985" s="60"/>
      <c r="T985" s="62"/>
    </row>
    <row r="986" spans="2:20" ht="13">
      <c r="B986" s="56"/>
      <c r="C986" s="425"/>
      <c r="D986" s="57"/>
      <c r="E986" s="58"/>
      <c r="F986" s="58"/>
      <c r="G986" s="427"/>
      <c r="H986" s="427"/>
      <c r="I986" s="59"/>
      <c r="J986" s="59"/>
      <c r="K986" s="59"/>
      <c r="L986" s="59"/>
      <c r="M986" s="59"/>
      <c r="N986" s="59"/>
      <c r="O986" s="57" t="str" cm="1">
        <f t="array" ref="O986">I986&amp;IFERROR(IF(INDEX('1.2 Speakers'!$J$10:$J2053,MATCH(I986,'1.2 Speakers'!$B$10:$B2053,0),)="",""," - "&amp;INDEX('1.2 Speakers'!$J$10:$J2053,MATCH(I986,'1.2 Speakers'!$B$10:$B2053,0),)),"")&amp;IF(ISBLANK(J986),"",CHAR(10))&amp;J986&amp;IFERROR(IF(INDEX('1.2 Speakers'!$J$10:$J2053,MATCH(J986,'1.2 Speakers'!$B$10:$B2053,0),)="",""," - "&amp;INDEX('1.2 Speakers'!$J$10:$J2053,MATCH(J986,'1.2 Speakers'!$B$10:$B2053,0),)),"")&amp;IF(ISBLANK(K986),"","
")&amp;K986&amp;IFERROR(IF(INDEX('1.2 Speakers'!$J$10:$J2053,MATCH(K986,'1.2 Speakers'!$B$10:$B2053,0),)="",""," - "&amp;INDEX('1.2 Speakers'!$J$10:$J2053,MATCH(K986,'1.2 Speakers'!$B$10:$B2053,0),)),"")&amp;IF(ISBLANK(L986),"","
")&amp;L986&amp;IFERROR(IF(INDEX('1.2 Speakers'!$J$10:$J2053,MATCH(L986,'1.2 Speakers'!$B$10:$B2053,0),)="",""," - "&amp;INDEX('1.2 Speakers'!$J$10:$J2053,MATCH(L986,'1.2 Speakers'!$B$10:$B2053,0),)),"")&amp;IF(ISBLANK(M986),"","
")&amp;M986&amp;IFERROR(IF(INDEX('1.2 Speakers'!$J$10:$J2053,MATCH(M986,'1.2 Speakers'!$B$10:$B2053,0),)="",""," - "&amp;INDEX('1.2 Speakers'!$J$10:$J2053,MATCH(M986,'1.2 Speakers'!$B$10:$B2053,0),)),"")&amp;IF(ISBLANK(N986),"","
")&amp;N986&amp;IFERROR(IF(INDEX('1.2 Speakers'!$J$10:$J2053,MATCH(N986,'1.2 Speakers'!$B$10:$B2053,0),)="",""," - "&amp;INDEX('1.2 Speakers'!$J$10:$J2053,MATCH(N986,'1.2 Speakers'!$B$10:$B2053,0),)),"")</f>
        <v/>
      </c>
      <c r="P986" s="58"/>
      <c r="Q986" s="60"/>
      <c r="R986" s="61"/>
      <c r="S986" s="60"/>
      <c r="T986" s="62"/>
    </row>
    <row r="987" spans="2:20" ht="13">
      <c r="B987" s="56"/>
      <c r="C987" s="425"/>
      <c r="D987" s="57"/>
      <c r="E987" s="58"/>
      <c r="F987" s="58"/>
      <c r="G987" s="427"/>
      <c r="H987" s="427"/>
      <c r="I987" s="59"/>
      <c r="J987" s="59"/>
      <c r="K987" s="59"/>
      <c r="L987" s="59"/>
      <c r="M987" s="59"/>
      <c r="N987" s="59"/>
      <c r="O987" s="57" t="str" cm="1">
        <f t="array" ref="O987">I987&amp;IFERROR(IF(INDEX('1.2 Speakers'!$J$10:$J2054,MATCH(I987,'1.2 Speakers'!$B$10:$B2054,0),)="",""," - "&amp;INDEX('1.2 Speakers'!$J$10:$J2054,MATCH(I987,'1.2 Speakers'!$B$10:$B2054,0),)),"")&amp;IF(ISBLANK(J987),"",CHAR(10))&amp;J987&amp;IFERROR(IF(INDEX('1.2 Speakers'!$J$10:$J2054,MATCH(J987,'1.2 Speakers'!$B$10:$B2054,0),)="",""," - "&amp;INDEX('1.2 Speakers'!$J$10:$J2054,MATCH(J987,'1.2 Speakers'!$B$10:$B2054,0),)),"")&amp;IF(ISBLANK(K987),"","
")&amp;K987&amp;IFERROR(IF(INDEX('1.2 Speakers'!$J$10:$J2054,MATCH(K987,'1.2 Speakers'!$B$10:$B2054,0),)="",""," - "&amp;INDEX('1.2 Speakers'!$J$10:$J2054,MATCH(K987,'1.2 Speakers'!$B$10:$B2054,0),)),"")&amp;IF(ISBLANK(L987),"","
")&amp;L987&amp;IFERROR(IF(INDEX('1.2 Speakers'!$J$10:$J2054,MATCH(L987,'1.2 Speakers'!$B$10:$B2054,0),)="",""," - "&amp;INDEX('1.2 Speakers'!$J$10:$J2054,MATCH(L987,'1.2 Speakers'!$B$10:$B2054,0),)),"")&amp;IF(ISBLANK(M987),"","
")&amp;M987&amp;IFERROR(IF(INDEX('1.2 Speakers'!$J$10:$J2054,MATCH(M987,'1.2 Speakers'!$B$10:$B2054,0),)="",""," - "&amp;INDEX('1.2 Speakers'!$J$10:$J2054,MATCH(M987,'1.2 Speakers'!$B$10:$B2054,0),)),"")&amp;IF(ISBLANK(N987),"","
")&amp;N987&amp;IFERROR(IF(INDEX('1.2 Speakers'!$J$10:$J2054,MATCH(N987,'1.2 Speakers'!$B$10:$B2054,0),)="",""," - "&amp;INDEX('1.2 Speakers'!$J$10:$J2054,MATCH(N987,'1.2 Speakers'!$B$10:$B2054,0),)),"")</f>
        <v/>
      </c>
      <c r="P987" s="58"/>
      <c r="Q987" s="60"/>
      <c r="R987" s="61"/>
      <c r="S987" s="60"/>
      <c r="T987" s="62"/>
    </row>
    <row r="988" spans="2:20" ht="13">
      <c r="B988" s="56"/>
      <c r="C988" s="425"/>
      <c r="D988" s="57"/>
      <c r="E988" s="58"/>
      <c r="F988" s="58"/>
      <c r="G988" s="427"/>
      <c r="H988" s="427"/>
      <c r="I988" s="59"/>
      <c r="J988" s="59"/>
      <c r="K988" s="59"/>
      <c r="L988" s="59"/>
      <c r="M988" s="59"/>
      <c r="N988" s="59"/>
      <c r="O988" s="57" t="str" cm="1">
        <f t="array" ref="O988">I988&amp;IFERROR(IF(INDEX('1.2 Speakers'!$J$10:$J2055,MATCH(I988,'1.2 Speakers'!$B$10:$B2055,0),)="",""," - "&amp;INDEX('1.2 Speakers'!$J$10:$J2055,MATCH(I988,'1.2 Speakers'!$B$10:$B2055,0),)),"")&amp;IF(ISBLANK(J988),"",CHAR(10))&amp;J988&amp;IFERROR(IF(INDEX('1.2 Speakers'!$J$10:$J2055,MATCH(J988,'1.2 Speakers'!$B$10:$B2055,0),)="",""," - "&amp;INDEX('1.2 Speakers'!$J$10:$J2055,MATCH(J988,'1.2 Speakers'!$B$10:$B2055,0),)),"")&amp;IF(ISBLANK(K988),"","
")&amp;K988&amp;IFERROR(IF(INDEX('1.2 Speakers'!$J$10:$J2055,MATCH(K988,'1.2 Speakers'!$B$10:$B2055,0),)="",""," - "&amp;INDEX('1.2 Speakers'!$J$10:$J2055,MATCH(K988,'1.2 Speakers'!$B$10:$B2055,0),)),"")&amp;IF(ISBLANK(L988),"","
")&amp;L988&amp;IFERROR(IF(INDEX('1.2 Speakers'!$J$10:$J2055,MATCH(L988,'1.2 Speakers'!$B$10:$B2055,0),)="",""," - "&amp;INDEX('1.2 Speakers'!$J$10:$J2055,MATCH(L988,'1.2 Speakers'!$B$10:$B2055,0),)),"")&amp;IF(ISBLANK(M988),"","
")&amp;M988&amp;IFERROR(IF(INDEX('1.2 Speakers'!$J$10:$J2055,MATCH(M988,'1.2 Speakers'!$B$10:$B2055,0),)="",""," - "&amp;INDEX('1.2 Speakers'!$J$10:$J2055,MATCH(M988,'1.2 Speakers'!$B$10:$B2055,0),)),"")&amp;IF(ISBLANK(N988),"","
")&amp;N988&amp;IFERROR(IF(INDEX('1.2 Speakers'!$J$10:$J2055,MATCH(N988,'1.2 Speakers'!$B$10:$B2055,0),)="",""," - "&amp;INDEX('1.2 Speakers'!$J$10:$J2055,MATCH(N988,'1.2 Speakers'!$B$10:$B2055,0),)),"")</f>
        <v/>
      </c>
      <c r="P988" s="58"/>
      <c r="Q988" s="60"/>
      <c r="R988" s="61"/>
      <c r="S988" s="60"/>
      <c r="T988" s="62"/>
    </row>
    <row r="989" spans="2:20" ht="13">
      <c r="B989" s="56"/>
      <c r="C989" s="425"/>
      <c r="D989" s="57"/>
      <c r="E989" s="58"/>
      <c r="F989" s="58"/>
      <c r="G989" s="427"/>
      <c r="H989" s="427"/>
      <c r="I989" s="59"/>
      <c r="J989" s="59"/>
      <c r="K989" s="59"/>
      <c r="L989" s="59"/>
      <c r="M989" s="59"/>
      <c r="N989" s="59"/>
      <c r="O989" s="57" t="str" cm="1">
        <f t="array" ref="O989">I989&amp;IFERROR(IF(INDEX('1.2 Speakers'!$J$10:$J2056,MATCH(I989,'1.2 Speakers'!$B$10:$B2056,0),)="",""," - "&amp;INDEX('1.2 Speakers'!$J$10:$J2056,MATCH(I989,'1.2 Speakers'!$B$10:$B2056,0),)),"")&amp;IF(ISBLANK(J989),"",CHAR(10))&amp;J989&amp;IFERROR(IF(INDEX('1.2 Speakers'!$J$10:$J2056,MATCH(J989,'1.2 Speakers'!$B$10:$B2056,0),)="",""," - "&amp;INDEX('1.2 Speakers'!$J$10:$J2056,MATCH(J989,'1.2 Speakers'!$B$10:$B2056,0),)),"")&amp;IF(ISBLANK(K989),"","
")&amp;K989&amp;IFERROR(IF(INDEX('1.2 Speakers'!$J$10:$J2056,MATCH(K989,'1.2 Speakers'!$B$10:$B2056,0),)="",""," - "&amp;INDEX('1.2 Speakers'!$J$10:$J2056,MATCH(K989,'1.2 Speakers'!$B$10:$B2056,0),)),"")&amp;IF(ISBLANK(L989),"","
")&amp;L989&amp;IFERROR(IF(INDEX('1.2 Speakers'!$J$10:$J2056,MATCH(L989,'1.2 Speakers'!$B$10:$B2056,0),)="",""," - "&amp;INDEX('1.2 Speakers'!$J$10:$J2056,MATCH(L989,'1.2 Speakers'!$B$10:$B2056,0),)),"")&amp;IF(ISBLANK(M989),"","
")&amp;M989&amp;IFERROR(IF(INDEX('1.2 Speakers'!$J$10:$J2056,MATCH(M989,'1.2 Speakers'!$B$10:$B2056,0),)="",""," - "&amp;INDEX('1.2 Speakers'!$J$10:$J2056,MATCH(M989,'1.2 Speakers'!$B$10:$B2056,0),)),"")&amp;IF(ISBLANK(N989),"","
")&amp;N989&amp;IFERROR(IF(INDEX('1.2 Speakers'!$J$10:$J2056,MATCH(N989,'1.2 Speakers'!$B$10:$B2056,0),)="",""," - "&amp;INDEX('1.2 Speakers'!$J$10:$J2056,MATCH(N989,'1.2 Speakers'!$B$10:$B2056,0),)),"")</f>
        <v/>
      </c>
      <c r="P989" s="58"/>
      <c r="Q989" s="60"/>
      <c r="R989" s="61"/>
      <c r="S989" s="60"/>
      <c r="T989" s="62"/>
    </row>
    <row r="990" spans="2:20" ht="13">
      <c r="B990" s="56"/>
      <c r="C990" s="425"/>
      <c r="D990" s="57"/>
      <c r="E990" s="58"/>
      <c r="F990" s="58"/>
      <c r="G990" s="427"/>
      <c r="H990" s="427"/>
      <c r="I990" s="59"/>
      <c r="J990" s="59"/>
      <c r="K990" s="59"/>
      <c r="L990" s="59"/>
      <c r="M990" s="59"/>
      <c r="N990" s="59"/>
      <c r="O990" s="57" t="str" cm="1">
        <f t="array" ref="O990">I990&amp;IFERROR(IF(INDEX('1.2 Speakers'!$J$10:$J2057,MATCH(I990,'1.2 Speakers'!$B$10:$B2057,0),)="",""," - "&amp;INDEX('1.2 Speakers'!$J$10:$J2057,MATCH(I990,'1.2 Speakers'!$B$10:$B2057,0),)),"")&amp;IF(ISBLANK(J990),"",CHAR(10))&amp;J990&amp;IFERROR(IF(INDEX('1.2 Speakers'!$J$10:$J2057,MATCH(J990,'1.2 Speakers'!$B$10:$B2057,0),)="",""," - "&amp;INDEX('1.2 Speakers'!$J$10:$J2057,MATCH(J990,'1.2 Speakers'!$B$10:$B2057,0),)),"")&amp;IF(ISBLANK(K990),"","
")&amp;K990&amp;IFERROR(IF(INDEX('1.2 Speakers'!$J$10:$J2057,MATCH(K990,'1.2 Speakers'!$B$10:$B2057,0),)="",""," - "&amp;INDEX('1.2 Speakers'!$J$10:$J2057,MATCH(K990,'1.2 Speakers'!$B$10:$B2057,0),)),"")&amp;IF(ISBLANK(L990),"","
")&amp;L990&amp;IFERROR(IF(INDEX('1.2 Speakers'!$J$10:$J2057,MATCH(L990,'1.2 Speakers'!$B$10:$B2057,0),)="",""," - "&amp;INDEX('1.2 Speakers'!$J$10:$J2057,MATCH(L990,'1.2 Speakers'!$B$10:$B2057,0),)),"")&amp;IF(ISBLANK(M990),"","
")&amp;M990&amp;IFERROR(IF(INDEX('1.2 Speakers'!$J$10:$J2057,MATCH(M990,'1.2 Speakers'!$B$10:$B2057,0),)="",""," - "&amp;INDEX('1.2 Speakers'!$J$10:$J2057,MATCH(M990,'1.2 Speakers'!$B$10:$B2057,0),)),"")&amp;IF(ISBLANK(N990),"","
")&amp;N990&amp;IFERROR(IF(INDEX('1.2 Speakers'!$J$10:$J2057,MATCH(N990,'1.2 Speakers'!$B$10:$B2057,0),)="",""," - "&amp;INDEX('1.2 Speakers'!$J$10:$J2057,MATCH(N990,'1.2 Speakers'!$B$10:$B2057,0),)),"")</f>
        <v/>
      </c>
      <c r="P990" s="58"/>
      <c r="Q990" s="60"/>
      <c r="R990" s="61"/>
      <c r="S990" s="60"/>
      <c r="T990" s="62"/>
    </row>
    <row r="991" spans="2:20" ht="13">
      <c r="B991" s="56"/>
      <c r="C991" s="425"/>
      <c r="D991" s="57"/>
      <c r="E991" s="58"/>
      <c r="F991" s="58"/>
      <c r="G991" s="427"/>
      <c r="H991" s="427"/>
      <c r="I991" s="59"/>
      <c r="J991" s="59"/>
      <c r="K991" s="59"/>
      <c r="L991" s="59"/>
      <c r="M991" s="59"/>
      <c r="N991" s="59"/>
      <c r="O991" s="57" t="str" cm="1">
        <f t="array" ref="O991">I991&amp;IFERROR(IF(INDEX('1.2 Speakers'!$J$10:$J2058,MATCH(I991,'1.2 Speakers'!$B$10:$B2058,0),)="",""," - "&amp;INDEX('1.2 Speakers'!$J$10:$J2058,MATCH(I991,'1.2 Speakers'!$B$10:$B2058,0),)),"")&amp;IF(ISBLANK(J991),"",CHAR(10))&amp;J991&amp;IFERROR(IF(INDEX('1.2 Speakers'!$J$10:$J2058,MATCH(J991,'1.2 Speakers'!$B$10:$B2058,0),)="",""," - "&amp;INDEX('1.2 Speakers'!$J$10:$J2058,MATCH(J991,'1.2 Speakers'!$B$10:$B2058,0),)),"")&amp;IF(ISBLANK(K991),"","
")&amp;K991&amp;IFERROR(IF(INDEX('1.2 Speakers'!$J$10:$J2058,MATCH(K991,'1.2 Speakers'!$B$10:$B2058,0),)="",""," - "&amp;INDEX('1.2 Speakers'!$J$10:$J2058,MATCH(K991,'1.2 Speakers'!$B$10:$B2058,0),)),"")&amp;IF(ISBLANK(L991),"","
")&amp;L991&amp;IFERROR(IF(INDEX('1.2 Speakers'!$J$10:$J2058,MATCH(L991,'1.2 Speakers'!$B$10:$B2058,0),)="",""," - "&amp;INDEX('1.2 Speakers'!$J$10:$J2058,MATCH(L991,'1.2 Speakers'!$B$10:$B2058,0),)),"")&amp;IF(ISBLANK(M991),"","
")&amp;M991&amp;IFERROR(IF(INDEX('1.2 Speakers'!$J$10:$J2058,MATCH(M991,'1.2 Speakers'!$B$10:$B2058,0),)="",""," - "&amp;INDEX('1.2 Speakers'!$J$10:$J2058,MATCH(M991,'1.2 Speakers'!$B$10:$B2058,0),)),"")&amp;IF(ISBLANK(N991),"","
")&amp;N991&amp;IFERROR(IF(INDEX('1.2 Speakers'!$J$10:$J2058,MATCH(N991,'1.2 Speakers'!$B$10:$B2058,0),)="",""," - "&amp;INDEX('1.2 Speakers'!$J$10:$J2058,MATCH(N991,'1.2 Speakers'!$B$10:$B2058,0),)),"")</f>
        <v/>
      </c>
      <c r="P991" s="58"/>
      <c r="Q991" s="60"/>
      <c r="R991" s="61"/>
      <c r="S991" s="60"/>
      <c r="T991" s="62"/>
    </row>
    <row r="992" spans="2:20" ht="13">
      <c r="B992" s="56"/>
      <c r="C992" s="425"/>
      <c r="D992" s="57"/>
      <c r="E992" s="58"/>
      <c r="F992" s="58"/>
      <c r="G992" s="427"/>
      <c r="H992" s="427"/>
      <c r="I992" s="59"/>
      <c r="J992" s="59"/>
      <c r="K992" s="59"/>
      <c r="L992" s="59"/>
      <c r="M992" s="59"/>
      <c r="N992" s="59"/>
      <c r="O992" s="57" t="str" cm="1">
        <f t="array" ref="O992">I992&amp;IFERROR(IF(INDEX('1.2 Speakers'!$J$10:$J2059,MATCH(I992,'1.2 Speakers'!$B$10:$B2059,0),)="",""," - "&amp;INDEX('1.2 Speakers'!$J$10:$J2059,MATCH(I992,'1.2 Speakers'!$B$10:$B2059,0),)),"")&amp;IF(ISBLANK(J992),"",CHAR(10))&amp;J992&amp;IFERROR(IF(INDEX('1.2 Speakers'!$J$10:$J2059,MATCH(J992,'1.2 Speakers'!$B$10:$B2059,0),)="",""," - "&amp;INDEX('1.2 Speakers'!$J$10:$J2059,MATCH(J992,'1.2 Speakers'!$B$10:$B2059,0),)),"")&amp;IF(ISBLANK(K992),"","
")&amp;K992&amp;IFERROR(IF(INDEX('1.2 Speakers'!$J$10:$J2059,MATCH(K992,'1.2 Speakers'!$B$10:$B2059,0),)="",""," - "&amp;INDEX('1.2 Speakers'!$J$10:$J2059,MATCH(K992,'1.2 Speakers'!$B$10:$B2059,0),)),"")&amp;IF(ISBLANK(L992),"","
")&amp;L992&amp;IFERROR(IF(INDEX('1.2 Speakers'!$J$10:$J2059,MATCH(L992,'1.2 Speakers'!$B$10:$B2059,0),)="",""," - "&amp;INDEX('1.2 Speakers'!$J$10:$J2059,MATCH(L992,'1.2 Speakers'!$B$10:$B2059,0),)),"")&amp;IF(ISBLANK(M992),"","
")&amp;M992&amp;IFERROR(IF(INDEX('1.2 Speakers'!$J$10:$J2059,MATCH(M992,'1.2 Speakers'!$B$10:$B2059,0),)="",""," - "&amp;INDEX('1.2 Speakers'!$J$10:$J2059,MATCH(M992,'1.2 Speakers'!$B$10:$B2059,0),)),"")&amp;IF(ISBLANK(N992),"","
")&amp;N992&amp;IFERROR(IF(INDEX('1.2 Speakers'!$J$10:$J2059,MATCH(N992,'1.2 Speakers'!$B$10:$B2059,0),)="",""," - "&amp;INDEX('1.2 Speakers'!$J$10:$J2059,MATCH(N992,'1.2 Speakers'!$B$10:$B2059,0),)),"")</f>
        <v/>
      </c>
      <c r="P992" s="58"/>
      <c r="Q992" s="60"/>
      <c r="R992" s="61"/>
      <c r="S992" s="60"/>
      <c r="T992" s="62"/>
    </row>
    <row r="993" spans="2:20" ht="13">
      <c r="B993" s="56"/>
      <c r="C993" s="425"/>
      <c r="D993" s="57"/>
      <c r="E993" s="58"/>
      <c r="F993" s="58"/>
      <c r="G993" s="427"/>
      <c r="H993" s="427"/>
      <c r="I993" s="59"/>
      <c r="J993" s="59"/>
      <c r="K993" s="59"/>
      <c r="L993" s="59"/>
      <c r="M993" s="59"/>
      <c r="N993" s="59"/>
      <c r="O993" s="57" t="str" cm="1">
        <f t="array" ref="O993">I993&amp;IFERROR(IF(INDEX('1.2 Speakers'!$J$10:$J2060,MATCH(I993,'1.2 Speakers'!$B$10:$B2060,0),)="",""," - "&amp;INDEX('1.2 Speakers'!$J$10:$J2060,MATCH(I993,'1.2 Speakers'!$B$10:$B2060,0),)),"")&amp;IF(ISBLANK(J993),"",CHAR(10))&amp;J993&amp;IFERROR(IF(INDEX('1.2 Speakers'!$J$10:$J2060,MATCH(J993,'1.2 Speakers'!$B$10:$B2060,0),)="",""," - "&amp;INDEX('1.2 Speakers'!$J$10:$J2060,MATCH(J993,'1.2 Speakers'!$B$10:$B2060,0),)),"")&amp;IF(ISBLANK(K993),"","
")&amp;K993&amp;IFERROR(IF(INDEX('1.2 Speakers'!$J$10:$J2060,MATCH(K993,'1.2 Speakers'!$B$10:$B2060,0),)="",""," - "&amp;INDEX('1.2 Speakers'!$J$10:$J2060,MATCH(K993,'1.2 Speakers'!$B$10:$B2060,0),)),"")&amp;IF(ISBLANK(L993),"","
")&amp;L993&amp;IFERROR(IF(INDEX('1.2 Speakers'!$J$10:$J2060,MATCH(L993,'1.2 Speakers'!$B$10:$B2060,0),)="",""," - "&amp;INDEX('1.2 Speakers'!$J$10:$J2060,MATCH(L993,'1.2 Speakers'!$B$10:$B2060,0),)),"")&amp;IF(ISBLANK(M993),"","
")&amp;M993&amp;IFERROR(IF(INDEX('1.2 Speakers'!$J$10:$J2060,MATCH(M993,'1.2 Speakers'!$B$10:$B2060,0),)="",""," - "&amp;INDEX('1.2 Speakers'!$J$10:$J2060,MATCH(M993,'1.2 Speakers'!$B$10:$B2060,0),)),"")&amp;IF(ISBLANK(N993),"","
")&amp;N993&amp;IFERROR(IF(INDEX('1.2 Speakers'!$J$10:$J2060,MATCH(N993,'1.2 Speakers'!$B$10:$B2060,0),)="",""," - "&amp;INDEX('1.2 Speakers'!$J$10:$J2060,MATCH(N993,'1.2 Speakers'!$B$10:$B2060,0),)),"")</f>
        <v/>
      </c>
      <c r="P993" s="58"/>
      <c r="Q993" s="60"/>
      <c r="R993" s="61"/>
      <c r="S993" s="60"/>
      <c r="T993" s="62"/>
    </row>
    <row r="994" spans="2:20" ht="13">
      <c r="B994" s="56"/>
      <c r="C994" s="425"/>
      <c r="D994" s="57"/>
      <c r="E994" s="58"/>
      <c r="F994" s="58"/>
      <c r="G994" s="427"/>
      <c r="H994" s="427"/>
      <c r="I994" s="59"/>
      <c r="J994" s="59"/>
      <c r="K994" s="59"/>
      <c r="L994" s="59"/>
      <c r="M994" s="59"/>
      <c r="N994" s="59"/>
      <c r="O994" s="57" t="str" cm="1">
        <f t="array" ref="O994">I994&amp;IFERROR(IF(INDEX('1.2 Speakers'!$J$10:$J2061,MATCH(I994,'1.2 Speakers'!$B$10:$B2061,0),)="",""," - "&amp;INDEX('1.2 Speakers'!$J$10:$J2061,MATCH(I994,'1.2 Speakers'!$B$10:$B2061,0),)),"")&amp;IF(ISBLANK(J994),"",CHAR(10))&amp;J994&amp;IFERROR(IF(INDEX('1.2 Speakers'!$J$10:$J2061,MATCH(J994,'1.2 Speakers'!$B$10:$B2061,0),)="",""," - "&amp;INDEX('1.2 Speakers'!$J$10:$J2061,MATCH(J994,'1.2 Speakers'!$B$10:$B2061,0),)),"")&amp;IF(ISBLANK(K994),"","
")&amp;K994&amp;IFERROR(IF(INDEX('1.2 Speakers'!$J$10:$J2061,MATCH(K994,'1.2 Speakers'!$B$10:$B2061,0),)="",""," - "&amp;INDEX('1.2 Speakers'!$J$10:$J2061,MATCH(K994,'1.2 Speakers'!$B$10:$B2061,0),)),"")&amp;IF(ISBLANK(L994),"","
")&amp;L994&amp;IFERROR(IF(INDEX('1.2 Speakers'!$J$10:$J2061,MATCH(L994,'1.2 Speakers'!$B$10:$B2061,0),)="",""," - "&amp;INDEX('1.2 Speakers'!$J$10:$J2061,MATCH(L994,'1.2 Speakers'!$B$10:$B2061,0),)),"")&amp;IF(ISBLANK(M994),"","
")&amp;M994&amp;IFERROR(IF(INDEX('1.2 Speakers'!$J$10:$J2061,MATCH(M994,'1.2 Speakers'!$B$10:$B2061,0),)="",""," - "&amp;INDEX('1.2 Speakers'!$J$10:$J2061,MATCH(M994,'1.2 Speakers'!$B$10:$B2061,0),)),"")&amp;IF(ISBLANK(N994),"","
")&amp;N994&amp;IFERROR(IF(INDEX('1.2 Speakers'!$J$10:$J2061,MATCH(N994,'1.2 Speakers'!$B$10:$B2061,0),)="",""," - "&amp;INDEX('1.2 Speakers'!$J$10:$J2061,MATCH(N994,'1.2 Speakers'!$B$10:$B2061,0),)),"")</f>
        <v/>
      </c>
      <c r="P994" s="58"/>
      <c r="Q994" s="60"/>
      <c r="R994" s="61"/>
      <c r="S994" s="60"/>
      <c r="T994" s="62"/>
    </row>
    <row r="995" spans="2:20" ht="13">
      <c r="B995" s="56"/>
      <c r="C995" s="425"/>
      <c r="D995" s="57"/>
      <c r="E995" s="58"/>
      <c r="F995" s="58"/>
      <c r="G995" s="427"/>
      <c r="H995" s="427"/>
      <c r="I995" s="59"/>
      <c r="J995" s="59"/>
      <c r="K995" s="59"/>
      <c r="L995" s="59"/>
      <c r="M995" s="59"/>
      <c r="N995" s="59"/>
      <c r="O995" s="57" t="str" cm="1">
        <f t="array" ref="O995">I995&amp;IFERROR(IF(INDEX('1.2 Speakers'!$J$10:$J2062,MATCH(I995,'1.2 Speakers'!$B$10:$B2062,0),)="",""," - "&amp;INDEX('1.2 Speakers'!$J$10:$J2062,MATCH(I995,'1.2 Speakers'!$B$10:$B2062,0),)),"")&amp;IF(ISBLANK(J995),"",CHAR(10))&amp;J995&amp;IFERROR(IF(INDEX('1.2 Speakers'!$J$10:$J2062,MATCH(J995,'1.2 Speakers'!$B$10:$B2062,0),)="",""," - "&amp;INDEX('1.2 Speakers'!$J$10:$J2062,MATCH(J995,'1.2 Speakers'!$B$10:$B2062,0),)),"")&amp;IF(ISBLANK(K995),"","
")&amp;K995&amp;IFERROR(IF(INDEX('1.2 Speakers'!$J$10:$J2062,MATCH(K995,'1.2 Speakers'!$B$10:$B2062,0),)="",""," - "&amp;INDEX('1.2 Speakers'!$J$10:$J2062,MATCH(K995,'1.2 Speakers'!$B$10:$B2062,0),)),"")&amp;IF(ISBLANK(L995),"","
")&amp;L995&amp;IFERROR(IF(INDEX('1.2 Speakers'!$J$10:$J2062,MATCH(L995,'1.2 Speakers'!$B$10:$B2062,0),)="",""," - "&amp;INDEX('1.2 Speakers'!$J$10:$J2062,MATCH(L995,'1.2 Speakers'!$B$10:$B2062,0),)),"")&amp;IF(ISBLANK(M995),"","
")&amp;M995&amp;IFERROR(IF(INDEX('1.2 Speakers'!$J$10:$J2062,MATCH(M995,'1.2 Speakers'!$B$10:$B2062,0),)="",""," - "&amp;INDEX('1.2 Speakers'!$J$10:$J2062,MATCH(M995,'1.2 Speakers'!$B$10:$B2062,0),)),"")&amp;IF(ISBLANK(N995),"","
")&amp;N995&amp;IFERROR(IF(INDEX('1.2 Speakers'!$J$10:$J2062,MATCH(N995,'1.2 Speakers'!$B$10:$B2062,0),)="",""," - "&amp;INDEX('1.2 Speakers'!$J$10:$J2062,MATCH(N995,'1.2 Speakers'!$B$10:$B2062,0),)),"")</f>
        <v/>
      </c>
      <c r="P995" s="58"/>
      <c r="Q995" s="60"/>
      <c r="R995" s="61"/>
      <c r="S995" s="60"/>
      <c r="T995" s="62"/>
    </row>
    <row r="996" spans="2:20" ht="13">
      <c r="B996" s="56"/>
      <c r="C996" s="425"/>
      <c r="D996" s="57"/>
      <c r="E996" s="58"/>
      <c r="F996" s="58"/>
      <c r="G996" s="427"/>
      <c r="H996" s="427"/>
      <c r="I996" s="59"/>
      <c r="J996" s="59"/>
      <c r="K996" s="59"/>
      <c r="L996" s="59"/>
      <c r="M996" s="59"/>
      <c r="N996" s="59"/>
      <c r="O996" s="57" t="str" cm="1">
        <f t="array" ref="O996">I996&amp;IFERROR(IF(INDEX('1.2 Speakers'!$J$10:$J2063,MATCH(I996,'1.2 Speakers'!$B$10:$B2063,0),)="",""," - "&amp;INDEX('1.2 Speakers'!$J$10:$J2063,MATCH(I996,'1.2 Speakers'!$B$10:$B2063,0),)),"")&amp;IF(ISBLANK(J996),"",CHAR(10))&amp;J996&amp;IFERROR(IF(INDEX('1.2 Speakers'!$J$10:$J2063,MATCH(J996,'1.2 Speakers'!$B$10:$B2063,0),)="",""," - "&amp;INDEX('1.2 Speakers'!$J$10:$J2063,MATCH(J996,'1.2 Speakers'!$B$10:$B2063,0),)),"")&amp;IF(ISBLANK(K996),"","
")&amp;K996&amp;IFERROR(IF(INDEX('1.2 Speakers'!$J$10:$J2063,MATCH(K996,'1.2 Speakers'!$B$10:$B2063,0),)="",""," - "&amp;INDEX('1.2 Speakers'!$J$10:$J2063,MATCH(K996,'1.2 Speakers'!$B$10:$B2063,0),)),"")&amp;IF(ISBLANK(L996),"","
")&amp;L996&amp;IFERROR(IF(INDEX('1.2 Speakers'!$J$10:$J2063,MATCH(L996,'1.2 Speakers'!$B$10:$B2063,0),)="",""," - "&amp;INDEX('1.2 Speakers'!$J$10:$J2063,MATCH(L996,'1.2 Speakers'!$B$10:$B2063,0),)),"")&amp;IF(ISBLANK(M996),"","
")&amp;M996&amp;IFERROR(IF(INDEX('1.2 Speakers'!$J$10:$J2063,MATCH(M996,'1.2 Speakers'!$B$10:$B2063,0),)="",""," - "&amp;INDEX('1.2 Speakers'!$J$10:$J2063,MATCH(M996,'1.2 Speakers'!$B$10:$B2063,0),)),"")&amp;IF(ISBLANK(N996),"","
")&amp;N996&amp;IFERROR(IF(INDEX('1.2 Speakers'!$J$10:$J2063,MATCH(N996,'1.2 Speakers'!$B$10:$B2063,0),)="",""," - "&amp;INDEX('1.2 Speakers'!$J$10:$J2063,MATCH(N996,'1.2 Speakers'!$B$10:$B2063,0),)),"")</f>
        <v/>
      </c>
      <c r="P996" s="58"/>
      <c r="Q996" s="60"/>
      <c r="R996" s="61"/>
      <c r="S996" s="60"/>
      <c r="T996" s="62"/>
    </row>
    <row r="997" spans="2:20" ht="13">
      <c r="B997" s="56"/>
      <c r="C997" s="425"/>
      <c r="D997" s="57"/>
      <c r="E997" s="58"/>
      <c r="F997" s="58"/>
      <c r="G997" s="427"/>
      <c r="H997" s="427"/>
      <c r="I997" s="59"/>
      <c r="J997" s="59"/>
      <c r="K997" s="59"/>
      <c r="L997" s="59"/>
      <c r="M997" s="59"/>
      <c r="N997" s="59"/>
      <c r="O997" s="57" t="str" cm="1">
        <f t="array" ref="O997">I997&amp;IFERROR(IF(INDEX('1.2 Speakers'!$J$10:$J2064,MATCH(I997,'1.2 Speakers'!$B$10:$B2064,0),)="",""," - "&amp;INDEX('1.2 Speakers'!$J$10:$J2064,MATCH(I997,'1.2 Speakers'!$B$10:$B2064,0),)),"")&amp;IF(ISBLANK(J997),"",CHAR(10))&amp;J997&amp;IFERROR(IF(INDEX('1.2 Speakers'!$J$10:$J2064,MATCH(J997,'1.2 Speakers'!$B$10:$B2064,0),)="",""," - "&amp;INDEX('1.2 Speakers'!$J$10:$J2064,MATCH(J997,'1.2 Speakers'!$B$10:$B2064,0),)),"")&amp;IF(ISBLANK(K997),"","
")&amp;K997&amp;IFERROR(IF(INDEX('1.2 Speakers'!$J$10:$J2064,MATCH(K997,'1.2 Speakers'!$B$10:$B2064,0),)="",""," - "&amp;INDEX('1.2 Speakers'!$J$10:$J2064,MATCH(K997,'1.2 Speakers'!$B$10:$B2064,0),)),"")&amp;IF(ISBLANK(L997),"","
")&amp;L997&amp;IFERROR(IF(INDEX('1.2 Speakers'!$J$10:$J2064,MATCH(L997,'1.2 Speakers'!$B$10:$B2064,0),)="",""," - "&amp;INDEX('1.2 Speakers'!$J$10:$J2064,MATCH(L997,'1.2 Speakers'!$B$10:$B2064,0),)),"")&amp;IF(ISBLANK(M997),"","
")&amp;M997&amp;IFERROR(IF(INDEX('1.2 Speakers'!$J$10:$J2064,MATCH(M997,'1.2 Speakers'!$B$10:$B2064,0),)="",""," - "&amp;INDEX('1.2 Speakers'!$J$10:$J2064,MATCH(M997,'1.2 Speakers'!$B$10:$B2064,0),)),"")&amp;IF(ISBLANK(N997),"","
")&amp;N997&amp;IFERROR(IF(INDEX('1.2 Speakers'!$J$10:$J2064,MATCH(N997,'1.2 Speakers'!$B$10:$B2064,0),)="",""," - "&amp;INDEX('1.2 Speakers'!$J$10:$J2064,MATCH(N997,'1.2 Speakers'!$B$10:$B2064,0),)),"")</f>
        <v/>
      </c>
      <c r="P997" s="58"/>
      <c r="Q997" s="60"/>
      <c r="R997" s="61"/>
      <c r="S997" s="60"/>
      <c r="T997" s="62"/>
    </row>
    <row r="998" spans="2:20" ht="13">
      <c r="B998" s="56"/>
      <c r="C998" s="425"/>
      <c r="D998" s="57"/>
      <c r="E998" s="58"/>
      <c r="F998" s="58"/>
      <c r="G998" s="427"/>
      <c r="H998" s="427"/>
      <c r="I998" s="59"/>
      <c r="J998" s="59"/>
      <c r="K998" s="59"/>
      <c r="L998" s="59"/>
      <c r="M998" s="59"/>
      <c r="N998" s="59"/>
      <c r="O998" s="57" t="str" cm="1">
        <f t="array" ref="O998">I998&amp;IFERROR(IF(INDEX('1.2 Speakers'!$J$10:$J2065,MATCH(I998,'1.2 Speakers'!$B$10:$B2065,0),)="",""," - "&amp;INDEX('1.2 Speakers'!$J$10:$J2065,MATCH(I998,'1.2 Speakers'!$B$10:$B2065,0),)),"")&amp;IF(ISBLANK(J998),"",CHAR(10))&amp;J998&amp;IFERROR(IF(INDEX('1.2 Speakers'!$J$10:$J2065,MATCH(J998,'1.2 Speakers'!$B$10:$B2065,0),)="",""," - "&amp;INDEX('1.2 Speakers'!$J$10:$J2065,MATCH(J998,'1.2 Speakers'!$B$10:$B2065,0),)),"")&amp;IF(ISBLANK(K998),"","
")&amp;K998&amp;IFERROR(IF(INDEX('1.2 Speakers'!$J$10:$J2065,MATCH(K998,'1.2 Speakers'!$B$10:$B2065,0),)="",""," - "&amp;INDEX('1.2 Speakers'!$J$10:$J2065,MATCH(K998,'1.2 Speakers'!$B$10:$B2065,0),)),"")&amp;IF(ISBLANK(L998),"","
")&amp;L998&amp;IFERROR(IF(INDEX('1.2 Speakers'!$J$10:$J2065,MATCH(L998,'1.2 Speakers'!$B$10:$B2065,0),)="",""," - "&amp;INDEX('1.2 Speakers'!$J$10:$J2065,MATCH(L998,'1.2 Speakers'!$B$10:$B2065,0),)),"")&amp;IF(ISBLANK(M998),"","
")&amp;M998&amp;IFERROR(IF(INDEX('1.2 Speakers'!$J$10:$J2065,MATCH(M998,'1.2 Speakers'!$B$10:$B2065,0),)="",""," - "&amp;INDEX('1.2 Speakers'!$J$10:$J2065,MATCH(M998,'1.2 Speakers'!$B$10:$B2065,0),)),"")&amp;IF(ISBLANK(N998),"","
")&amp;N998&amp;IFERROR(IF(INDEX('1.2 Speakers'!$J$10:$J2065,MATCH(N998,'1.2 Speakers'!$B$10:$B2065,0),)="",""," - "&amp;INDEX('1.2 Speakers'!$J$10:$J2065,MATCH(N998,'1.2 Speakers'!$B$10:$B2065,0),)),"")</f>
        <v/>
      </c>
      <c r="P998" s="58"/>
      <c r="Q998" s="60"/>
      <c r="R998" s="61"/>
      <c r="S998" s="60"/>
      <c r="T998" s="62"/>
    </row>
    <row r="999" spans="2:20" ht="13">
      <c r="B999" s="56"/>
      <c r="C999" s="425"/>
      <c r="D999" s="57"/>
      <c r="E999" s="58"/>
      <c r="F999" s="58"/>
      <c r="G999" s="427"/>
      <c r="H999" s="427"/>
      <c r="I999" s="59"/>
      <c r="J999" s="59"/>
      <c r="K999" s="59"/>
      <c r="L999" s="59"/>
      <c r="M999" s="59"/>
      <c r="N999" s="59"/>
      <c r="O999" s="57" t="str" cm="1">
        <f t="array" ref="O999">I999&amp;IFERROR(IF(INDEX('1.2 Speakers'!$J$10:$J2066,MATCH(I999,'1.2 Speakers'!$B$10:$B2066,0),)="",""," - "&amp;INDEX('1.2 Speakers'!$J$10:$J2066,MATCH(I999,'1.2 Speakers'!$B$10:$B2066,0),)),"")&amp;IF(ISBLANK(J999),"",CHAR(10))&amp;J999&amp;IFERROR(IF(INDEX('1.2 Speakers'!$J$10:$J2066,MATCH(J999,'1.2 Speakers'!$B$10:$B2066,0),)="",""," - "&amp;INDEX('1.2 Speakers'!$J$10:$J2066,MATCH(J999,'1.2 Speakers'!$B$10:$B2066,0),)),"")&amp;IF(ISBLANK(K999),"","
")&amp;K999&amp;IFERROR(IF(INDEX('1.2 Speakers'!$J$10:$J2066,MATCH(K999,'1.2 Speakers'!$B$10:$B2066,0),)="",""," - "&amp;INDEX('1.2 Speakers'!$J$10:$J2066,MATCH(K999,'1.2 Speakers'!$B$10:$B2066,0),)),"")&amp;IF(ISBLANK(L999),"","
")&amp;L999&amp;IFERROR(IF(INDEX('1.2 Speakers'!$J$10:$J2066,MATCH(L999,'1.2 Speakers'!$B$10:$B2066,0),)="",""," - "&amp;INDEX('1.2 Speakers'!$J$10:$J2066,MATCH(L999,'1.2 Speakers'!$B$10:$B2066,0),)),"")&amp;IF(ISBLANK(M999),"","
")&amp;M999&amp;IFERROR(IF(INDEX('1.2 Speakers'!$J$10:$J2066,MATCH(M999,'1.2 Speakers'!$B$10:$B2066,0),)="",""," - "&amp;INDEX('1.2 Speakers'!$J$10:$J2066,MATCH(M999,'1.2 Speakers'!$B$10:$B2066,0),)),"")&amp;IF(ISBLANK(N999),"","
")&amp;N999&amp;IFERROR(IF(INDEX('1.2 Speakers'!$J$10:$J2066,MATCH(N999,'1.2 Speakers'!$B$10:$B2066,0),)="",""," - "&amp;INDEX('1.2 Speakers'!$J$10:$J2066,MATCH(N999,'1.2 Speakers'!$B$10:$B2066,0),)),"")</f>
        <v/>
      </c>
      <c r="P999" s="58"/>
      <c r="Q999" s="60"/>
      <c r="R999" s="61"/>
      <c r="S999" s="60"/>
      <c r="T999" s="62"/>
    </row>
    <row r="1000" spans="2:20" ht="13">
      <c r="B1000" s="56"/>
      <c r="C1000" s="425"/>
      <c r="D1000" s="57"/>
      <c r="E1000" s="58"/>
      <c r="F1000" s="58"/>
      <c r="G1000" s="427"/>
      <c r="H1000" s="427"/>
      <c r="I1000" s="59"/>
      <c r="J1000" s="59"/>
      <c r="K1000" s="59"/>
      <c r="L1000" s="59"/>
      <c r="M1000" s="59"/>
      <c r="N1000" s="59"/>
      <c r="O1000" s="57" t="str" cm="1">
        <f t="array" ref="O1000">I1000&amp;IFERROR(IF(INDEX('1.2 Speakers'!$J$10:$J2067,MATCH(I1000,'1.2 Speakers'!$B$10:$B2067,0),)="",""," - "&amp;INDEX('1.2 Speakers'!$J$10:$J2067,MATCH(I1000,'1.2 Speakers'!$B$10:$B2067,0),)),"")&amp;IF(ISBLANK(J1000),"",CHAR(10))&amp;J1000&amp;IFERROR(IF(INDEX('1.2 Speakers'!$J$10:$J2067,MATCH(J1000,'1.2 Speakers'!$B$10:$B2067,0),)="",""," - "&amp;INDEX('1.2 Speakers'!$J$10:$J2067,MATCH(J1000,'1.2 Speakers'!$B$10:$B2067,0),)),"")&amp;IF(ISBLANK(K1000),"","
")&amp;K1000&amp;IFERROR(IF(INDEX('1.2 Speakers'!$J$10:$J2067,MATCH(K1000,'1.2 Speakers'!$B$10:$B2067,0),)="",""," - "&amp;INDEX('1.2 Speakers'!$J$10:$J2067,MATCH(K1000,'1.2 Speakers'!$B$10:$B2067,0),)),"")&amp;IF(ISBLANK(L1000),"","
")&amp;L1000&amp;IFERROR(IF(INDEX('1.2 Speakers'!$J$10:$J2067,MATCH(L1000,'1.2 Speakers'!$B$10:$B2067,0),)="",""," - "&amp;INDEX('1.2 Speakers'!$J$10:$J2067,MATCH(L1000,'1.2 Speakers'!$B$10:$B2067,0),)),"")&amp;IF(ISBLANK(M1000),"","
")&amp;M1000&amp;IFERROR(IF(INDEX('1.2 Speakers'!$J$10:$J2067,MATCH(M1000,'1.2 Speakers'!$B$10:$B2067,0),)="",""," - "&amp;INDEX('1.2 Speakers'!$J$10:$J2067,MATCH(M1000,'1.2 Speakers'!$B$10:$B2067,0),)),"")&amp;IF(ISBLANK(N1000),"","
")&amp;N1000&amp;IFERROR(IF(INDEX('1.2 Speakers'!$J$10:$J2067,MATCH(N1000,'1.2 Speakers'!$B$10:$B2067,0),)="",""," - "&amp;INDEX('1.2 Speakers'!$J$10:$J2067,MATCH(N1000,'1.2 Speakers'!$B$10:$B2067,0),)),"")</f>
        <v/>
      </c>
      <c r="P1000" s="58"/>
      <c r="Q1000" s="60"/>
      <c r="R1000" s="61"/>
      <c r="S1000" s="60"/>
      <c r="T1000" s="62"/>
    </row>
    <row r="1001" spans="2:20" ht="13">
      <c r="B1001" s="56"/>
      <c r="C1001" s="425"/>
      <c r="D1001" s="57"/>
      <c r="E1001" s="58"/>
      <c r="F1001" s="58"/>
      <c r="G1001" s="427"/>
      <c r="H1001" s="427"/>
      <c r="I1001" s="59"/>
      <c r="J1001" s="59"/>
      <c r="K1001" s="59"/>
      <c r="L1001" s="59"/>
      <c r="M1001" s="59"/>
      <c r="N1001" s="59"/>
      <c r="O1001" s="57" t="str" cm="1">
        <f t="array" ref="O1001">I1001&amp;IFERROR(IF(INDEX('1.2 Speakers'!$J$10:$J2068,MATCH(I1001,'1.2 Speakers'!$B$10:$B2068,0),)="",""," - "&amp;INDEX('1.2 Speakers'!$J$10:$J2068,MATCH(I1001,'1.2 Speakers'!$B$10:$B2068,0),)),"")&amp;IF(ISBLANK(J1001),"",CHAR(10))&amp;J1001&amp;IFERROR(IF(INDEX('1.2 Speakers'!$J$10:$J2068,MATCH(J1001,'1.2 Speakers'!$B$10:$B2068,0),)="",""," - "&amp;INDEX('1.2 Speakers'!$J$10:$J2068,MATCH(J1001,'1.2 Speakers'!$B$10:$B2068,0),)),"")&amp;IF(ISBLANK(K1001),"","
")&amp;K1001&amp;IFERROR(IF(INDEX('1.2 Speakers'!$J$10:$J2068,MATCH(K1001,'1.2 Speakers'!$B$10:$B2068,0),)="",""," - "&amp;INDEX('1.2 Speakers'!$J$10:$J2068,MATCH(K1001,'1.2 Speakers'!$B$10:$B2068,0),)),"")&amp;IF(ISBLANK(L1001),"","
")&amp;L1001&amp;IFERROR(IF(INDEX('1.2 Speakers'!$J$10:$J2068,MATCH(L1001,'1.2 Speakers'!$B$10:$B2068,0),)="",""," - "&amp;INDEX('1.2 Speakers'!$J$10:$J2068,MATCH(L1001,'1.2 Speakers'!$B$10:$B2068,0),)),"")&amp;IF(ISBLANK(M1001),"","
")&amp;M1001&amp;IFERROR(IF(INDEX('1.2 Speakers'!$J$10:$J2068,MATCH(M1001,'1.2 Speakers'!$B$10:$B2068,0),)="",""," - "&amp;INDEX('1.2 Speakers'!$J$10:$J2068,MATCH(M1001,'1.2 Speakers'!$B$10:$B2068,0),)),"")&amp;IF(ISBLANK(N1001),"","
")&amp;N1001&amp;IFERROR(IF(INDEX('1.2 Speakers'!$J$10:$J2068,MATCH(N1001,'1.2 Speakers'!$B$10:$B2068,0),)="",""," - "&amp;INDEX('1.2 Speakers'!$J$10:$J2068,MATCH(N1001,'1.2 Speakers'!$B$10:$B2068,0),)),"")</f>
        <v/>
      </c>
      <c r="P1001" s="58"/>
      <c r="Q1001" s="60"/>
      <c r="R1001" s="61"/>
      <c r="S1001" s="60"/>
      <c r="T1001" s="62"/>
    </row>
    <row r="1002" spans="2:20" ht="13">
      <c r="B1002" s="56"/>
      <c r="C1002" s="425"/>
      <c r="D1002" s="57"/>
      <c r="E1002" s="58"/>
      <c r="F1002" s="58"/>
      <c r="G1002" s="427"/>
      <c r="H1002" s="427"/>
      <c r="I1002" s="59"/>
      <c r="J1002" s="59"/>
      <c r="K1002" s="59"/>
      <c r="L1002" s="59"/>
      <c r="M1002" s="59"/>
      <c r="N1002" s="59"/>
      <c r="O1002" s="57" t="str" cm="1">
        <f t="array" ref="O1002">I1002&amp;IFERROR(IF(INDEX('1.2 Speakers'!$J$10:$J2069,MATCH(I1002,'1.2 Speakers'!$B$10:$B2069,0),)="",""," - "&amp;INDEX('1.2 Speakers'!$J$10:$J2069,MATCH(I1002,'1.2 Speakers'!$B$10:$B2069,0),)),"")&amp;IF(ISBLANK(J1002),"",CHAR(10))&amp;J1002&amp;IFERROR(IF(INDEX('1.2 Speakers'!$J$10:$J2069,MATCH(J1002,'1.2 Speakers'!$B$10:$B2069,0),)="",""," - "&amp;INDEX('1.2 Speakers'!$J$10:$J2069,MATCH(J1002,'1.2 Speakers'!$B$10:$B2069,0),)),"")&amp;IF(ISBLANK(K1002),"","
")&amp;K1002&amp;IFERROR(IF(INDEX('1.2 Speakers'!$J$10:$J2069,MATCH(K1002,'1.2 Speakers'!$B$10:$B2069,0),)="",""," - "&amp;INDEX('1.2 Speakers'!$J$10:$J2069,MATCH(K1002,'1.2 Speakers'!$B$10:$B2069,0),)),"")&amp;IF(ISBLANK(L1002),"","
")&amp;L1002&amp;IFERROR(IF(INDEX('1.2 Speakers'!$J$10:$J2069,MATCH(L1002,'1.2 Speakers'!$B$10:$B2069,0),)="",""," - "&amp;INDEX('1.2 Speakers'!$J$10:$J2069,MATCH(L1002,'1.2 Speakers'!$B$10:$B2069,0),)),"")&amp;IF(ISBLANK(M1002),"","
")&amp;M1002&amp;IFERROR(IF(INDEX('1.2 Speakers'!$J$10:$J2069,MATCH(M1002,'1.2 Speakers'!$B$10:$B2069,0),)="",""," - "&amp;INDEX('1.2 Speakers'!$J$10:$J2069,MATCH(M1002,'1.2 Speakers'!$B$10:$B2069,0),)),"")&amp;IF(ISBLANK(N1002),"","
")&amp;N1002&amp;IFERROR(IF(INDEX('1.2 Speakers'!$J$10:$J2069,MATCH(N1002,'1.2 Speakers'!$B$10:$B2069,0),)="",""," - "&amp;INDEX('1.2 Speakers'!$J$10:$J2069,MATCH(N1002,'1.2 Speakers'!$B$10:$B2069,0),)),"")</f>
        <v/>
      </c>
      <c r="P1002" s="58"/>
      <c r="Q1002" s="60"/>
      <c r="R1002" s="61"/>
      <c r="S1002" s="60"/>
      <c r="T1002" s="62"/>
    </row>
    <row r="1003" spans="2:20" ht="13">
      <c r="B1003" s="56"/>
      <c r="C1003" s="425"/>
      <c r="D1003" s="57"/>
      <c r="E1003" s="58"/>
      <c r="F1003" s="58"/>
      <c r="G1003" s="427"/>
      <c r="H1003" s="427"/>
      <c r="I1003" s="59"/>
      <c r="J1003" s="59"/>
      <c r="K1003" s="59"/>
      <c r="L1003" s="59"/>
      <c r="M1003" s="59"/>
      <c r="N1003" s="59"/>
      <c r="O1003" s="57" t="str" cm="1">
        <f t="array" ref="O1003">I1003&amp;IFERROR(IF(INDEX('1.2 Speakers'!$J$10:$J2070,MATCH(I1003,'1.2 Speakers'!$B$10:$B2070,0),)="",""," - "&amp;INDEX('1.2 Speakers'!$J$10:$J2070,MATCH(I1003,'1.2 Speakers'!$B$10:$B2070,0),)),"")&amp;IF(ISBLANK(J1003),"",CHAR(10))&amp;J1003&amp;IFERROR(IF(INDEX('1.2 Speakers'!$J$10:$J2070,MATCH(J1003,'1.2 Speakers'!$B$10:$B2070,0),)="",""," - "&amp;INDEX('1.2 Speakers'!$J$10:$J2070,MATCH(J1003,'1.2 Speakers'!$B$10:$B2070,0),)),"")&amp;IF(ISBLANK(K1003),"","
")&amp;K1003&amp;IFERROR(IF(INDEX('1.2 Speakers'!$J$10:$J2070,MATCH(K1003,'1.2 Speakers'!$B$10:$B2070,0),)="",""," - "&amp;INDEX('1.2 Speakers'!$J$10:$J2070,MATCH(K1003,'1.2 Speakers'!$B$10:$B2070,0),)),"")&amp;IF(ISBLANK(L1003),"","
")&amp;L1003&amp;IFERROR(IF(INDEX('1.2 Speakers'!$J$10:$J2070,MATCH(L1003,'1.2 Speakers'!$B$10:$B2070,0),)="",""," - "&amp;INDEX('1.2 Speakers'!$J$10:$J2070,MATCH(L1003,'1.2 Speakers'!$B$10:$B2070,0),)),"")&amp;IF(ISBLANK(M1003),"","
")&amp;M1003&amp;IFERROR(IF(INDEX('1.2 Speakers'!$J$10:$J2070,MATCH(M1003,'1.2 Speakers'!$B$10:$B2070,0),)="",""," - "&amp;INDEX('1.2 Speakers'!$J$10:$J2070,MATCH(M1003,'1.2 Speakers'!$B$10:$B2070,0),)),"")&amp;IF(ISBLANK(N1003),"","
")&amp;N1003&amp;IFERROR(IF(INDEX('1.2 Speakers'!$J$10:$J2070,MATCH(N1003,'1.2 Speakers'!$B$10:$B2070,0),)="",""," - "&amp;INDEX('1.2 Speakers'!$J$10:$J2070,MATCH(N1003,'1.2 Speakers'!$B$10:$B2070,0),)),"")</f>
        <v/>
      </c>
      <c r="P1003" s="58"/>
      <c r="Q1003" s="60"/>
      <c r="R1003" s="61"/>
      <c r="S1003" s="60"/>
      <c r="T1003" s="62"/>
    </row>
  </sheetData>
  <autoFilter ref="B12:T209" xr:uid="{00000000-0009-0000-0000-000002000000}"/>
  <mergeCells count="9">
    <mergeCell ref="R11:S11"/>
    <mergeCell ref="G10:H10"/>
    <mergeCell ref="I10:N10"/>
    <mergeCell ref="P10:Q10"/>
    <mergeCell ref="B11:C11"/>
    <mergeCell ref="D11:E11"/>
    <mergeCell ref="G11:H11"/>
    <mergeCell ref="I11:N11"/>
    <mergeCell ref="P11:Q11"/>
  </mergeCells>
  <phoneticPr fontId="61" type="noConversion"/>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2000000}">
          <x14:formula1>
            <xm:f>'0. Config'!$D$21:$D$60</xm:f>
          </x14:formula1>
          <xm:sqref>E13:E1003</xm:sqref>
        </x14:dataValidation>
        <x14:dataValidation type="list" allowBlank="1" showErrorMessage="1" xr:uid="{00000000-0002-0000-0200-000003000000}">
          <x14:formula1>
            <xm:f>'0. Config'!$G$21:$G$60</xm:f>
          </x14:formula1>
          <xm:sqref>F13:F1003</xm:sqref>
        </x14:dataValidation>
        <x14:dataValidation type="list" allowBlank="1" showErrorMessage="1" xr:uid="{E77E88E4-A865-8948-AE8F-F10DBF6E6992}">
          <x14:formula1>
            <xm:f>'1.2 Speakers'!$B$10:$B$1003</xm:f>
          </x14:formula1>
          <xm:sqref>I13:N1003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CE5CD"/>
    <outlinePr summaryBelow="0" summaryRight="0"/>
  </sheetPr>
  <dimension ref="B1:T279"/>
  <sheetViews>
    <sheetView showGridLines="0" zoomScale="130" zoomScaleNormal="130" workbookViewId="0">
      <selection activeCell="E34" sqref="E34"/>
    </sheetView>
  </sheetViews>
  <sheetFormatPr baseColWidth="10" defaultColWidth="12.5" defaultRowHeight="15.75" customHeight="1"/>
  <cols>
    <col min="1" max="1" width="1.33203125" customWidth="1"/>
    <col min="2" max="2" width="20.83203125" customWidth="1"/>
    <col min="3" max="3" width="20.1640625" customWidth="1"/>
    <col min="4" max="4" width="18.83203125" customWidth="1"/>
    <col min="5" max="5" width="20.5" customWidth="1"/>
    <col min="6" max="6" width="14.1640625" customWidth="1"/>
    <col min="7" max="7" width="14" customWidth="1"/>
    <col min="8" max="8" width="10" customWidth="1"/>
    <col min="9" max="9" width="12.5" customWidth="1"/>
    <col min="10" max="10" width="38.1640625" customWidth="1"/>
    <col min="11" max="11" width="17" customWidth="1"/>
    <col min="12" max="12" width="12.1640625" customWidth="1"/>
    <col min="13" max="13" width="12.83203125" customWidth="1"/>
    <col min="14" max="14" width="16.1640625" customWidth="1"/>
    <col min="15" max="15" width="13.1640625" customWidth="1"/>
    <col min="16" max="16" width="12.5" customWidth="1"/>
    <col min="17" max="17" width="11" customWidth="1"/>
    <col min="18" max="18" width="14.1640625" customWidth="1"/>
    <col min="19" max="19" width="13.1640625" customWidth="1"/>
    <col min="20" max="20" width="19.5" customWidth="1"/>
    <col min="21" max="21" width="5.83203125" customWidth="1"/>
  </cols>
  <sheetData>
    <row r="1" spans="2:20" ht="15.75" customHeight="1">
      <c r="B1" s="449"/>
      <c r="C1" s="559"/>
      <c r="D1" s="559"/>
      <c r="E1" s="559"/>
      <c r="F1" s="559"/>
      <c r="G1" s="559"/>
      <c r="H1" s="559"/>
      <c r="I1" s="559"/>
      <c r="J1" s="559"/>
      <c r="K1" s="559"/>
      <c r="L1" s="559"/>
      <c r="M1" s="559"/>
      <c r="N1" s="559"/>
      <c r="O1" s="559"/>
      <c r="P1" s="559"/>
      <c r="Q1" s="559"/>
      <c r="R1" s="559"/>
      <c r="S1" s="559"/>
      <c r="T1" s="450"/>
    </row>
    <row r="2" spans="2:20" ht="15.75" customHeight="1">
      <c r="B2" s="451"/>
      <c r="T2" s="448"/>
    </row>
    <row r="3" spans="2:20" ht="15.75" customHeight="1">
      <c r="B3" s="451"/>
      <c r="T3" s="448"/>
    </row>
    <row r="4" spans="2:20" ht="15.75" customHeight="1">
      <c r="B4" s="451"/>
      <c r="T4" s="448"/>
    </row>
    <row r="5" spans="2:20" ht="19">
      <c r="B5" s="553" t="s">
        <v>164</v>
      </c>
      <c r="C5" s="554"/>
      <c r="D5" s="546"/>
      <c r="E5" s="546"/>
      <c r="F5" s="546"/>
      <c r="G5" s="546"/>
      <c r="H5" s="546"/>
      <c r="I5" s="550"/>
      <c r="J5" s="546"/>
      <c r="K5" s="546"/>
      <c r="L5" s="546"/>
      <c r="M5" s="546"/>
      <c r="N5" s="546"/>
      <c r="O5" s="546"/>
      <c r="P5" s="546"/>
      <c r="Q5" s="546"/>
      <c r="R5" s="555"/>
      <c r="S5" s="556"/>
      <c r="T5" s="557"/>
    </row>
    <row r="6" spans="2:20" ht="21" customHeight="1">
      <c r="B6" s="451"/>
      <c r="T6" s="448"/>
    </row>
    <row r="7" spans="2:20" ht="13" thickBot="1">
      <c r="B7" s="560" t="s">
        <v>6</v>
      </c>
      <c r="C7" s="64" t="s">
        <v>10</v>
      </c>
      <c r="D7" s="818" t="s">
        <v>6</v>
      </c>
      <c r="E7" s="813"/>
      <c r="F7" s="813"/>
      <c r="G7" s="813"/>
      <c r="H7" s="812"/>
      <c r="I7" s="65" t="s">
        <v>10</v>
      </c>
      <c r="J7" s="66" t="s">
        <v>14</v>
      </c>
      <c r="K7" s="819" t="s">
        <v>6</v>
      </c>
      <c r="L7" s="820"/>
      <c r="M7" s="820"/>
      <c r="N7" s="820"/>
      <c r="O7" s="820"/>
      <c r="P7" s="820"/>
      <c r="Q7" s="820"/>
      <c r="R7" s="820"/>
      <c r="S7" s="821"/>
      <c r="T7" s="561" t="s">
        <v>10</v>
      </c>
    </row>
    <row r="8" spans="2:20" ht="23.25" customHeight="1">
      <c r="B8" s="822" t="s">
        <v>164</v>
      </c>
      <c r="C8" s="823"/>
      <c r="D8" s="823"/>
      <c r="E8" s="823"/>
      <c r="F8" s="823"/>
      <c r="G8" s="823"/>
      <c r="H8" s="823"/>
      <c r="I8" s="569"/>
      <c r="J8" s="568"/>
      <c r="K8" s="824" t="s">
        <v>165</v>
      </c>
      <c r="L8" s="825"/>
      <c r="M8" s="825"/>
      <c r="N8" s="825"/>
      <c r="O8" s="825"/>
      <c r="P8" s="825"/>
      <c r="Q8" s="825"/>
      <c r="R8" s="825"/>
      <c r="S8" s="825"/>
      <c r="T8" s="826"/>
    </row>
    <row r="9" spans="2:20" ht="30" customHeight="1">
      <c r="B9" s="558" t="s">
        <v>166</v>
      </c>
      <c r="C9" s="488" t="s">
        <v>167</v>
      </c>
      <c r="D9" s="488" t="s">
        <v>168</v>
      </c>
      <c r="E9" s="488" t="s">
        <v>169</v>
      </c>
      <c r="F9" s="488" t="s">
        <v>170</v>
      </c>
      <c r="G9" s="488" t="s">
        <v>171</v>
      </c>
      <c r="H9" s="488" t="s">
        <v>172</v>
      </c>
      <c r="I9" s="488" t="s">
        <v>173</v>
      </c>
      <c r="J9" s="488" t="s">
        <v>174</v>
      </c>
      <c r="K9" s="67" t="s">
        <v>160</v>
      </c>
      <c r="L9" s="67" t="s">
        <v>175</v>
      </c>
      <c r="M9" s="67" t="s">
        <v>176</v>
      </c>
      <c r="N9" s="67" t="s">
        <v>177</v>
      </c>
      <c r="O9" s="67" t="s">
        <v>178</v>
      </c>
      <c r="P9" s="67" t="s">
        <v>179</v>
      </c>
      <c r="Q9" s="67" t="s">
        <v>180</v>
      </c>
      <c r="R9" s="67" t="s">
        <v>181</v>
      </c>
      <c r="S9" s="67" t="s">
        <v>182</v>
      </c>
      <c r="T9" s="562" t="s">
        <v>183</v>
      </c>
    </row>
    <row r="10" spans="2:20" ht="13">
      <c r="B10" s="563" t="s">
        <v>163</v>
      </c>
      <c r="C10" s="68" t="s">
        <v>184</v>
      </c>
      <c r="D10" s="69" t="s">
        <v>185</v>
      </c>
      <c r="E10" s="70" t="s">
        <v>186</v>
      </c>
      <c r="F10" s="287"/>
      <c r="G10" s="70"/>
      <c r="H10" s="70"/>
      <c r="I10" s="70" t="s">
        <v>106</v>
      </c>
      <c r="J10" s="70" t="str">
        <f>E10&amp;IF(OR(ISBLANK(D10),ISBLANK(E10)),"",", ")&amp;D10</f>
        <v>Program Manager, COMPANY 9</v>
      </c>
      <c r="K10" s="70"/>
      <c r="L10" s="70"/>
      <c r="M10" s="70"/>
      <c r="N10" s="70"/>
      <c r="O10" s="70"/>
      <c r="P10" s="70"/>
      <c r="Q10" s="70"/>
      <c r="R10" s="70"/>
      <c r="S10" s="70"/>
      <c r="T10" s="564"/>
    </row>
    <row r="11" spans="2:20" ht="12.75" customHeight="1">
      <c r="B11" s="563" t="s">
        <v>361</v>
      </c>
      <c r="C11" s="68" t="s">
        <v>187</v>
      </c>
      <c r="D11" s="69" t="s">
        <v>185</v>
      </c>
      <c r="E11" s="70" t="s">
        <v>186</v>
      </c>
      <c r="F11" s="287"/>
      <c r="G11" s="70"/>
      <c r="H11" s="70"/>
      <c r="I11" s="70" t="s">
        <v>103</v>
      </c>
      <c r="J11" s="70" t="str">
        <f t="shared" ref="J11:J74" si="0">E11&amp;IF(OR(ISBLANK(D11),ISBLANK(E11)),"",", ")&amp;D11</f>
        <v>Program Manager, COMPANY 9</v>
      </c>
      <c r="K11" s="70"/>
      <c r="L11" s="70"/>
      <c r="M11" s="70"/>
      <c r="N11" s="70"/>
      <c r="O11" s="70"/>
      <c r="P11" s="70"/>
      <c r="Q11" s="70"/>
      <c r="R11" s="70"/>
      <c r="S11" s="70"/>
      <c r="T11" s="564"/>
    </row>
    <row r="12" spans="2:20" ht="12.75" customHeight="1">
      <c r="B12" s="563"/>
      <c r="C12" s="68"/>
      <c r="D12" s="69"/>
      <c r="E12" s="70"/>
      <c r="F12" s="287"/>
      <c r="G12" s="70"/>
      <c r="H12" s="70"/>
      <c r="I12" s="70"/>
      <c r="J12" s="70" t="str">
        <f t="shared" si="0"/>
        <v/>
      </c>
      <c r="K12" s="70"/>
      <c r="L12" s="70"/>
      <c r="M12" s="70"/>
      <c r="N12" s="70"/>
      <c r="O12" s="70"/>
      <c r="P12" s="70"/>
      <c r="Q12" s="70"/>
      <c r="R12" s="70"/>
      <c r="S12" s="70"/>
      <c r="T12" s="564"/>
    </row>
    <row r="13" spans="2:20" ht="12.75" customHeight="1">
      <c r="B13" s="563"/>
      <c r="C13" s="68"/>
      <c r="D13" s="69"/>
      <c r="E13" s="70"/>
      <c r="F13" s="287"/>
      <c r="G13" s="70"/>
      <c r="H13" s="70"/>
      <c r="I13" s="70"/>
      <c r="J13" s="70" t="str">
        <f t="shared" si="0"/>
        <v/>
      </c>
      <c r="K13" s="70"/>
      <c r="L13" s="70"/>
      <c r="M13" s="70"/>
      <c r="N13" s="70"/>
      <c r="O13" s="70"/>
      <c r="P13" s="70"/>
      <c r="Q13" s="70"/>
      <c r="R13" s="70"/>
      <c r="S13" s="70"/>
      <c r="T13" s="564"/>
    </row>
    <row r="14" spans="2:20" ht="12.75" customHeight="1">
      <c r="B14" s="563"/>
      <c r="C14" s="68"/>
      <c r="D14" s="69"/>
      <c r="E14" s="70"/>
      <c r="F14" s="287"/>
      <c r="G14" s="70"/>
      <c r="H14" s="70"/>
      <c r="I14" s="70"/>
      <c r="J14" s="70" t="str">
        <f t="shared" si="0"/>
        <v/>
      </c>
      <c r="K14" s="70"/>
      <c r="L14" s="70"/>
      <c r="M14" s="70"/>
      <c r="N14" s="70"/>
      <c r="O14" s="70"/>
      <c r="P14" s="70"/>
      <c r="Q14" s="70"/>
      <c r="R14" s="70"/>
      <c r="S14" s="70"/>
      <c r="T14" s="564"/>
    </row>
    <row r="15" spans="2:20" ht="12.75" customHeight="1">
      <c r="B15" s="563"/>
      <c r="C15" s="68"/>
      <c r="D15" s="69"/>
      <c r="E15" s="70"/>
      <c r="F15" s="287"/>
      <c r="G15" s="70"/>
      <c r="H15" s="70"/>
      <c r="I15" s="70"/>
      <c r="J15" s="70" t="str">
        <f t="shared" si="0"/>
        <v/>
      </c>
      <c r="K15" s="70"/>
      <c r="L15" s="70"/>
      <c r="M15" s="70"/>
      <c r="N15" s="70"/>
      <c r="O15" s="70"/>
      <c r="P15" s="70"/>
      <c r="Q15" s="70"/>
      <c r="R15" s="70"/>
      <c r="S15" s="70"/>
      <c r="T15" s="564"/>
    </row>
    <row r="16" spans="2:20" ht="12.75" customHeight="1">
      <c r="B16" s="563"/>
      <c r="C16" s="68"/>
      <c r="D16" s="69"/>
      <c r="E16" s="70"/>
      <c r="F16" s="287"/>
      <c r="G16" s="70"/>
      <c r="H16" s="70"/>
      <c r="I16" s="70"/>
      <c r="J16" s="70" t="str">
        <f t="shared" si="0"/>
        <v/>
      </c>
      <c r="K16" s="70"/>
      <c r="L16" s="70"/>
      <c r="M16" s="70"/>
      <c r="N16" s="70"/>
      <c r="O16" s="70"/>
      <c r="P16" s="70"/>
      <c r="Q16" s="70"/>
      <c r="R16" s="70"/>
      <c r="S16" s="70"/>
      <c r="T16" s="564"/>
    </row>
    <row r="17" spans="2:20" ht="12.75" customHeight="1">
      <c r="B17" s="563"/>
      <c r="C17" s="68"/>
      <c r="D17" s="428"/>
      <c r="E17" s="70"/>
      <c r="F17" s="287"/>
      <c r="G17" s="70"/>
      <c r="H17" s="70"/>
      <c r="I17" s="70"/>
      <c r="J17" s="70" t="str">
        <f t="shared" si="0"/>
        <v/>
      </c>
      <c r="K17" s="70"/>
      <c r="L17" s="70"/>
      <c r="M17" s="70"/>
      <c r="N17" s="70"/>
      <c r="O17" s="70"/>
      <c r="P17" s="70"/>
      <c r="Q17" s="70"/>
      <c r="R17" s="70"/>
      <c r="S17" s="70"/>
      <c r="T17" s="564"/>
    </row>
    <row r="18" spans="2:20" ht="12.75" customHeight="1">
      <c r="B18" s="563"/>
      <c r="C18" s="68"/>
      <c r="D18" s="428"/>
      <c r="E18" s="70"/>
      <c r="F18" s="287"/>
      <c r="G18" s="70"/>
      <c r="H18" s="70"/>
      <c r="I18" s="70"/>
      <c r="J18" s="70" t="str">
        <f t="shared" si="0"/>
        <v/>
      </c>
      <c r="K18" s="70"/>
      <c r="L18" s="70"/>
      <c r="M18" s="70"/>
      <c r="N18" s="70"/>
      <c r="O18" s="70"/>
      <c r="P18" s="70"/>
      <c r="Q18" s="70"/>
      <c r="R18" s="70"/>
      <c r="S18" s="70"/>
      <c r="T18" s="564"/>
    </row>
    <row r="19" spans="2:20" ht="12.75" customHeight="1">
      <c r="B19" s="563"/>
      <c r="C19" s="68"/>
      <c r="D19" s="428"/>
      <c r="E19" s="70"/>
      <c r="F19" s="287"/>
      <c r="G19" s="70"/>
      <c r="H19" s="70"/>
      <c r="I19" s="70"/>
      <c r="J19" s="70" t="str">
        <f t="shared" si="0"/>
        <v/>
      </c>
      <c r="K19" s="70"/>
      <c r="L19" s="70"/>
      <c r="M19" s="70"/>
      <c r="N19" s="70"/>
      <c r="O19" s="70"/>
      <c r="P19" s="70"/>
      <c r="Q19" s="70"/>
      <c r="R19" s="70"/>
      <c r="S19" s="70"/>
      <c r="T19" s="564"/>
    </row>
    <row r="20" spans="2:20" ht="12.75" customHeight="1">
      <c r="B20" s="563"/>
      <c r="C20" s="68"/>
      <c r="D20" s="428"/>
      <c r="E20" s="70"/>
      <c r="F20" s="287"/>
      <c r="G20" s="70"/>
      <c r="H20" s="70"/>
      <c r="I20" s="70"/>
      <c r="J20" s="70" t="str">
        <f t="shared" si="0"/>
        <v/>
      </c>
      <c r="K20" s="70"/>
      <c r="L20" s="70"/>
      <c r="M20" s="70"/>
      <c r="N20" s="70"/>
      <c r="O20" s="70"/>
      <c r="P20" s="70"/>
      <c r="Q20" s="70"/>
      <c r="R20" s="70"/>
      <c r="S20" s="70"/>
      <c r="T20" s="564"/>
    </row>
    <row r="21" spans="2:20" ht="12.75" customHeight="1">
      <c r="B21" s="563"/>
      <c r="C21" s="68"/>
      <c r="D21" s="428"/>
      <c r="E21" s="70"/>
      <c r="F21" s="287"/>
      <c r="G21" s="70"/>
      <c r="H21" s="70"/>
      <c r="I21" s="70"/>
      <c r="J21" s="70" t="str">
        <f t="shared" si="0"/>
        <v/>
      </c>
      <c r="K21" s="70"/>
      <c r="L21" s="70"/>
      <c r="M21" s="70"/>
      <c r="N21" s="70"/>
      <c r="O21" s="70"/>
      <c r="P21" s="70"/>
      <c r="Q21" s="70"/>
      <c r="R21" s="70"/>
      <c r="S21" s="70"/>
      <c r="T21" s="564"/>
    </row>
    <row r="22" spans="2:20" ht="12.75" customHeight="1">
      <c r="B22" s="563"/>
      <c r="C22" s="68"/>
      <c r="D22" s="428"/>
      <c r="E22" s="70"/>
      <c r="F22" s="287"/>
      <c r="G22" s="70"/>
      <c r="H22" s="70"/>
      <c r="I22" s="70"/>
      <c r="J22" s="70" t="str">
        <f t="shared" si="0"/>
        <v/>
      </c>
      <c r="K22" s="70"/>
      <c r="L22" s="70"/>
      <c r="M22" s="70"/>
      <c r="N22" s="70"/>
      <c r="O22" s="70"/>
      <c r="P22" s="70"/>
      <c r="Q22" s="70"/>
      <c r="R22" s="70"/>
      <c r="S22" s="70"/>
      <c r="T22" s="564"/>
    </row>
    <row r="23" spans="2:20" ht="12.75" customHeight="1">
      <c r="B23" s="563"/>
      <c r="C23" s="68"/>
      <c r="D23" s="69"/>
      <c r="E23" s="70"/>
      <c r="F23" s="287"/>
      <c r="G23" s="70"/>
      <c r="H23" s="70"/>
      <c r="I23" s="70"/>
      <c r="J23" s="70" t="str">
        <f t="shared" si="0"/>
        <v/>
      </c>
      <c r="K23" s="70"/>
      <c r="L23" s="70"/>
      <c r="M23" s="70"/>
      <c r="N23" s="70"/>
      <c r="O23" s="70"/>
      <c r="P23" s="70"/>
      <c r="Q23" s="70"/>
      <c r="R23" s="70"/>
      <c r="S23" s="70"/>
      <c r="T23" s="564"/>
    </row>
    <row r="24" spans="2:20" ht="12.75" customHeight="1">
      <c r="B24" s="563"/>
      <c r="C24" s="68"/>
      <c r="D24" s="69"/>
      <c r="E24" s="70"/>
      <c r="F24" s="287"/>
      <c r="G24" s="70"/>
      <c r="H24" s="70"/>
      <c r="I24" s="70"/>
      <c r="J24" s="70" t="str">
        <f t="shared" si="0"/>
        <v/>
      </c>
      <c r="K24" s="70"/>
      <c r="L24" s="70"/>
      <c r="M24" s="70"/>
      <c r="N24" s="70"/>
      <c r="O24" s="70"/>
      <c r="P24" s="70"/>
      <c r="Q24" s="70"/>
      <c r="R24" s="70"/>
      <c r="S24" s="70"/>
      <c r="T24" s="564"/>
    </row>
    <row r="25" spans="2:20" ht="12.75" customHeight="1">
      <c r="B25" s="563"/>
      <c r="C25" s="68"/>
      <c r="D25" s="69"/>
      <c r="E25" s="429"/>
      <c r="F25" s="287"/>
      <c r="G25" s="70"/>
      <c r="H25" s="70"/>
      <c r="I25" s="70"/>
      <c r="J25" s="70" t="str">
        <f t="shared" si="0"/>
        <v/>
      </c>
      <c r="K25" s="70"/>
      <c r="L25" s="70"/>
      <c r="M25" s="70"/>
      <c r="N25" s="70"/>
      <c r="O25" s="70"/>
      <c r="P25" s="70"/>
      <c r="Q25" s="70"/>
      <c r="R25" s="70"/>
      <c r="S25" s="70"/>
      <c r="T25" s="564"/>
    </row>
    <row r="26" spans="2:20" ht="12.75" customHeight="1">
      <c r="B26" s="563"/>
      <c r="C26" s="68"/>
      <c r="D26" s="69"/>
      <c r="E26" s="70"/>
      <c r="F26" s="287"/>
      <c r="G26" s="70"/>
      <c r="H26" s="70"/>
      <c r="I26" s="70"/>
      <c r="J26" s="70" t="str">
        <f t="shared" si="0"/>
        <v/>
      </c>
      <c r="K26" s="70"/>
      <c r="L26" s="70"/>
      <c r="M26" s="70"/>
      <c r="N26" s="70"/>
      <c r="O26" s="70"/>
      <c r="P26" s="70"/>
      <c r="Q26" s="70"/>
      <c r="R26" s="70"/>
      <c r="S26" s="70"/>
      <c r="T26" s="564"/>
    </row>
    <row r="27" spans="2:20" ht="12.75" customHeight="1">
      <c r="B27" s="563"/>
      <c r="C27" s="68"/>
      <c r="D27" s="69"/>
      <c r="E27" s="70"/>
      <c r="F27" s="287"/>
      <c r="G27" s="70"/>
      <c r="H27" s="70"/>
      <c r="I27" s="70"/>
      <c r="J27" s="70" t="str">
        <f t="shared" si="0"/>
        <v/>
      </c>
      <c r="K27" s="70"/>
      <c r="L27" s="70"/>
      <c r="M27" s="70"/>
      <c r="N27" s="70"/>
      <c r="O27" s="70"/>
      <c r="P27" s="70"/>
      <c r="Q27" s="70"/>
      <c r="R27" s="70"/>
      <c r="S27" s="70"/>
      <c r="T27" s="564"/>
    </row>
    <row r="28" spans="2:20" ht="12.75" customHeight="1">
      <c r="B28" s="563"/>
      <c r="C28" s="68"/>
      <c r="D28" s="69"/>
      <c r="E28" s="70"/>
      <c r="F28" s="287"/>
      <c r="G28" s="70"/>
      <c r="H28" s="70"/>
      <c r="I28" s="70"/>
      <c r="J28" s="70" t="str">
        <f t="shared" si="0"/>
        <v/>
      </c>
      <c r="K28" s="70"/>
      <c r="L28" s="70"/>
      <c r="M28" s="70"/>
      <c r="N28" s="70"/>
      <c r="O28" s="70"/>
      <c r="P28" s="70"/>
      <c r="Q28" s="70"/>
      <c r="R28" s="70"/>
      <c r="S28" s="70"/>
      <c r="T28" s="564"/>
    </row>
    <row r="29" spans="2:20" ht="12.75" customHeight="1">
      <c r="B29" s="563"/>
      <c r="C29" s="68"/>
      <c r="D29" s="69"/>
      <c r="E29" s="70"/>
      <c r="F29" s="287"/>
      <c r="G29" s="70"/>
      <c r="H29" s="70"/>
      <c r="I29" s="70"/>
      <c r="J29" s="70" t="str">
        <f t="shared" si="0"/>
        <v/>
      </c>
      <c r="K29" s="70"/>
      <c r="L29" s="70"/>
      <c r="M29" s="70"/>
      <c r="N29" s="70"/>
      <c r="O29" s="70"/>
      <c r="P29" s="70"/>
      <c r="Q29" s="70"/>
      <c r="R29" s="70"/>
      <c r="S29" s="70"/>
      <c r="T29" s="564"/>
    </row>
    <row r="30" spans="2:20" ht="12.75" customHeight="1">
      <c r="B30" s="563"/>
      <c r="C30" s="68"/>
      <c r="D30" s="69"/>
      <c r="E30" s="70"/>
      <c r="F30" s="287"/>
      <c r="G30" s="70"/>
      <c r="H30" s="70"/>
      <c r="I30" s="70"/>
      <c r="J30" s="70" t="str">
        <f t="shared" si="0"/>
        <v/>
      </c>
      <c r="K30" s="70"/>
      <c r="L30" s="70"/>
      <c r="M30" s="70"/>
      <c r="N30" s="70"/>
      <c r="O30" s="70"/>
      <c r="P30" s="70"/>
      <c r="Q30" s="70"/>
      <c r="R30" s="70"/>
      <c r="S30" s="70"/>
      <c r="T30" s="564"/>
    </row>
    <row r="31" spans="2:20" ht="12.75" customHeight="1">
      <c r="B31" s="563"/>
      <c r="C31" s="68"/>
      <c r="D31" s="69"/>
      <c r="E31" s="70"/>
      <c r="F31" s="287"/>
      <c r="G31" s="70"/>
      <c r="H31" s="70"/>
      <c r="I31" s="70"/>
      <c r="J31" s="70" t="str">
        <f t="shared" si="0"/>
        <v/>
      </c>
      <c r="K31" s="70"/>
      <c r="L31" s="70"/>
      <c r="M31" s="70"/>
      <c r="N31" s="70"/>
      <c r="O31" s="70"/>
      <c r="P31" s="70"/>
      <c r="Q31" s="70"/>
      <c r="R31" s="70"/>
      <c r="S31" s="70"/>
      <c r="T31" s="564"/>
    </row>
    <row r="32" spans="2:20" ht="12.75" customHeight="1">
      <c r="B32" s="563"/>
      <c r="C32" s="68"/>
      <c r="D32" s="69"/>
      <c r="E32" s="70"/>
      <c r="F32" s="287"/>
      <c r="G32" s="70"/>
      <c r="H32" s="70"/>
      <c r="I32" s="70"/>
      <c r="J32" s="70" t="str">
        <f t="shared" si="0"/>
        <v/>
      </c>
      <c r="K32" s="70"/>
      <c r="L32" s="70"/>
      <c r="M32" s="70"/>
      <c r="N32" s="70"/>
      <c r="O32" s="70"/>
      <c r="P32" s="70"/>
      <c r="Q32" s="70"/>
      <c r="R32" s="70"/>
      <c r="S32" s="70"/>
      <c r="T32" s="564"/>
    </row>
    <row r="33" spans="2:20" ht="12.75" customHeight="1">
      <c r="B33" s="563"/>
      <c r="C33" s="68"/>
      <c r="D33" s="69"/>
      <c r="E33" s="70"/>
      <c r="F33" s="287"/>
      <c r="G33" s="70"/>
      <c r="H33" s="70"/>
      <c r="I33" s="70"/>
      <c r="J33" s="70" t="str">
        <f t="shared" si="0"/>
        <v/>
      </c>
      <c r="K33" s="70"/>
      <c r="L33" s="70"/>
      <c r="M33" s="70"/>
      <c r="N33" s="70"/>
      <c r="O33" s="70"/>
      <c r="P33" s="70"/>
      <c r="Q33" s="70"/>
      <c r="R33" s="70"/>
      <c r="S33" s="70"/>
      <c r="T33" s="564"/>
    </row>
    <row r="34" spans="2:20" ht="12.75" customHeight="1">
      <c r="B34" s="563"/>
      <c r="C34" s="68"/>
      <c r="D34" s="69"/>
      <c r="E34" s="70"/>
      <c r="F34" s="287"/>
      <c r="G34" s="70"/>
      <c r="H34" s="70"/>
      <c r="I34" s="70"/>
      <c r="J34" s="70" t="str">
        <f t="shared" si="0"/>
        <v/>
      </c>
      <c r="K34" s="70"/>
      <c r="L34" s="70"/>
      <c r="M34" s="70"/>
      <c r="N34" s="70"/>
      <c r="O34" s="70"/>
      <c r="P34" s="70"/>
      <c r="Q34" s="70"/>
      <c r="R34" s="70"/>
      <c r="S34" s="70"/>
      <c r="T34" s="564"/>
    </row>
    <row r="35" spans="2:20" ht="12.75" customHeight="1">
      <c r="B35" s="563"/>
      <c r="C35" s="68"/>
      <c r="D35" s="69"/>
      <c r="E35" s="70"/>
      <c r="F35" s="287"/>
      <c r="G35" s="70"/>
      <c r="H35" s="70"/>
      <c r="I35" s="70"/>
      <c r="J35" s="70" t="str">
        <f t="shared" si="0"/>
        <v/>
      </c>
      <c r="K35" s="70"/>
      <c r="L35" s="70"/>
      <c r="M35" s="70"/>
      <c r="N35" s="70"/>
      <c r="O35" s="70"/>
      <c r="P35" s="70"/>
      <c r="Q35" s="70"/>
      <c r="R35" s="70"/>
      <c r="S35" s="70"/>
      <c r="T35" s="564"/>
    </row>
    <row r="36" spans="2:20" ht="12.75" customHeight="1">
      <c r="B36" s="563"/>
      <c r="C36" s="68"/>
      <c r="D36" s="69"/>
      <c r="E36" s="70"/>
      <c r="F36" s="287"/>
      <c r="G36" s="70"/>
      <c r="H36" s="70"/>
      <c r="I36" s="70"/>
      <c r="J36" s="70" t="str">
        <f t="shared" si="0"/>
        <v/>
      </c>
      <c r="K36" s="70"/>
      <c r="L36" s="70"/>
      <c r="M36" s="70"/>
      <c r="N36" s="70"/>
      <c r="O36" s="70"/>
      <c r="P36" s="70"/>
      <c r="Q36" s="70"/>
      <c r="R36" s="70"/>
      <c r="S36" s="70"/>
      <c r="T36" s="564"/>
    </row>
    <row r="37" spans="2:20" ht="12.75" customHeight="1">
      <c r="B37" s="563"/>
      <c r="C37" s="68"/>
      <c r="D37" s="69"/>
      <c r="E37" s="70"/>
      <c r="F37" s="287"/>
      <c r="G37" s="70"/>
      <c r="H37" s="70"/>
      <c r="I37" s="70"/>
      <c r="J37" s="70" t="str">
        <f t="shared" si="0"/>
        <v/>
      </c>
      <c r="K37" s="70"/>
      <c r="L37" s="70"/>
      <c r="M37" s="70"/>
      <c r="N37" s="70"/>
      <c r="O37" s="70"/>
      <c r="P37" s="70"/>
      <c r="Q37" s="70"/>
      <c r="R37" s="70"/>
      <c r="S37" s="70"/>
      <c r="T37" s="564"/>
    </row>
    <row r="38" spans="2:20" ht="12.75" customHeight="1">
      <c r="B38" s="563"/>
      <c r="C38" s="68"/>
      <c r="D38" s="69"/>
      <c r="E38" s="70"/>
      <c r="F38" s="287"/>
      <c r="G38" s="70"/>
      <c r="H38" s="70"/>
      <c r="I38" s="70"/>
      <c r="J38" s="70" t="str">
        <f t="shared" si="0"/>
        <v/>
      </c>
      <c r="K38" s="70"/>
      <c r="L38" s="70"/>
      <c r="M38" s="70"/>
      <c r="N38" s="70"/>
      <c r="O38" s="70"/>
      <c r="P38" s="70"/>
      <c r="Q38" s="70"/>
      <c r="R38" s="70"/>
      <c r="S38" s="70"/>
      <c r="T38" s="564"/>
    </row>
    <row r="39" spans="2:20" ht="12.75" customHeight="1">
      <c r="B39" s="563"/>
      <c r="C39" s="68"/>
      <c r="D39" s="69"/>
      <c r="E39" s="70"/>
      <c r="F39" s="287"/>
      <c r="G39" s="70"/>
      <c r="H39" s="70"/>
      <c r="I39" s="70"/>
      <c r="J39" s="70" t="str">
        <f t="shared" si="0"/>
        <v/>
      </c>
      <c r="K39" s="70"/>
      <c r="L39" s="70"/>
      <c r="M39" s="70"/>
      <c r="N39" s="70"/>
      <c r="O39" s="70"/>
      <c r="P39" s="70"/>
      <c r="Q39" s="70"/>
      <c r="R39" s="70"/>
      <c r="S39" s="70"/>
      <c r="T39" s="564"/>
    </row>
    <row r="40" spans="2:20" ht="12.75" customHeight="1">
      <c r="B40" s="563"/>
      <c r="C40" s="68"/>
      <c r="D40" s="69"/>
      <c r="E40" s="70"/>
      <c r="F40" s="287"/>
      <c r="G40" s="70"/>
      <c r="H40" s="70"/>
      <c r="I40" s="70"/>
      <c r="J40" s="70" t="str">
        <f t="shared" si="0"/>
        <v/>
      </c>
      <c r="K40" s="70"/>
      <c r="L40" s="70"/>
      <c r="M40" s="70"/>
      <c r="N40" s="70"/>
      <c r="O40" s="70"/>
      <c r="P40" s="70"/>
      <c r="Q40" s="70"/>
      <c r="R40" s="70"/>
      <c r="S40" s="70"/>
      <c r="T40" s="564"/>
    </row>
    <row r="41" spans="2:20" ht="12.75" customHeight="1">
      <c r="B41" s="563"/>
      <c r="C41" s="68"/>
      <c r="D41" s="69"/>
      <c r="E41" s="70"/>
      <c r="F41" s="287"/>
      <c r="G41" s="70"/>
      <c r="H41" s="70"/>
      <c r="I41" s="70"/>
      <c r="J41" s="70" t="str">
        <f t="shared" si="0"/>
        <v/>
      </c>
      <c r="K41" s="70"/>
      <c r="L41" s="70"/>
      <c r="M41" s="70"/>
      <c r="N41" s="70"/>
      <c r="O41" s="70"/>
      <c r="P41" s="70"/>
      <c r="Q41" s="70"/>
      <c r="R41" s="70"/>
      <c r="S41" s="70"/>
      <c r="T41" s="564"/>
    </row>
    <row r="42" spans="2:20" ht="12.75" customHeight="1">
      <c r="B42" s="563"/>
      <c r="C42" s="68"/>
      <c r="D42" s="69"/>
      <c r="E42" s="70"/>
      <c r="F42" s="287"/>
      <c r="G42" s="70"/>
      <c r="H42" s="70"/>
      <c r="I42" s="70"/>
      <c r="J42" s="70" t="str">
        <f t="shared" si="0"/>
        <v/>
      </c>
      <c r="K42" s="70"/>
      <c r="L42" s="70"/>
      <c r="M42" s="70"/>
      <c r="N42" s="70"/>
      <c r="O42" s="70"/>
      <c r="P42" s="70"/>
      <c r="Q42" s="70"/>
      <c r="R42" s="70"/>
      <c r="S42" s="70"/>
      <c r="T42" s="564"/>
    </row>
    <row r="43" spans="2:20" ht="12.75" customHeight="1">
      <c r="B43" s="563"/>
      <c r="C43" s="68"/>
      <c r="D43" s="69"/>
      <c r="E43" s="70"/>
      <c r="F43" s="287"/>
      <c r="G43" s="70"/>
      <c r="H43" s="70"/>
      <c r="I43" s="70"/>
      <c r="J43" s="70" t="str">
        <f t="shared" si="0"/>
        <v/>
      </c>
      <c r="K43" s="70"/>
      <c r="L43" s="70"/>
      <c r="M43" s="70"/>
      <c r="N43" s="70"/>
      <c r="O43" s="70"/>
      <c r="P43" s="70"/>
      <c r="Q43" s="70"/>
      <c r="R43" s="70"/>
      <c r="S43" s="70"/>
      <c r="T43" s="564"/>
    </row>
    <row r="44" spans="2:20" ht="12.75" customHeight="1">
      <c r="B44" s="563"/>
      <c r="C44" s="68"/>
      <c r="D44" s="69"/>
      <c r="E44" s="70"/>
      <c r="F44" s="287"/>
      <c r="G44" s="70"/>
      <c r="H44" s="70"/>
      <c r="I44" s="70"/>
      <c r="J44" s="70" t="str">
        <f t="shared" si="0"/>
        <v/>
      </c>
      <c r="K44" s="70"/>
      <c r="L44" s="70"/>
      <c r="M44" s="70"/>
      <c r="N44" s="70"/>
      <c r="O44" s="70"/>
      <c r="P44" s="70"/>
      <c r="Q44" s="70"/>
      <c r="R44" s="70"/>
      <c r="S44" s="70"/>
      <c r="T44" s="564"/>
    </row>
    <row r="45" spans="2:20" ht="12.75" customHeight="1">
      <c r="B45" s="563"/>
      <c r="C45" s="68"/>
      <c r="D45" s="69"/>
      <c r="E45" s="70"/>
      <c r="F45" s="287"/>
      <c r="G45" s="70"/>
      <c r="H45" s="70"/>
      <c r="I45" s="70"/>
      <c r="J45" s="70" t="str">
        <f t="shared" si="0"/>
        <v/>
      </c>
      <c r="K45" s="70"/>
      <c r="L45" s="70"/>
      <c r="M45" s="70"/>
      <c r="N45" s="70"/>
      <c r="O45" s="70"/>
      <c r="P45" s="70"/>
      <c r="Q45" s="70"/>
      <c r="R45" s="70"/>
      <c r="S45" s="70"/>
      <c r="T45" s="564"/>
    </row>
    <row r="46" spans="2:20" ht="12.75" customHeight="1">
      <c r="B46" s="563"/>
      <c r="C46" s="68"/>
      <c r="D46" s="69"/>
      <c r="E46" s="70"/>
      <c r="F46" s="287"/>
      <c r="G46" s="70"/>
      <c r="H46" s="70"/>
      <c r="I46" s="70"/>
      <c r="J46" s="70" t="str">
        <f t="shared" si="0"/>
        <v/>
      </c>
      <c r="K46" s="70"/>
      <c r="L46" s="70"/>
      <c r="M46" s="70"/>
      <c r="N46" s="70"/>
      <c r="O46" s="70"/>
      <c r="P46" s="70"/>
      <c r="Q46" s="70"/>
      <c r="R46" s="70"/>
      <c r="S46" s="70"/>
      <c r="T46" s="564"/>
    </row>
    <row r="47" spans="2:20" ht="12.75" customHeight="1">
      <c r="B47" s="563"/>
      <c r="C47" s="68"/>
      <c r="D47" s="69"/>
      <c r="E47" s="70"/>
      <c r="F47" s="287"/>
      <c r="G47" s="70"/>
      <c r="H47" s="70"/>
      <c r="I47" s="70"/>
      <c r="J47" s="70" t="str">
        <f t="shared" si="0"/>
        <v/>
      </c>
      <c r="K47" s="70"/>
      <c r="L47" s="70"/>
      <c r="M47" s="70"/>
      <c r="N47" s="70"/>
      <c r="O47" s="70"/>
      <c r="P47" s="70"/>
      <c r="Q47" s="70"/>
      <c r="R47" s="70"/>
      <c r="S47" s="70"/>
      <c r="T47" s="564"/>
    </row>
    <row r="48" spans="2:20" ht="12.75" customHeight="1">
      <c r="B48" s="563"/>
      <c r="C48" s="68"/>
      <c r="D48" s="69"/>
      <c r="E48" s="70"/>
      <c r="F48" s="287"/>
      <c r="G48" s="70"/>
      <c r="H48" s="70"/>
      <c r="I48" s="70"/>
      <c r="J48" s="70" t="str">
        <f t="shared" si="0"/>
        <v/>
      </c>
      <c r="K48" s="70"/>
      <c r="L48" s="70"/>
      <c r="M48" s="70"/>
      <c r="N48" s="70"/>
      <c r="O48" s="70"/>
      <c r="P48" s="70"/>
      <c r="Q48" s="70"/>
      <c r="R48" s="70"/>
      <c r="S48" s="70"/>
      <c r="T48" s="564"/>
    </row>
    <row r="49" spans="2:20" ht="12.75" customHeight="1">
      <c r="B49" s="563"/>
      <c r="C49" s="68"/>
      <c r="D49" s="69"/>
      <c r="E49" s="70"/>
      <c r="F49" s="287"/>
      <c r="G49" s="70"/>
      <c r="H49" s="70"/>
      <c r="I49" s="70"/>
      <c r="J49" s="70" t="str">
        <f t="shared" si="0"/>
        <v/>
      </c>
      <c r="K49" s="70"/>
      <c r="L49" s="70"/>
      <c r="M49" s="70"/>
      <c r="N49" s="70"/>
      <c r="O49" s="70"/>
      <c r="P49" s="70"/>
      <c r="Q49" s="70"/>
      <c r="R49" s="70"/>
      <c r="S49" s="70"/>
      <c r="T49" s="564"/>
    </row>
    <row r="50" spans="2:20" ht="12.75" customHeight="1">
      <c r="B50" s="563"/>
      <c r="C50" s="68"/>
      <c r="D50" s="69"/>
      <c r="E50" s="70"/>
      <c r="F50" s="287"/>
      <c r="G50" s="70"/>
      <c r="H50" s="70"/>
      <c r="I50" s="70"/>
      <c r="J50" s="70" t="str">
        <f t="shared" si="0"/>
        <v/>
      </c>
      <c r="K50" s="70"/>
      <c r="L50" s="70"/>
      <c r="M50" s="70"/>
      <c r="N50" s="70"/>
      <c r="O50" s="70"/>
      <c r="P50" s="70"/>
      <c r="Q50" s="70"/>
      <c r="R50" s="70"/>
      <c r="S50" s="70"/>
      <c r="T50" s="564"/>
    </row>
    <row r="51" spans="2:20" ht="12.75" customHeight="1">
      <c r="B51" s="563"/>
      <c r="C51" s="68"/>
      <c r="D51" s="69"/>
      <c r="E51" s="70"/>
      <c r="F51" s="287"/>
      <c r="G51" s="70"/>
      <c r="H51" s="70"/>
      <c r="I51" s="70"/>
      <c r="J51" s="70" t="str">
        <f t="shared" si="0"/>
        <v/>
      </c>
      <c r="K51" s="70"/>
      <c r="L51" s="70"/>
      <c r="M51" s="70"/>
      <c r="N51" s="70"/>
      <c r="O51" s="70"/>
      <c r="P51" s="70"/>
      <c r="Q51" s="70"/>
      <c r="R51" s="70"/>
      <c r="S51" s="70"/>
      <c r="T51" s="564"/>
    </row>
    <row r="52" spans="2:20" ht="12.75" customHeight="1">
      <c r="B52" s="563"/>
      <c r="C52" s="68"/>
      <c r="D52" s="69"/>
      <c r="E52" s="70"/>
      <c r="F52" s="287"/>
      <c r="G52" s="70"/>
      <c r="H52" s="70"/>
      <c r="I52" s="70"/>
      <c r="J52" s="70" t="str">
        <f t="shared" si="0"/>
        <v/>
      </c>
      <c r="K52" s="70"/>
      <c r="L52" s="70"/>
      <c r="M52" s="70"/>
      <c r="N52" s="70"/>
      <c r="O52" s="70"/>
      <c r="P52" s="70"/>
      <c r="Q52" s="70"/>
      <c r="R52" s="70"/>
      <c r="S52" s="70"/>
      <c r="T52" s="564"/>
    </row>
    <row r="53" spans="2:20" ht="12.75" customHeight="1">
      <c r="B53" s="563"/>
      <c r="C53" s="68"/>
      <c r="D53" s="69"/>
      <c r="E53" s="70"/>
      <c r="F53" s="287"/>
      <c r="G53" s="70"/>
      <c r="H53" s="70"/>
      <c r="I53" s="70"/>
      <c r="J53" s="70" t="str">
        <f t="shared" si="0"/>
        <v/>
      </c>
      <c r="K53" s="70"/>
      <c r="L53" s="70"/>
      <c r="M53" s="70"/>
      <c r="N53" s="70"/>
      <c r="O53" s="70"/>
      <c r="P53" s="70"/>
      <c r="Q53" s="70"/>
      <c r="R53" s="70"/>
      <c r="S53" s="70"/>
      <c r="T53" s="564"/>
    </row>
    <row r="54" spans="2:20" ht="12.75" customHeight="1">
      <c r="B54" s="563"/>
      <c r="C54" s="68"/>
      <c r="D54" s="69"/>
      <c r="E54" s="70"/>
      <c r="F54" s="287"/>
      <c r="G54" s="70"/>
      <c r="H54" s="70"/>
      <c r="I54" s="70"/>
      <c r="J54" s="70" t="str">
        <f t="shared" si="0"/>
        <v/>
      </c>
      <c r="K54" s="70"/>
      <c r="L54" s="70"/>
      <c r="M54" s="70"/>
      <c r="N54" s="70"/>
      <c r="O54" s="70"/>
      <c r="P54" s="70"/>
      <c r="Q54" s="70"/>
      <c r="R54" s="70"/>
      <c r="S54" s="70"/>
      <c r="T54" s="564"/>
    </row>
    <row r="55" spans="2:20" ht="12.75" customHeight="1">
      <c r="B55" s="563"/>
      <c r="C55" s="68"/>
      <c r="D55" s="69"/>
      <c r="E55" s="70"/>
      <c r="F55" s="287"/>
      <c r="G55" s="70"/>
      <c r="H55" s="70"/>
      <c r="I55" s="70"/>
      <c r="J55" s="70" t="str">
        <f t="shared" si="0"/>
        <v/>
      </c>
      <c r="K55" s="70"/>
      <c r="L55" s="70"/>
      <c r="M55" s="70"/>
      <c r="N55" s="70"/>
      <c r="O55" s="70"/>
      <c r="P55" s="70"/>
      <c r="Q55" s="70"/>
      <c r="R55" s="70"/>
      <c r="S55" s="70"/>
      <c r="T55" s="564"/>
    </row>
    <row r="56" spans="2:20" ht="12.75" customHeight="1">
      <c r="B56" s="563"/>
      <c r="C56" s="68"/>
      <c r="D56" s="69"/>
      <c r="E56" s="70"/>
      <c r="F56" s="287"/>
      <c r="G56" s="70"/>
      <c r="H56" s="70"/>
      <c r="I56" s="70"/>
      <c r="J56" s="70" t="str">
        <f t="shared" si="0"/>
        <v/>
      </c>
      <c r="K56" s="70"/>
      <c r="L56" s="70"/>
      <c r="M56" s="70"/>
      <c r="N56" s="70"/>
      <c r="O56" s="70"/>
      <c r="P56" s="70"/>
      <c r="Q56" s="70"/>
      <c r="R56" s="70"/>
      <c r="S56" s="70"/>
      <c r="T56" s="564"/>
    </row>
    <row r="57" spans="2:20" ht="12.75" customHeight="1">
      <c r="B57" s="563"/>
      <c r="C57" s="68"/>
      <c r="D57" s="69"/>
      <c r="E57" s="70"/>
      <c r="F57" s="287"/>
      <c r="G57" s="70"/>
      <c r="H57" s="70"/>
      <c r="I57" s="70"/>
      <c r="J57" s="70" t="str">
        <f t="shared" si="0"/>
        <v/>
      </c>
      <c r="K57" s="70"/>
      <c r="L57" s="70"/>
      <c r="M57" s="70"/>
      <c r="N57" s="70"/>
      <c r="O57" s="70"/>
      <c r="P57" s="70"/>
      <c r="Q57" s="70"/>
      <c r="R57" s="70"/>
      <c r="S57" s="70"/>
      <c r="T57" s="564"/>
    </row>
    <row r="58" spans="2:20" ht="12.75" customHeight="1">
      <c r="B58" s="563"/>
      <c r="C58" s="68"/>
      <c r="D58" s="69"/>
      <c r="E58" s="70"/>
      <c r="F58" s="287"/>
      <c r="G58" s="70"/>
      <c r="H58" s="70"/>
      <c r="I58" s="70"/>
      <c r="J58" s="70" t="str">
        <f t="shared" si="0"/>
        <v/>
      </c>
      <c r="K58" s="70"/>
      <c r="L58" s="70"/>
      <c r="M58" s="70"/>
      <c r="N58" s="70"/>
      <c r="O58" s="70"/>
      <c r="P58" s="70"/>
      <c r="Q58" s="70"/>
      <c r="R58" s="70"/>
      <c r="S58" s="70"/>
      <c r="T58" s="564"/>
    </row>
    <row r="59" spans="2:20" ht="12.75" customHeight="1">
      <c r="B59" s="563"/>
      <c r="C59" s="68"/>
      <c r="D59" s="69"/>
      <c r="E59" s="70"/>
      <c r="F59" s="287"/>
      <c r="G59" s="70"/>
      <c r="H59" s="70"/>
      <c r="I59" s="70"/>
      <c r="J59" s="70" t="str">
        <f t="shared" si="0"/>
        <v/>
      </c>
      <c r="K59" s="70"/>
      <c r="L59" s="70"/>
      <c r="M59" s="70"/>
      <c r="N59" s="70"/>
      <c r="O59" s="70"/>
      <c r="P59" s="70"/>
      <c r="Q59" s="70"/>
      <c r="R59" s="70"/>
      <c r="S59" s="70"/>
      <c r="T59" s="564"/>
    </row>
    <row r="60" spans="2:20" ht="12.75" customHeight="1">
      <c r="B60" s="563"/>
      <c r="C60" s="68"/>
      <c r="D60" s="69"/>
      <c r="E60" s="70"/>
      <c r="F60" s="287"/>
      <c r="G60" s="70"/>
      <c r="H60" s="70"/>
      <c r="I60" s="70"/>
      <c r="J60" s="70" t="str">
        <f t="shared" si="0"/>
        <v/>
      </c>
      <c r="K60" s="70"/>
      <c r="L60" s="70"/>
      <c r="M60" s="70"/>
      <c r="N60" s="70"/>
      <c r="O60" s="70"/>
      <c r="P60" s="70"/>
      <c r="Q60" s="70"/>
      <c r="R60" s="70"/>
      <c r="S60" s="70"/>
      <c r="T60" s="564"/>
    </row>
    <row r="61" spans="2:20" ht="12.75" customHeight="1">
      <c r="B61" s="563"/>
      <c r="C61" s="68"/>
      <c r="D61" s="69"/>
      <c r="E61" s="70"/>
      <c r="F61" s="287"/>
      <c r="G61" s="70"/>
      <c r="H61" s="70"/>
      <c r="I61" s="70"/>
      <c r="J61" s="70" t="str">
        <f t="shared" si="0"/>
        <v/>
      </c>
      <c r="K61" s="70"/>
      <c r="L61" s="70"/>
      <c r="M61" s="70"/>
      <c r="N61" s="70"/>
      <c r="O61" s="70"/>
      <c r="P61" s="70"/>
      <c r="Q61" s="70"/>
      <c r="R61" s="70"/>
      <c r="S61" s="70"/>
      <c r="T61" s="564"/>
    </row>
    <row r="62" spans="2:20" ht="12.75" customHeight="1">
      <c r="B62" s="563"/>
      <c r="C62" s="68"/>
      <c r="D62" s="69"/>
      <c r="E62" s="70"/>
      <c r="F62" s="287"/>
      <c r="G62" s="70"/>
      <c r="H62" s="70"/>
      <c r="I62" s="70"/>
      <c r="J62" s="70" t="str">
        <f t="shared" si="0"/>
        <v/>
      </c>
      <c r="K62" s="70"/>
      <c r="L62" s="70"/>
      <c r="M62" s="70"/>
      <c r="N62" s="70"/>
      <c r="O62" s="70"/>
      <c r="P62" s="70"/>
      <c r="Q62" s="70"/>
      <c r="R62" s="70"/>
      <c r="S62" s="70"/>
      <c r="T62" s="564"/>
    </row>
    <row r="63" spans="2:20" ht="12.75" customHeight="1">
      <c r="B63" s="563"/>
      <c r="C63" s="68"/>
      <c r="D63" s="69"/>
      <c r="E63" s="70"/>
      <c r="F63" s="287"/>
      <c r="G63" s="70"/>
      <c r="H63" s="70"/>
      <c r="I63" s="70"/>
      <c r="J63" s="70" t="str">
        <f t="shared" si="0"/>
        <v/>
      </c>
      <c r="K63" s="70"/>
      <c r="L63" s="70"/>
      <c r="M63" s="70"/>
      <c r="N63" s="70"/>
      <c r="O63" s="70"/>
      <c r="P63" s="70"/>
      <c r="Q63" s="70"/>
      <c r="R63" s="70"/>
      <c r="S63" s="70"/>
      <c r="T63" s="564"/>
    </row>
    <row r="64" spans="2:20" ht="12.75" customHeight="1">
      <c r="B64" s="563"/>
      <c r="C64" s="68"/>
      <c r="D64" s="69"/>
      <c r="E64" s="70"/>
      <c r="F64" s="287"/>
      <c r="G64" s="70"/>
      <c r="H64" s="70"/>
      <c r="I64" s="70"/>
      <c r="J64" s="70" t="str">
        <f t="shared" si="0"/>
        <v/>
      </c>
      <c r="K64" s="70"/>
      <c r="L64" s="70"/>
      <c r="M64" s="70"/>
      <c r="N64" s="70"/>
      <c r="O64" s="70"/>
      <c r="P64" s="70"/>
      <c r="Q64" s="70"/>
      <c r="R64" s="70"/>
      <c r="S64" s="70"/>
      <c r="T64" s="564"/>
    </row>
    <row r="65" spans="2:20" ht="12.75" customHeight="1">
      <c r="B65" s="563"/>
      <c r="C65" s="68"/>
      <c r="D65" s="69"/>
      <c r="E65" s="70"/>
      <c r="F65" s="287"/>
      <c r="G65" s="70"/>
      <c r="H65" s="70"/>
      <c r="I65" s="70"/>
      <c r="J65" s="70" t="str">
        <f t="shared" si="0"/>
        <v/>
      </c>
      <c r="K65" s="70"/>
      <c r="L65" s="70"/>
      <c r="M65" s="70"/>
      <c r="N65" s="70"/>
      <c r="O65" s="70"/>
      <c r="P65" s="70"/>
      <c r="Q65" s="70"/>
      <c r="R65" s="70"/>
      <c r="S65" s="70"/>
      <c r="T65" s="564"/>
    </row>
    <row r="66" spans="2:20" ht="12.75" customHeight="1">
      <c r="B66" s="563"/>
      <c r="C66" s="68"/>
      <c r="D66" s="69"/>
      <c r="E66" s="70"/>
      <c r="F66" s="287"/>
      <c r="G66" s="70"/>
      <c r="H66" s="70"/>
      <c r="I66" s="70"/>
      <c r="J66" s="70" t="str">
        <f t="shared" si="0"/>
        <v/>
      </c>
      <c r="K66" s="70"/>
      <c r="L66" s="70"/>
      <c r="M66" s="70"/>
      <c r="N66" s="70"/>
      <c r="O66" s="70"/>
      <c r="P66" s="70"/>
      <c r="Q66" s="70"/>
      <c r="R66" s="70"/>
      <c r="S66" s="70"/>
      <c r="T66" s="564"/>
    </row>
    <row r="67" spans="2:20" ht="12.75" customHeight="1">
      <c r="B67" s="563"/>
      <c r="C67" s="68"/>
      <c r="D67" s="69"/>
      <c r="E67" s="70"/>
      <c r="F67" s="287"/>
      <c r="G67" s="70"/>
      <c r="H67" s="70"/>
      <c r="I67" s="70"/>
      <c r="J67" s="70" t="str">
        <f t="shared" si="0"/>
        <v/>
      </c>
      <c r="K67" s="70"/>
      <c r="L67" s="70"/>
      <c r="M67" s="70"/>
      <c r="N67" s="70"/>
      <c r="O67" s="70"/>
      <c r="P67" s="70"/>
      <c r="Q67" s="70"/>
      <c r="R67" s="70"/>
      <c r="S67" s="70"/>
      <c r="T67" s="564"/>
    </row>
    <row r="68" spans="2:20" ht="12.75" customHeight="1">
      <c r="B68" s="563"/>
      <c r="C68" s="68"/>
      <c r="D68" s="69"/>
      <c r="E68" s="70"/>
      <c r="F68" s="287"/>
      <c r="G68" s="70"/>
      <c r="H68" s="70"/>
      <c r="I68" s="70"/>
      <c r="J68" s="70" t="str">
        <f t="shared" si="0"/>
        <v/>
      </c>
      <c r="K68" s="70"/>
      <c r="L68" s="70"/>
      <c r="M68" s="70"/>
      <c r="N68" s="70"/>
      <c r="O68" s="70"/>
      <c r="P68" s="70"/>
      <c r="Q68" s="70"/>
      <c r="R68" s="70"/>
      <c r="S68" s="70"/>
      <c r="T68" s="564"/>
    </row>
    <row r="69" spans="2:20" ht="12.75" customHeight="1">
      <c r="B69" s="563"/>
      <c r="C69" s="68"/>
      <c r="D69" s="69"/>
      <c r="E69" s="70"/>
      <c r="F69" s="287"/>
      <c r="G69" s="70"/>
      <c r="H69" s="70"/>
      <c r="I69" s="70"/>
      <c r="J69" s="70" t="str">
        <f t="shared" si="0"/>
        <v/>
      </c>
      <c r="K69" s="70"/>
      <c r="L69" s="70"/>
      <c r="M69" s="70"/>
      <c r="N69" s="70"/>
      <c r="O69" s="70"/>
      <c r="P69" s="70"/>
      <c r="Q69" s="70"/>
      <c r="R69" s="70"/>
      <c r="S69" s="70"/>
      <c r="T69" s="564"/>
    </row>
    <row r="70" spans="2:20" ht="12.75" customHeight="1">
      <c r="B70" s="563"/>
      <c r="C70" s="68"/>
      <c r="D70" s="69"/>
      <c r="E70" s="70"/>
      <c r="F70" s="287"/>
      <c r="G70" s="70"/>
      <c r="H70" s="70"/>
      <c r="I70" s="70"/>
      <c r="J70" s="70" t="str">
        <f t="shared" si="0"/>
        <v/>
      </c>
      <c r="K70" s="70"/>
      <c r="L70" s="70"/>
      <c r="M70" s="70"/>
      <c r="N70" s="70"/>
      <c r="O70" s="70"/>
      <c r="P70" s="70"/>
      <c r="Q70" s="70"/>
      <c r="R70" s="70"/>
      <c r="S70" s="70"/>
      <c r="T70" s="564"/>
    </row>
    <row r="71" spans="2:20" ht="12.75" customHeight="1">
      <c r="B71" s="563"/>
      <c r="C71" s="68"/>
      <c r="D71" s="69"/>
      <c r="E71" s="70"/>
      <c r="F71" s="287"/>
      <c r="G71" s="70"/>
      <c r="H71" s="70"/>
      <c r="I71" s="70"/>
      <c r="J71" s="70" t="str">
        <f t="shared" si="0"/>
        <v/>
      </c>
      <c r="K71" s="70"/>
      <c r="L71" s="70"/>
      <c r="M71" s="70"/>
      <c r="N71" s="70"/>
      <c r="O71" s="70"/>
      <c r="P71" s="70"/>
      <c r="Q71" s="70"/>
      <c r="R71" s="70"/>
      <c r="S71" s="70"/>
      <c r="T71" s="564"/>
    </row>
    <row r="72" spans="2:20" ht="12.75" customHeight="1">
      <c r="B72" s="563"/>
      <c r="C72" s="68"/>
      <c r="D72" s="69"/>
      <c r="E72" s="70"/>
      <c r="F72" s="287"/>
      <c r="G72" s="70"/>
      <c r="H72" s="70"/>
      <c r="I72" s="70"/>
      <c r="J72" s="70" t="str">
        <f t="shared" si="0"/>
        <v/>
      </c>
      <c r="K72" s="70"/>
      <c r="L72" s="70"/>
      <c r="M72" s="70"/>
      <c r="N72" s="70"/>
      <c r="O72" s="70"/>
      <c r="P72" s="70"/>
      <c r="Q72" s="70"/>
      <c r="R72" s="70"/>
      <c r="S72" s="70"/>
      <c r="T72" s="564"/>
    </row>
    <row r="73" spans="2:20" ht="12.75" customHeight="1">
      <c r="B73" s="563"/>
      <c r="C73" s="68"/>
      <c r="D73" s="69"/>
      <c r="E73" s="70"/>
      <c r="F73" s="287"/>
      <c r="G73" s="70"/>
      <c r="H73" s="70"/>
      <c r="I73" s="70"/>
      <c r="J73" s="70" t="str">
        <f t="shared" si="0"/>
        <v/>
      </c>
      <c r="K73" s="70"/>
      <c r="L73" s="70"/>
      <c r="M73" s="70"/>
      <c r="N73" s="70"/>
      <c r="O73" s="70"/>
      <c r="P73" s="70"/>
      <c r="Q73" s="70"/>
      <c r="R73" s="70"/>
      <c r="S73" s="70"/>
      <c r="T73" s="564"/>
    </row>
    <row r="74" spans="2:20" ht="12.75" customHeight="1">
      <c r="B74" s="563"/>
      <c r="C74" s="68"/>
      <c r="D74" s="69"/>
      <c r="E74" s="70"/>
      <c r="F74" s="287"/>
      <c r="G74" s="70"/>
      <c r="H74" s="70"/>
      <c r="I74" s="70"/>
      <c r="J74" s="70" t="str">
        <f t="shared" si="0"/>
        <v/>
      </c>
      <c r="K74" s="70"/>
      <c r="L74" s="70"/>
      <c r="M74" s="70"/>
      <c r="N74" s="70"/>
      <c r="O74" s="70"/>
      <c r="P74" s="70"/>
      <c r="Q74" s="70"/>
      <c r="R74" s="70"/>
      <c r="S74" s="70"/>
      <c r="T74" s="564"/>
    </row>
    <row r="75" spans="2:20" ht="12.75" customHeight="1">
      <c r="B75" s="563"/>
      <c r="C75" s="68"/>
      <c r="D75" s="69"/>
      <c r="E75" s="70"/>
      <c r="F75" s="287"/>
      <c r="G75" s="70"/>
      <c r="H75" s="70"/>
      <c r="I75" s="70"/>
      <c r="J75" s="70" t="str">
        <f t="shared" ref="J75:J138" si="1">E75&amp;IF(OR(ISBLANK(D75),ISBLANK(E75)),"",", ")&amp;D75</f>
        <v/>
      </c>
      <c r="K75" s="70"/>
      <c r="L75" s="70"/>
      <c r="M75" s="70"/>
      <c r="N75" s="70"/>
      <c r="O75" s="70"/>
      <c r="P75" s="70"/>
      <c r="Q75" s="70"/>
      <c r="R75" s="70"/>
      <c r="S75" s="70"/>
      <c r="T75" s="564"/>
    </row>
    <row r="76" spans="2:20" ht="12.75" customHeight="1">
      <c r="B76" s="563"/>
      <c r="C76" s="68"/>
      <c r="D76" s="69"/>
      <c r="E76" s="70"/>
      <c r="F76" s="287"/>
      <c r="G76" s="70"/>
      <c r="H76" s="70"/>
      <c r="I76" s="70"/>
      <c r="J76" s="70" t="str">
        <f t="shared" si="1"/>
        <v/>
      </c>
      <c r="K76" s="70"/>
      <c r="L76" s="70"/>
      <c r="M76" s="70"/>
      <c r="N76" s="70"/>
      <c r="O76" s="70"/>
      <c r="P76" s="70"/>
      <c r="Q76" s="70"/>
      <c r="R76" s="70"/>
      <c r="S76" s="70"/>
      <c r="T76" s="564"/>
    </row>
    <row r="77" spans="2:20" ht="12.75" customHeight="1">
      <c r="B77" s="563"/>
      <c r="C77" s="68"/>
      <c r="D77" s="69"/>
      <c r="E77" s="70"/>
      <c r="F77" s="287"/>
      <c r="G77" s="70"/>
      <c r="H77" s="70"/>
      <c r="I77" s="70"/>
      <c r="J77" s="70" t="str">
        <f t="shared" si="1"/>
        <v/>
      </c>
      <c r="K77" s="70"/>
      <c r="L77" s="70"/>
      <c r="M77" s="70"/>
      <c r="N77" s="70"/>
      <c r="O77" s="70"/>
      <c r="P77" s="70"/>
      <c r="Q77" s="70"/>
      <c r="R77" s="70"/>
      <c r="S77" s="70"/>
      <c r="T77" s="564"/>
    </row>
    <row r="78" spans="2:20" ht="12.75" customHeight="1">
      <c r="B78" s="563"/>
      <c r="C78" s="68"/>
      <c r="D78" s="69"/>
      <c r="E78" s="70"/>
      <c r="F78" s="287"/>
      <c r="G78" s="70"/>
      <c r="H78" s="70"/>
      <c r="I78" s="70"/>
      <c r="J78" s="70" t="str">
        <f t="shared" si="1"/>
        <v/>
      </c>
      <c r="K78" s="70"/>
      <c r="L78" s="70"/>
      <c r="M78" s="70"/>
      <c r="N78" s="70"/>
      <c r="O78" s="70"/>
      <c r="P78" s="70"/>
      <c r="Q78" s="70"/>
      <c r="R78" s="70"/>
      <c r="S78" s="70"/>
      <c r="T78" s="564"/>
    </row>
    <row r="79" spans="2:20" ht="12.75" customHeight="1">
      <c r="B79" s="563"/>
      <c r="C79" s="68"/>
      <c r="D79" s="69"/>
      <c r="E79" s="70"/>
      <c r="F79" s="287"/>
      <c r="G79" s="70"/>
      <c r="H79" s="70"/>
      <c r="I79" s="70"/>
      <c r="J79" s="70" t="str">
        <f t="shared" si="1"/>
        <v/>
      </c>
      <c r="K79" s="70"/>
      <c r="L79" s="70"/>
      <c r="M79" s="70"/>
      <c r="N79" s="70"/>
      <c r="O79" s="70"/>
      <c r="P79" s="70"/>
      <c r="Q79" s="70"/>
      <c r="R79" s="70"/>
      <c r="S79" s="70"/>
      <c r="T79" s="564"/>
    </row>
    <row r="80" spans="2:20" ht="12.75" customHeight="1">
      <c r="B80" s="563"/>
      <c r="C80" s="68"/>
      <c r="D80" s="69"/>
      <c r="E80" s="70"/>
      <c r="F80" s="287"/>
      <c r="G80" s="70"/>
      <c r="H80" s="70"/>
      <c r="I80" s="70"/>
      <c r="J80" s="70" t="str">
        <f t="shared" si="1"/>
        <v/>
      </c>
      <c r="K80" s="70"/>
      <c r="L80" s="70"/>
      <c r="M80" s="70"/>
      <c r="N80" s="70"/>
      <c r="O80" s="70"/>
      <c r="P80" s="70"/>
      <c r="Q80" s="70"/>
      <c r="R80" s="70"/>
      <c r="S80" s="70"/>
      <c r="T80" s="564"/>
    </row>
    <row r="81" spans="2:20" ht="12.75" customHeight="1">
      <c r="B81" s="563"/>
      <c r="C81" s="68"/>
      <c r="D81" s="69"/>
      <c r="E81" s="70"/>
      <c r="F81" s="287"/>
      <c r="G81" s="70"/>
      <c r="H81" s="70"/>
      <c r="I81" s="70"/>
      <c r="J81" s="70" t="str">
        <f t="shared" si="1"/>
        <v/>
      </c>
      <c r="K81" s="70"/>
      <c r="L81" s="70"/>
      <c r="M81" s="70"/>
      <c r="N81" s="70"/>
      <c r="O81" s="70"/>
      <c r="P81" s="70"/>
      <c r="Q81" s="70"/>
      <c r="R81" s="70"/>
      <c r="S81" s="70"/>
      <c r="T81" s="564"/>
    </row>
    <row r="82" spans="2:20" ht="12.75" customHeight="1">
      <c r="B82" s="563"/>
      <c r="C82" s="68"/>
      <c r="D82" s="69"/>
      <c r="E82" s="70"/>
      <c r="F82" s="287"/>
      <c r="G82" s="70"/>
      <c r="H82" s="70"/>
      <c r="I82" s="70"/>
      <c r="J82" s="70" t="str">
        <f t="shared" si="1"/>
        <v/>
      </c>
      <c r="K82" s="70"/>
      <c r="L82" s="70"/>
      <c r="M82" s="70"/>
      <c r="N82" s="70"/>
      <c r="O82" s="70"/>
      <c r="P82" s="70"/>
      <c r="Q82" s="70"/>
      <c r="R82" s="70"/>
      <c r="S82" s="70"/>
      <c r="T82" s="564"/>
    </row>
    <row r="83" spans="2:20" ht="12.75" customHeight="1">
      <c r="B83" s="563"/>
      <c r="C83" s="68"/>
      <c r="D83" s="69"/>
      <c r="E83" s="70"/>
      <c r="F83" s="287"/>
      <c r="G83" s="70"/>
      <c r="H83" s="70"/>
      <c r="I83" s="70"/>
      <c r="J83" s="70" t="str">
        <f t="shared" si="1"/>
        <v/>
      </c>
      <c r="K83" s="70"/>
      <c r="L83" s="70"/>
      <c r="M83" s="70"/>
      <c r="N83" s="70"/>
      <c r="O83" s="70"/>
      <c r="P83" s="70"/>
      <c r="Q83" s="70"/>
      <c r="R83" s="70"/>
      <c r="S83" s="70"/>
      <c r="T83" s="564"/>
    </row>
    <row r="84" spans="2:20" ht="12.75" customHeight="1">
      <c r="B84" s="563"/>
      <c r="C84" s="68"/>
      <c r="D84" s="69"/>
      <c r="E84" s="70"/>
      <c r="F84" s="287"/>
      <c r="G84" s="70"/>
      <c r="H84" s="70"/>
      <c r="I84" s="70"/>
      <c r="J84" s="70" t="str">
        <f t="shared" si="1"/>
        <v/>
      </c>
      <c r="K84" s="70"/>
      <c r="L84" s="70"/>
      <c r="M84" s="70"/>
      <c r="N84" s="70"/>
      <c r="O84" s="70"/>
      <c r="P84" s="70"/>
      <c r="Q84" s="70"/>
      <c r="R84" s="70"/>
      <c r="S84" s="70"/>
      <c r="T84" s="564"/>
    </row>
    <row r="85" spans="2:20" ht="12.75" customHeight="1">
      <c r="B85" s="563"/>
      <c r="C85" s="68"/>
      <c r="D85" s="69"/>
      <c r="E85" s="70"/>
      <c r="F85" s="287"/>
      <c r="G85" s="70"/>
      <c r="H85" s="70"/>
      <c r="I85" s="70"/>
      <c r="J85" s="70" t="str">
        <f t="shared" si="1"/>
        <v/>
      </c>
      <c r="K85" s="70"/>
      <c r="L85" s="70"/>
      <c r="M85" s="70"/>
      <c r="N85" s="70"/>
      <c r="O85" s="70"/>
      <c r="P85" s="70"/>
      <c r="Q85" s="70"/>
      <c r="R85" s="70"/>
      <c r="S85" s="70"/>
      <c r="T85" s="564"/>
    </row>
    <row r="86" spans="2:20" ht="12.75" customHeight="1">
      <c r="B86" s="563"/>
      <c r="C86" s="68"/>
      <c r="D86" s="69"/>
      <c r="E86" s="70"/>
      <c r="F86" s="287"/>
      <c r="G86" s="70"/>
      <c r="H86" s="70"/>
      <c r="I86" s="70"/>
      <c r="J86" s="70" t="str">
        <f t="shared" si="1"/>
        <v/>
      </c>
      <c r="K86" s="70"/>
      <c r="L86" s="70"/>
      <c r="M86" s="70"/>
      <c r="N86" s="70"/>
      <c r="O86" s="70"/>
      <c r="P86" s="70"/>
      <c r="Q86" s="70"/>
      <c r="R86" s="70"/>
      <c r="S86" s="70"/>
      <c r="T86" s="564"/>
    </row>
    <row r="87" spans="2:20" ht="12.75" customHeight="1">
      <c r="B87" s="563"/>
      <c r="C87" s="68"/>
      <c r="D87" s="69"/>
      <c r="E87" s="70"/>
      <c r="F87" s="287"/>
      <c r="G87" s="70"/>
      <c r="H87" s="70"/>
      <c r="I87" s="70"/>
      <c r="J87" s="70" t="str">
        <f t="shared" si="1"/>
        <v/>
      </c>
      <c r="K87" s="70"/>
      <c r="L87" s="70"/>
      <c r="M87" s="70"/>
      <c r="N87" s="70"/>
      <c r="O87" s="70"/>
      <c r="P87" s="70"/>
      <c r="Q87" s="70"/>
      <c r="R87" s="70"/>
      <c r="S87" s="70"/>
      <c r="T87" s="564"/>
    </row>
    <row r="88" spans="2:20" ht="12.75" customHeight="1">
      <c r="B88" s="563"/>
      <c r="C88" s="68"/>
      <c r="D88" s="69"/>
      <c r="E88" s="70"/>
      <c r="F88" s="287"/>
      <c r="G88" s="70"/>
      <c r="H88" s="70"/>
      <c r="I88" s="70"/>
      <c r="J88" s="70" t="str">
        <f t="shared" si="1"/>
        <v/>
      </c>
      <c r="K88" s="70"/>
      <c r="L88" s="70"/>
      <c r="M88" s="70"/>
      <c r="N88" s="70"/>
      <c r="O88" s="70"/>
      <c r="P88" s="70"/>
      <c r="Q88" s="70"/>
      <c r="R88" s="70"/>
      <c r="S88" s="70"/>
      <c r="T88" s="564"/>
    </row>
    <row r="89" spans="2:20" ht="12.75" customHeight="1">
      <c r="B89" s="563"/>
      <c r="C89" s="68"/>
      <c r="D89" s="69"/>
      <c r="E89" s="70"/>
      <c r="F89" s="287"/>
      <c r="G89" s="70"/>
      <c r="H89" s="70"/>
      <c r="I89" s="70"/>
      <c r="J89" s="70" t="str">
        <f t="shared" si="1"/>
        <v/>
      </c>
      <c r="K89" s="70"/>
      <c r="L89" s="70"/>
      <c r="M89" s="70"/>
      <c r="N89" s="70"/>
      <c r="O89" s="70"/>
      <c r="P89" s="70"/>
      <c r="Q89" s="70"/>
      <c r="R89" s="70"/>
      <c r="S89" s="70"/>
      <c r="T89" s="564"/>
    </row>
    <row r="90" spans="2:20" ht="12.75" customHeight="1">
      <c r="B90" s="563"/>
      <c r="C90" s="68"/>
      <c r="D90" s="69"/>
      <c r="E90" s="70"/>
      <c r="F90" s="287"/>
      <c r="G90" s="70"/>
      <c r="H90" s="70"/>
      <c r="I90" s="70"/>
      <c r="J90" s="70" t="str">
        <f t="shared" si="1"/>
        <v/>
      </c>
      <c r="K90" s="70"/>
      <c r="L90" s="70"/>
      <c r="M90" s="70"/>
      <c r="N90" s="70"/>
      <c r="O90" s="70"/>
      <c r="P90" s="70"/>
      <c r="Q90" s="70"/>
      <c r="R90" s="70"/>
      <c r="S90" s="70"/>
      <c r="T90" s="564"/>
    </row>
    <row r="91" spans="2:20" ht="12.75" customHeight="1">
      <c r="B91" s="563"/>
      <c r="C91" s="68"/>
      <c r="D91" s="69"/>
      <c r="E91" s="70"/>
      <c r="F91" s="287"/>
      <c r="G91" s="70"/>
      <c r="H91" s="70"/>
      <c r="I91" s="70"/>
      <c r="J91" s="70" t="str">
        <f t="shared" si="1"/>
        <v/>
      </c>
      <c r="K91" s="70"/>
      <c r="L91" s="70"/>
      <c r="M91" s="70"/>
      <c r="N91" s="70"/>
      <c r="O91" s="70"/>
      <c r="P91" s="70"/>
      <c r="Q91" s="70"/>
      <c r="R91" s="70"/>
      <c r="S91" s="70"/>
      <c r="T91" s="564"/>
    </row>
    <row r="92" spans="2:20" ht="12.75" customHeight="1">
      <c r="B92" s="563"/>
      <c r="C92" s="68"/>
      <c r="D92" s="69"/>
      <c r="E92" s="70"/>
      <c r="F92" s="287"/>
      <c r="G92" s="70"/>
      <c r="H92" s="70"/>
      <c r="I92" s="70"/>
      <c r="J92" s="70" t="str">
        <f t="shared" si="1"/>
        <v/>
      </c>
      <c r="K92" s="70"/>
      <c r="L92" s="70"/>
      <c r="M92" s="70"/>
      <c r="N92" s="70"/>
      <c r="O92" s="70"/>
      <c r="P92" s="70"/>
      <c r="Q92" s="70"/>
      <c r="R92" s="70"/>
      <c r="S92" s="70"/>
      <c r="T92" s="564"/>
    </row>
    <row r="93" spans="2:20" ht="12.75" customHeight="1">
      <c r="B93" s="563"/>
      <c r="C93" s="68"/>
      <c r="D93" s="69"/>
      <c r="E93" s="70"/>
      <c r="F93" s="287"/>
      <c r="G93" s="70"/>
      <c r="H93" s="70"/>
      <c r="I93" s="70"/>
      <c r="J93" s="70" t="str">
        <f t="shared" si="1"/>
        <v/>
      </c>
      <c r="K93" s="70"/>
      <c r="L93" s="70"/>
      <c r="M93" s="70"/>
      <c r="N93" s="70"/>
      <c r="O93" s="70"/>
      <c r="P93" s="70"/>
      <c r="Q93" s="70"/>
      <c r="R93" s="70"/>
      <c r="S93" s="70"/>
      <c r="T93" s="564"/>
    </row>
    <row r="94" spans="2:20" ht="12.75" customHeight="1">
      <c r="B94" s="563"/>
      <c r="C94" s="68"/>
      <c r="D94" s="69"/>
      <c r="E94" s="70"/>
      <c r="F94" s="287"/>
      <c r="G94" s="70"/>
      <c r="H94" s="70"/>
      <c r="I94" s="70"/>
      <c r="J94" s="70" t="str">
        <f t="shared" si="1"/>
        <v/>
      </c>
      <c r="K94" s="70"/>
      <c r="L94" s="70"/>
      <c r="M94" s="70"/>
      <c r="N94" s="70"/>
      <c r="O94" s="70"/>
      <c r="P94" s="70"/>
      <c r="Q94" s="70"/>
      <c r="R94" s="70"/>
      <c r="S94" s="70"/>
      <c r="T94" s="564"/>
    </row>
    <row r="95" spans="2:20" ht="12.75" customHeight="1">
      <c r="B95" s="563"/>
      <c r="C95" s="68"/>
      <c r="D95" s="69"/>
      <c r="E95" s="70"/>
      <c r="F95" s="287"/>
      <c r="G95" s="70"/>
      <c r="H95" s="70"/>
      <c r="I95" s="70"/>
      <c r="J95" s="70" t="str">
        <f t="shared" si="1"/>
        <v/>
      </c>
      <c r="K95" s="70"/>
      <c r="L95" s="70"/>
      <c r="M95" s="70"/>
      <c r="N95" s="70"/>
      <c r="O95" s="70"/>
      <c r="P95" s="70"/>
      <c r="Q95" s="70"/>
      <c r="R95" s="70"/>
      <c r="S95" s="70"/>
      <c r="T95" s="564"/>
    </row>
    <row r="96" spans="2:20" ht="12.75" customHeight="1">
      <c r="B96" s="563"/>
      <c r="C96" s="68"/>
      <c r="D96" s="69"/>
      <c r="E96" s="70"/>
      <c r="F96" s="287"/>
      <c r="G96" s="70"/>
      <c r="H96" s="70"/>
      <c r="I96" s="70"/>
      <c r="J96" s="70" t="str">
        <f t="shared" si="1"/>
        <v/>
      </c>
      <c r="K96" s="70"/>
      <c r="L96" s="70"/>
      <c r="M96" s="70"/>
      <c r="N96" s="70"/>
      <c r="O96" s="70"/>
      <c r="P96" s="70"/>
      <c r="Q96" s="70"/>
      <c r="R96" s="70"/>
      <c r="S96" s="70"/>
      <c r="T96" s="564"/>
    </row>
    <row r="97" spans="2:20" ht="12.75" customHeight="1">
      <c r="B97" s="563"/>
      <c r="C97" s="68"/>
      <c r="D97" s="69"/>
      <c r="E97" s="70"/>
      <c r="F97" s="287"/>
      <c r="G97" s="70"/>
      <c r="H97" s="70"/>
      <c r="I97" s="70"/>
      <c r="J97" s="70" t="str">
        <f t="shared" si="1"/>
        <v/>
      </c>
      <c r="K97" s="70"/>
      <c r="L97" s="70"/>
      <c r="M97" s="70"/>
      <c r="N97" s="70"/>
      <c r="O97" s="70"/>
      <c r="P97" s="70"/>
      <c r="Q97" s="70"/>
      <c r="R97" s="70"/>
      <c r="S97" s="70"/>
      <c r="T97" s="564"/>
    </row>
    <row r="98" spans="2:20" ht="12.75" customHeight="1">
      <c r="B98" s="563"/>
      <c r="C98" s="68"/>
      <c r="D98" s="69"/>
      <c r="E98" s="70"/>
      <c r="F98" s="287"/>
      <c r="G98" s="70"/>
      <c r="H98" s="70"/>
      <c r="I98" s="70"/>
      <c r="J98" s="70" t="str">
        <f t="shared" si="1"/>
        <v/>
      </c>
      <c r="K98" s="70"/>
      <c r="L98" s="70"/>
      <c r="M98" s="70"/>
      <c r="N98" s="70"/>
      <c r="O98" s="70"/>
      <c r="P98" s="70"/>
      <c r="Q98" s="70"/>
      <c r="R98" s="70"/>
      <c r="S98" s="70"/>
      <c r="T98" s="564"/>
    </row>
    <row r="99" spans="2:20" ht="12.75" customHeight="1">
      <c r="B99" s="563"/>
      <c r="C99" s="68"/>
      <c r="D99" s="69"/>
      <c r="E99" s="70"/>
      <c r="F99" s="287"/>
      <c r="G99" s="70"/>
      <c r="H99" s="70"/>
      <c r="I99" s="70"/>
      <c r="J99" s="70" t="str">
        <f t="shared" si="1"/>
        <v/>
      </c>
      <c r="K99" s="70"/>
      <c r="L99" s="70"/>
      <c r="M99" s="70"/>
      <c r="N99" s="70"/>
      <c r="O99" s="70"/>
      <c r="P99" s="70"/>
      <c r="Q99" s="70"/>
      <c r="R99" s="70"/>
      <c r="S99" s="70"/>
      <c r="T99" s="564"/>
    </row>
    <row r="100" spans="2:20" ht="12.75" customHeight="1">
      <c r="B100" s="563"/>
      <c r="C100" s="68"/>
      <c r="D100" s="69"/>
      <c r="E100" s="70"/>
      <c r="F100" s="287"/>
      <c r="G100" s="70"/>
      <c r="H100" s="70"/>
      <c r="I100" s="70"/>
      <c r="J100" s="70" t="str">
        <f t="shared" si="1"/>
        <v/>
      </c>
      <c r="K100" s="70"/>
      <c r="L100" s="70"/>
      <c r="M100" s="70"/>
      <c r="N100" s="70"/>
      <c r="O100" s="70"/>
      <c r="P100" s="70"/>
      <c r="Q100" s="70"/>
      <c r="R100" s="70"/>
      <c r="S100" s="70"/>
      <c r="T100" s="564"/>
    </row>
    <row r="101" spans="2:20" ht="12.75" customHeight="1">
      <c r="B101" s="563"/>
      <c r="C101" s="68"/>
      <c r="D101" s="69"/>
      <c r="E101" s="70"/>
      <c r="F101" s="287"/>
      <c r="G101" s="70"/>
      <c r="H101" s="70"/>
      <c r="I101" s="70"/>
      <c r="J101" s="70" t="str">
        <f t="shared" si="1"/>
        <v/>
      </c>
      <c r="K101" s="70"/>
      <c r="L101" s="70"/>
      <c r="M101" s="70"/>
      <c r="N101" s="70"/>
      <c r="O101" s="70"/>
      <c r="P101" s="70"/>
      <c r="Q101" s="70"/>
      <c r="R101" s="70"/>
      <c r="S101" s="70"/>
      <c r="T101" s="564"/>
    </row>
    <row r="102" spans="2:20" ht="12.75" customHeight="1">
      <c r="B102" s="563"/>
      <c r="C102" s="68"/>
      <c r="D102" s="69"/>
      <c r="E102" s="70"/>
      <c r="F102" s="287"/>
      <c r="G102" s="70"/>
      <c r="H102" s="70"/>
      <c r="I102" s="70"/>
      <c r="J102" s="70" t="str">
        <f t="shared" si="1"/>
        <v/>
      </c>
      <c r="K102" s="70"/>
      <c r="L102" s="70"/>
      <c r="M102" s="70"/>
      <c r="N102" s="70"/>
      <c r="O102" s="70"/>
      <c r="P102" s="70"/>
      <c r="Q102" s="70"/>
      <c r="R102" s="70"/>
      <c r="S102" s="70"/>
      <c r="T102" s="564"/>
    </row>
    <row r="103" spans="2:20" ht="12.75" customHeight="1">
      <c r="B103" s="563"/>
      <c r="C103" s="68"/>
      <c r="D103" s="69"/>
      <c r="E103" s="70"/>
      <c r="F103" s="287"/>
      <c r="G103" s="70"/>
      <c r="H103" s="70"/>
      <c r="I103" s="70"/>
      <c r="J103" s="70" t="str">
        <f t="shared" si="1"/>
        <v/>
      </c>
      <c r="K103" s="70"/>
      <c r="L103" s="70"/>
      <c r="M103" s="70"/>
      <c r="N103" s="70"/>
      <c r="O103" s="70"/>
      <c r="P103" s="70"/>
      <c r="Q103" s="70"/>
      <c r="R103" s="70"/>
      <c r="S103" s="70"/>
      <c r="T103" s="564"/>
    </row>
    <row r="104" spans="2:20" ht="12.75" customHeight="1">
      <c r="B104" s="563"/>
      <c r="C104" s="68"/>
      <c r="D104" s="69"/>
      <c r="E104" s="70"/>
      <c r="F104" s="287"/>
      <c r="G104" s="70"/>
      <c r="H104" s="70"/>
      <c r="I104" s="70"/>
      <c r="J104" s="70" t="str">
        <f t="shared" si="1"/>
        <v/>
      </c>
      <c r="K104" s="70"/>
      <c r="L104" s="70"/>
      <c r="M104" s="70"/>
      <c r="N104" s="70"/>
      <c r="O104" s="70"/>
      <c r="P104" s="70"/>
      <c r="Q104" s="70"/>
      <c r="R104" s="70"/>
      <c r="S104" s="70"/>
      <c r="T104" s="564"/>
    </row>
    <row r="105" spans="2:20" ht="12.75" customHeight="1">
      <c r="B105" s="563"/>
      <c r="C105" s="68"/>
      <c r="D105" s="69"/>
      <c r="E105" s="70"/>
      <c r="F105" s="287"/>
      <c r="G105" s="70"/>
      <c r="H105" s="70"/>
      <c r="I105" s="70"/>
      <c r="J105" s="70" t="str">
        <f t="shared" si="1"/>
        <v/>
      </c>
      <c r="K105" s="70"/>
      <c r="L105" s="70"/>
      <c r="M105" s="70"/>
      <c r="N105" s="70"/>
      <c r="O105" s="70"/>
      <c r="P105" s="70"/>
      <c r="Q105" s="70"/>
      <c r="R105" s="70"/>
      <c r="S105" s="70"/>
      <c r="T105" s="564"/>
    </row>
    <row r="106" spans="2:20" ht="12.75" customHeight="1">
      <c r="B106" s="563"/>
      <c r="C106" s="68"/>
      <c r="D106" s="69"/>
      <c r="E106" s="70"/>
      <c r="F106" s="287"/>
      <c r="G106" s="70"/>
      <c r="H106" s="70"/>
      <c r="I106" s="70"/>
      <c r="J106" s="70" t="str">
        <f t="shared" si="1"/>
        <v/>
      </c>
      <c r="K106" s="70"/>
      <c r="L106" s="70"/>
      <c r="M106" s="70"/>
      <c r="N106" s="70"/>
      <c r="O106" s="70"/>
      <c r="P106" s="70"/>
      <c r="Q106" s="70"/>
      <c r="R106" s="70"/>
      <c r="S106" s="70"/>
      <c r="T106" s="564"/>
    </row>
    <row r="107" spans="2:20" ht="12.75" customHeight="1">
      <c r="B107" s="563"/>
      <c r="C107" s="68"/>
      <c r="D107" s="69"/>
      <c r="E107" s="70"/>
      <c r="F107" s="287"/>
      <c r="G107" s="70"/>
      <c r="H107" s="70"/>
      <c r="I107" s="70"/>
      <c r="J107" s="70" t="str">
        <f t="shared" si="1"/>
        <v/>
      </c>
      <c r="K107" s="70"/>
      <c r="L107" s="70"/>
      <c r="M107" s="70"/>
      <c r="N107" s="70"/>
      <c r="O107" s="70"/>
      <c r="P107" s="70"/>
      <c r="Q107" s="70"/>
      <c r="R107" s="70"/>
      <c r="S107" s="70"/>
      <c r="T107" s="564"/>
    </row>
    <row r="108" spans="2:20" ht="12.75" customHeight="1">
      <c r="B108" s="563"/>
      <c r="C108" s="68"/>
      <c r="D108" s="69"/>
      <c r="E108" s="70"/>
      <c r="F108" s="287"/>
      <c r="G108" s="70"/>
      <c r="H108" s="70"/>
      <c r="I108" s="70"/>
      <c r="J108" s="70" t="str">
        <f t="shared" si="1"/>
        <v/>
      </c>
      <c r="K108" s="70"/>
      <c r="L108" s="70"/>
      <c r="M108" s="70"/>
      <c r="N108" s="70"/>
      <c r="O108" s="70"/>
      <c r="P108" s="70"/>
      <c r="Q108" s="70"/>
      <c r="R108" s="70"/>
      <c r="S108" s="70"/>
      <c r="T108" s="564"/>
    </row>
    <row r="109" spans="2:20" ht="12.75" customHeight="1">
      <c r="B109" s="563"/>
      <c r="C109" s="68"/>
      <c r="D109" s="69"/>
      <c r="E109" s="70"/>
      <c r="F109" s="287"/>
      <c r="G109" s="70"/>
      <c r="H109" s="70"/>
      <c r="I109" s="70"/>
      <c r="J109" s="70" t="str">
        <f t="shared" si="1"/>
        <v/>
      </c>
      <c r="K109" s="70"/>
      <c r="L109" s="70"/>
      <c r="M109" s="70"/>
      <c r="N109" s="70"/>
      <c r="O109" s="70"/>
      <c r="P109" s="70"/>
      <c r="Q109" s="70"/>
      <c r="R109" s="70"/>
      <c r="S109" s="70"/>
      <c r="T109" s="564"/>
    </row>
    <row r="110" spans="2:20" ht="12.75" customHeight="1">
      <c r="B110" s="563"/>
      <c r="C110" s="68"/>
      <c r="D110" s="69"/>
      <c r="E110" s="70"/>
      <c r="F110" s="287"/>
      <c r="G110" s="70"/>
      <c r="H110" s="70"/>
      <c r="I110" s="70"/>
      <c r="J110" s="70" t="str">
        <f t="shared" si="1"/>
        <v/>
      </c>
      <c r="K110" s="70"/>
      <c r="L110" s="70"/>
      <c r="M110" s="70"/>
      <c r="N110" s="70"/>
      <c r="O110" s="70"/>
      <c r="P110" s="70"/>
      <c r="Q110" s="70"/>
      <c r="R110" s="70"/>
      <c r="S110" s="70"/>
      <c r="T110" s="564"/>
    </row>
    <row r="111" spans="2:20" ht="13">
      <c r="B111" s="563"/>
      <c r="C111" s="68"/>
      <c r="D111" s="69"/>
      <c r="E111" s="70"/>
      <c r="F111" s="287"/>
      <c r="G111" s="70"/>
      <c r="H111" s="70"/>
      <c r="I111" s="70"/>
      <c r="J111" s="70" t="str">
        <f t="shared" si="1"/>
        <v/>
      </c>
      <c r="K111" s="70"/>
      <c r="L111" s="70"/>
      <c r="M111" s="70"/>
      <c r="N111" s="70"/>
      <c r="O111" s="70"/>
      <c r="P111" s="70"/>
      <c r="Q111" s="70"/>
      <c r="R111" s="70"/>
      <c r="S111" s="70"/>
      <c r="T111" s="564"/>
    </row>
    <row r="112" spans="2:20" ht="13">
      <c r="B112" s="563"/>
      <c r="C112" s="68"/>
      <c r="D112" s="69"/>
      <c r="E112" s="70"/>
      <c r="F112" s="287"/>
      <c r="G112" s="70"/>
      <c r="H112" s="70"/>
      <c r="I112" s="70"/>
      <c r="J112" s="70" t="str">
        <f t="shared" si="1"/>
        <v/>
      </c>
      <c r="K112" s="70"/>
      <c r="L112" s="70"/>
      <c r="M112" s="70"/>
      <c r="N112" s="70"/>
      <c r="O112" s="70"/>
      <c r="P112" s="70"/>
      <c r="Q112" s="70"/>
      <c r="R112" s="70"/>
      <c r="S112" s="70"/>
      <c r="T112" s="564"/>
    </row>
    <row r="113" spans="2:20" ht="13">
      <c r="B113" s="563"/>
      <c r="C113" s="68"/>
      <c r="D113" s="69"/>
      <c r="E113" s="70"/>
      <c r="F113" s="287"/>
      <c r="G113" s="70"/>
      <c r="H113" s="70"/>
      <c r="I113" s="70"/>
      <c r="J113" s="70" t="str">
        <f t="shared" si="1"/>
        <v/>
      </c>
      <c r="K113" s="70"/>
      <c r="L113" s="70"/>
      <c r="M113" s="70"/>
      <c r="N113" s="70"/>
      <c r="O113" s="70"/>
      <c r="P113" s="70"/>
      <c r="Q113" s="70"/>
      <c r="R113" s="70"/>
      <c r="S113" s="70"/>
      <c r="T113" s="564"/>
    </row>
    <row r="114" spans="2:20" ht="13">
      <c r="B114" s="563"/>
      <c r="C114" s="68"/>
      <c r="D114" s="69"/>
      <c r="E114" s="70"/>
      <c r="F114" s="287"/>
      <c r="G114" s="70"/>
      <c r="H114" s="70"/>
      <c r="I114" s="70"/>
      <c r="J114" s="70" t="str">
        <f t="shared" si="1"/>
        <v/>
      </c>
      <c r="K114" s="70"/>
      <c r="L114" s="70"/>
      <c r="M114" s="70"/>
      <c r="N114" s="70"/>
      <c r="O114" s="70"/>
      <c r="P114" s="70"/>
      <c r="Q114" s="70"/>
      <c r="R114" s="70"/>
      <c r="S114" s="70"/>
      <c r="T114" s="564"/>
    </row>
    <row r="115" spans="2:20" ht="13">
      <c r="B115" s="563"/>
      <c r="C115" s="68"/>
      <c r="D115" s="69"/>
      <c r="E115" s="70"/>
      <c r="F115" s="287"/>
      <c r="G115" s="70"/>
      <c r="H115" s="70"/>
      <c r="I115" s="70"/>
      <c r="J115" s="70" t="str">
        <f t="shared" si="1"/>
        <v/>
      </c>
      <c r="K115" s="70"/>
      <c r="L115" s="70"/>
      <c r="M115" s="70"/>
      <c r="N115" s="70"/>
      <c r="O115" s="70"/>
      <c r="P115" s="70"/>
      <c r="Q115" s="70"/>
      <c r="R115" s="70"/>
      <c r="S115" s="70"/>
      <c r="T115" s="564"/>
    </row>
    <row r="116" spans="2:20" ht="13">
      <c r="B116" s="563"/>
      <c r="C116" s="68"/>
      <c r="D116" s="69"/>
      <c r="E116" s="70"/>
      <c r="F116" s="287"/>
      <c r="G116" s="70"/>
      <c r="H116" s="70"/>
      <c r="I116" s="70"/>
      <c r="J116" s="70" t="str">
        <f t="shared" si="1"/>
        <v/>
      </c>
      <c r="K116" s="70"/>
      <c r="L116" s="70"/>
      <c r="M116" s="70"/>
      <c r="N116" s="70"/>
      <c r="O116" s="70"/>
      <c r="P116" s="70"/>
      <c r="Q116" s="70"/>
      <c r="R116" s="70"/>
      <c r="S116" s="70"/>
      <c r="T116" s="564"/>
    </row>
    <row r="117" spans="2:20" ht="13">
      <c r="B117" s="563"/>
      <c r="C117" s="68"/>
      <c r="D117" s="69"/>
      <c r="E117" s="70"/>
      <c r="F117" s="287"/>
      <c r="G117" s="70"/>
      <c r="H117" s="70"/>
      <c r="I117" s="70"/>
      <c r="J117" s="70" t="str">
        <f t="shared" si="1"/>
        <v/>
      </c>
      <c r="K117" s="70"/>
      <c r="L117" s="70"/>
      <c r="M117" s="70"/>
      <c r="N117" s="70"/>
      <c r="O117" s="70"/>
      <c r="P117" s="70"/>
      <c r="Q117" s="70"/>
      <c r="R117" s="70"/>
      <c r="S117" s="70"/>
      <c r="T117" s="564"/>
    </row>
    <row r="118" spans="2:20" ht="13">
      <c r="B118" s="563"/>
      <c r="C118" s="68"/>
      <c r="D118" s="69"/>
      <c r="E118" s="70"/>
      <c r="F118" s="287"/>
      <c r="G118" s="70"/>
      <c r="H118" s="70"/>
      <c r="I118" s="70"/>
      <c r="J118" s="70" t="str">
        <f t="shared" si="1"/>
        <v/>
      </c>
      <c r="K118" s="70"/>
      <c r="L118" s="70"/>
      <c r="M118" s="70"/>
      <c r="N118" s="70"/>
      <c r="O118" s="70"/>
      <c r="P118" s="70"/>
      <c r="Q118" s="70"/>
      <c r="R118" s="70"/>
      <c r="S118" s="70"/>
      <c r="T118" s="564"/>
    </row>
    <row r="119" spans="2:20" ht="13">
      <c r="B119" s="563"/>
      <c r="C119" s="68"/>
      <c r="D119" s="69"/>
      <c r="E119" s="70"/>
      <c r="F119" s="287"/>
      <c r="G119" s="70"/>
      <c r="H119" s="70"/>
      <c r="I119" s="70"/>
      <c r="J119" s="70" t="str">
        <f t="shared" si="1"/>
        <v/>
      </c>
      <c r="K119" s="70"/>
      <c r="L119" s="70"/>
      <c r="M119" s="70"/>
      <c r="N119" s="70"/>
      <c r="O119" s="70"/>
      <c r="P119" s="70"/>
      <c r="Q119" s="70"/>
      <c r="R119" s="70"/>
      <c r="S119" s="70"/>
      <c r="T119" s="564"/>
    </row>
    <row r="120" spans="2:20" ht="13">
      <c r="B120" s="563"/>
      <c r="C120" s="68"/>
      <c r="D120" s="69"/>
      <c r="E120" s="70"/>
      <c r="F120" s="287"/>
      <c r="G120" s="70"/>
      <c r="H120" s="70"/>
      <c r="I120" s="70"/>
      <c r="J120" s="70" t="str">
        <f t="shared" si="1"/>
        <v/>
      </c>
      <c r="K120" s="70"/>
      <c r="L120" s="70"/>
      <c r="M120" s="70"/>
      <c r="N120" s="70"/>
      <c r="O120" s="70"/>
      <c r="P120" s="70"/>
      <c r="Q120" s="70"/>
      <c r="R120" s="70"/>
      <c r="S120" s="70"/>
      <c r="T120" s="564"/>
    </row>
    <row r="121" spans="2:20" ht="13">
      <c r="B121" s="563"/>
      <c r="C121" s="68"/>
      <c r="D121" s="69"/>
      <c r="E121" s="70"/>
      <c r="F121" s="287"/>
      <c r="G121" s="70"/>
      <c r="H121" s="70"/>
      <c r="I121" s="70"/>
      <c r="J121" s="70" t="str">
        <f t="shared" si="1"/>
        <v/>
      </c>
      <c r="K121" s="70"/>
      <c r="L121" s="70"/>
      <c r="M121" s="70"/>
      <c r="N121" s="70"/>
      <c r="O121" s="70"/>
      <c r="P121" s="70"/>
      <c r="Q121" s="70"/>
      <c r="R121" s="70"/>
      <c r="S121" s="70"/>
      <c r="T121" s="564"/>
    </row>
    <row r="122" spans="2:20" ht="13">
      <c r="B122" s="563"/>
      <c r="C122" s="68"/>
      <c r="D122" s="69"/>
      <c r="E122" s="70"/>
      <c r="F122" s="287"/>
      <c r="G122" s="70"/>
      <c r="H122" s="70"/>
      <c r="I122" s="70"/>
      <c r="J122" s="70" t="str">
        <f t="shared" si="1"/>
        <v/>
      </c>
      <c r="K122" s="70"/>
      <c r="L122" s="70"/>
      <c r="M122" s="70"/>
      <c r="N122" s="70"/>
      <c r="O122" s="70"/>
      <c r="P122" s="70"/>
      <c r="Q122" s="70"/>
      <c r="R122" s="70"/>
      <c r="S122" s="70"/>
      <c r="T122" s="564"/>
    </row>
    <row r="123" spans="2:20" ht="13">
      <c r="B123" s="563"/>
      <c r="C123" s="68"/>
      <c r="D123" s="69"/>
      <c r="E123" s="70"/>
      <c r="F123" s="287"/>
      <c r="G123" s="70"/>
      <c r="H123" s="70"/>
      <c r="I123" s="70"/>
      <c r="J123" s="70" t="str">
        <f t="shared" si="1"/>
        <v/>
      </c>
      <c r="K123" s="70"/>
      <c r="L123" s="70"/>
      <c r="M123" s="70"/>
      <c r="N123" s="70"/>
      <c r="O123" s="70"/>
      <c r="P123" s="70"/>
      <c r="Q123" s="70"/>
      <c r="R123" s="70"/>
      <c r="S123" s="70"/>
      <c r="T123" s="564"/>
    </row>
    <row r="124" spans="2:20" ht="13">
      <c r="B124" s="563"/>
      <c r="C124" s="68"/>
      <c r="D124" s="69"/>
      <c r="E124" s="70"/>
      <c r="F124" s="287"/>
      <c r="G124" s="70"/>
      <c r="H124" s="70"/>
      <c r="I124" s="70"/>
      <c r="J124" s="70" t="str">
        <f t="shared" si="1"/>
        <v/>
      </c>
      <c r="K124" s="70"/>
      <c r="L124" s="70"/>
      <c r="M124" s="70"/>
      <c r="N124" s="70"/>
      <c r="O124" s="70"/>
      <c r="P124" s="70"/>
      <c r="Q124" s="70"/>
      <c r="R124" s="70"/>
      <c r="S124" s="70"/>
      <c r="T124" s="564"/>
    </row>
    <row r="125" spans="2:20" ht="13">
      <c r="B125" s="563"/>
      <c r="C125" s="68"/>
      <c r="D125" s="69"/>
      <c r="E125" s="70"/>
      <c r="F125" s="287"/>
      <c r="G125" s="70"/>
      <c r="H125" s="70"/>
      <c r="I125" s="70"/>
      <c r="J125" s="70" t="str">
        <f t="shared" si="1"/>
        <v/>
      </c>
      <c r="K125" s="70"/>
      <c r="L125" s="70"/>
      <c r="M125" s="70"/>
      <c r="N125" s="70"/>
      <c r="O125" s="70"/>
      <c r="P125" s="70"/>
      <c r="Q125" s="70"/>
      <c r="R125" s="70"/>
      <c r="S125" s="70"/>
      <c r="T125" s="564"/>
    </row>
    <row r="126" spans="2:20" ht="13">
      <c r="B126" s="563"/>
      <c r="C126" s="68"/>
      <c r="D126" s="69"/>
      <c r="E126" s="70"/>
      <c r="F126" s="287"/>
      <c r="G126" s="70"/>
      <c r="H126" s="70"/>
      <c r="I126" s="70"/>
      <c r="J126" s="70" t="str">
        <f t="shared" si="1"/>
        <v/>
      </c>
      <c r="K126" s="70"/>
      <c r="L126" s="70"/>
      <c r="M126" s="70"/>
      <c r="N126" s="70"/>
      <c r="O126" s="70"/>
      <c r="P126" s="70"/>
      <c r="Q126" s="70"/>
      <c r="R126" s="70"/>
      <c r="S126" s="70"/>
      <c r="T126" s="564"/>
    </row>
    <row r="127" spans="2:20" ht="13">
      <c r="B127" s="563"/>
      <c r="C127" s="68"/>
      <c r="D127" s="69"/>
      <c r="E127" s="70"/>
      <c r="F127" s="287"/>
      <c r="G127" s="70"/>
      <c r="H127" s="70"/>
      <c r="I127" s="70"/>
      <c r="J127" s="70" t="str">
        <f t="shared" si="1"/>
        <v/>
      </c>
      <c r="K127" s="70"/>
      <c r="L127" s="70"/>
      <c r="M127" s="70"/>
      <c r="N127" s="70"/>
      <c r="O127" s="70"/>
      <c r="P127" s="70"/>
      <c r="Q127" s="70"/>
      <c r="R127" s="70"/>
      <c r="S127" s="70"/>
      <c r="T127" s="564"/>
    </row>
    <row r="128" spans="2:20" ht="13">
      <c r="B128" s="563"/>
      <c r="C128" s="68"/>
      <c r="D128" s="69"/>
      <c r="E128" s="70"/>
      <c r="F128" s="287"/>
      <c r="G128" s="70"/>
      <c r="H128" s="70"/>
      <c r="I128" s="70"/>
      <c r="J128" s="70" t="str">
        <f t="shared" si="1"/>
        <v/>
      </c>
      <c r="K128" s="70"/>
      <c r="L128" s="70"/>
      <c r="M128" s="70"/>
      <c r="N128" s="70"/>
      <c r="O128" s="70"/>
      <c r="P128" s="70"/>
      <c r="Q128" s="70"/>
      <c r="R128" s="70"/>
      <c r="S128" s="70"/>
      <c r="T128" s="564"/>
    </row>
    <row r="129" spans="2:20" ht="13">
      <c r="B129" s="563"/>
      <c r="C129" s="68"/>
      <c r="D129" s="69"/>
      <c r="E129" s="70"/>
      <c r="F129" s="287"/>
      <c r="G129" s="70"/>
      <c r="H129" s="70"/>
      <c r="I129" s="70"/>
      <c r="J129" s="70" t="str">
        <f t="shared" si="1"/>
        <v/>
      </c>
      <c r="K129" s="70"/>
      <c r="L129" s="70"/>
      <c r="M129" s="70"/>
      <c r="N129" s="70"/>
      <c r="O129" s="70"/>
      <c r="P129" s="70"/>
      <c r="Q129" s="70"/>
      <c r="R129" s="70"/>
      <c r="S129" s="70"/>
      <c r="T129" s="564"/>
    </row>
    <row r="130" spans="2:20" ht="13">
      <c r="B130" s="563"/>
      <c r="C130" s="68"/>
      <c r="D130" s="69"/>
      <c r="E130" s="70"/>
      <c r="F130" s="287"/>
      <c r="G130" s="70"/>
      <c r="H130" s="70"/>
      <c r="I130" s="70"/>
      <c r="J130" s="70" t="str">
        <f t="shared" si="1"/>
        <v/>
      </c>
      <c r="K130" s="70"/>
      <c r="L130" s="70"/>
      <c r="M130" s="70"/>
      <c r="N130" s="70"/>
      <c r="O130" s="70"/>
      <c r="P130" s="70"/>
      <c r="Q130" s="70"/>
      <c r="R130" s="70"/>
      <c r="S130" s="70"/>
      <c r="T130" s="564"/>
    </row>
    <row r="131" spans="2:20" ht="13">
      <c r="B131" s="563"/>
      <c r="C131" s="68"/>
      <c r="D131" s="69"/>
      <c r="E131" s="70"/>
      <c r="F131" s="287"/>
      <c r="G131" s="70"/>
      <c r="H131" s="70"/>
      <c r="I131" s="70"/>
      <c r="J131" s="70" t="str">
        <f t="shared" si="1"/>
        <v/>
      </c>
      <c r="K131" s="70"/>
      <c r="L131" s="70"/>
      <c r="M131" s="70"/>
      <c r="N131" s="70"/>
      <c r="O131" s="70"/>
      <c r="P131" s="70"/>
      <c r="Q131" s="70"/>
      <c r="R131" s="70"/>
      <c r="S131" s="70"/>
      <c r="T131" s="564"/>
    </row>
    <row r="132" spans="2:20" ht="13">
      <c r="B132" s="563"/>
      <c r="C132" s="68"/>
      <c r="D132" s="69"/>
      <c r="E132" s="70"/>
      <c r="F132" s="287"/>
      <c r="G132" s="70"/>
      <c r="H132" s="70"/>
      <c r="I132" s="70"/>
      <c r="J132" s="70" t="str">
        <f t="shared" si="1"/>
        <v/>
      </c>
      <c r="K132" s="70"/>
      <c r="L132" s="70"/>
      <c r="M132" s="70"/>
      <c r="N132" s="70"/>
      <c r="O132" s="70"/>
      <c r="P132" s="70"/>
      <c r="Q132" s="70"/>
      <c r="R132" s="70"/>
      <c r="S132" s="70"/>
      <c r="T132" s="564"/>
    </row>
    <row r="133" spans="2:20" ht="13">
      <c r="B133" s="563"/>
      <c r="C133" s="68"/>
      <c r="D133" s="69"/>
      <c r="E133" s="70"/>
      <c r="F133" s="287"/>
      <c r="G133" s="70"/>
      <c r="H133" s="70"/>
      <c r="I133" s="70"/>
      <c r="J133" s="70" t="str">
        <f t="shared" si="1"/>
        <v/>
      </c>
      <c r="K133" s="70"/>
      <c r="L133" s="70"/>
      <c r="M133" s="70"/>
      <c r="N133" s="70"/>
      <c r="O133" s="70"/>
      <c r="P133" s="70"/>
      <c r="Q133" s="70"/>
      <c r="R133" s="70"/>
      <c r="S133" s="70"/>
      <c r="T133" s="564"/>
    </row>
    <row r="134" spans="2:20" ht="13">
      <c r="B134" s="563"/>
      <c r="C134" s="68"/>
      <c r="D134" s="69"/>
      <c r="E134" s="70"/>
      <c r="F134" s="287"/>
      <c r="G134" s="70"/>
      <c r="H134" s="70"/>
      <c r="I134" s="70"/>
      <c r="J134" s="70" t="str">
        <f t="shared" si="1"/>
        <v/>
      </c>
      <c r="K134" s="70"/>
      <c r="L134" s="70"/>
      <c r="M134" s="70"/>
      <c r="N134" s="70"/>
      <c r="O134" s="70"/>
      <c r="P134" s="70"/>
      <c r="Q134" s="70"/>
      <c r="R134" s="70"/>
      <c r="S134" s="70"/>
      <c r="T134" s="564"/>
    </row>
    <row r="135" spans="2:20" ht="13">
      <c r="B135" s="563"/>
      <c r="C135" s="68"/>
      <c r="D135" s="69"/>
      <c r="E135" s="70"/>
      <c r="F135" s="287"/>
      <c r="G135" s="70"/>
      <c r="H135" s="70"/>
      <c r="I135" s="70"/>
      <c r="J135" s="70" t="str">
        <f t="shared" si="1"/>
        <v/>
      </c>
      <c r="K135" s="70"/>
      <c r="L135" s="70"/>
      <c r="M135" s="70"/>
      <c r="N135" s="70"/>
      <c r="O135" s="70"/>
      <c r="P135" s="70"/>
      <c r="Q135" s="70"/>
      <c r="R135" s="70"/>
      <c r="S135" s="70"/>
      <c r="T135" s="564"/>
    </row>
    <row r="136" spans="2:20" ht="13">
      <c r="B136" s="563"/>
      <c r="C136" s="68"/>
      <c r="D136" s="69"/>
      <c r="E136" s="70"/>
      <c r="F136" s="287"/>
      <c r="G136" s="70"/>
      <c r="H136" s="70"/>
      <c r="I136" s="70"/>
      <c r="J136" s="70" t="str">
        <f t="shared" si="1"/>
        <v/>
      </c>
      <c r="K136" s="70"/>
      <c r="L136" s="70"/>
      <c r="M136" s="70"/>
      <c r="N136" s="70"/>
      <c r="O136" s="70"/>
      <c r="P136" s="70"/>
      <c r="Q136" s="70"/>
      <c r="R136" s="70"/>
      <c r="S136" s="70"/>
      <c r="T136" s="564"/>
    </row>
    <row r="137" spans="2:20" ht="13">
      <c r="B137" s="563"/>
      <c r="C137" s="68"/>
      <c r="D137" s="69"/>
      <c r="E137" s="70"/>
      <c r="F137" s="287"/>
      <c r="G137" s="70"/>
      <c r="H137" s="70"/>
      <c r="I137" s="70"/>
      <c r="J137" s="70" t="str">
        <f t="shared" si="1"/>
        <v/>
      </c>
      <c r="K137" s="70"/>
      <c r="L137" s="70"/>
      <c r="M137" s="70"/>
      <c r="N137" s="70"/>
      <c r="O137" s="70"/>
      <c r="P137" s="70"/>
      <c r="Q137" s="70"/>
      <c r="R137" s="70"/>
      <c r="S137" s="70"/>
      <c r="T137" s="564"/>
    </row>
    <row r="138" spans="2:20" ht="13">
      <c r="B138" s="563"/>
      <c r="C138" s="68"/>
      <c r="D138" s="69"/>
      <c r="E138" s="70"/>
      <c r="F138" s="287"/>
      <c r="G138" s="70"/>
      <c r="H138" s="70"/>
      <c r="I138" s="70"/>
      <c r="J138" s="70" t="str">
        <f t="shared" si="1"/>
        <v/>
      </c>
      <c r="K138" s="70"/>
      <c r="L138" s="70"/>
      <c r="M138" s="70"/>
      <c r="N138" s="70"/>
      <c r="O138" s="70"/>
      <c r="P138" s="70"/>
      <c r="Q138" s="70"/>
      <c r="R138" s="70"/>
      <c r="S138" s="70"/>
      <c r="T138" s="564"/>
    </row>
    <row r="139" spans="2:20" ht="13">
      <c r="B139" s="563"/>
      <c r="C139" s="68"/>
      <c r="D139" s="69"/>
      <c r="E139" s="70"/>
      <c r="F139" s="287"/>
      <c r="G139" s="70"/>
      <c r="H139" s="70"/>
      <c r="I139" s="70"/>
      <c r="J139" s="70" t="str">
        <f t="shared" ref="J139:J184" si="2">E139&amp;IF(OR(ISBLANK(D139),ISBLANK(E139)),"",", ")&amp;D139</f>
        <v/>
      </c>
      <c r="K139" s="70"/>
      <c r="L139" s="70"/>
      <c r="M139" s="70"/>
      <c r="N139" s="70"/>
      <c r="O139" s="70"/>
      <c r="P139" s="70"/>
      <c r="Q139" s="70"/>
      <c r="R139" s="70"/>
      <c r="S139" s="70"/>
      <c r="T139" s="564"/>
    </row>
    <row r="140" spans="2:20" ht="13">
      <c r="B140" s="563"/>
      <c r="C140" s="68"/>
      <c r="D140" s="69"/>
      <c r="E140" s="70"/>
      <c r="F140" s="287"/>
      <c r="G140" s="70"/>
      <c r="H140" s="70"/>
      <c r="I140" s="70"/>
      <c r="J140" s="70" t="str">
        <f t="shared" si="2"/>
        <v/>
      </c>
      <c r="K140" s="70"/>
      <c r="L140" s="70"/>
      <c r="M140" s="70"/>
      <c r="N140" s="70"/>
      <c r="O140" s="70"/>
      <c r="P140" s="70"/>
      <c r="Q140" s="70"/>
      <c r="R140" s="70"/>
      <c r="S140" s="70"/>
      <c r="T140" s="564"/>
    </row>
    <row r="141" spans="2:20" ht="13">
      <c r="B141" s="563"/>
      <c r="C141" s="68"/>
      <c r="D141" s="69"/>
      <c r="E141" s="70"/>
      <c r="F141" s="287"/>
      <c r="G141" s="70"/>
      <c r="H141" s="70"/>
      <c r="I141" s="70"/>
      <c r="J141" s="70" t="str">
        <f t="shared" si="2"/>
        <v/>
      </c>
      <c r="K141" s="70"/>
      <c r="L141" s="70"/>
      <c r="M141" s="70"/>
      <c r="N141" s="70"/>
      <c r="O141" s="70"/>
      <c r="P141" s="70"/>
      <c r="Q141" s="70"/>
      <c r="R141" s="70"/>
      <c r="S141" s="70"/>
      <c r="T141" s="564"/>
    </row>
    <row r="142" spans="2:20" ht="13">
      <c r="B142" s="563"/>
      <c r="C142" s="68"/>
      <c r="D142" s="69"/>
      <c r="E142" s="70"/>
      <c r="F142" s="287"/>
      <c r="G142" s="70"/>
      <c r="H142" s="70"/>
      <c r="I142" s="70"/>
      <c r="J142" s="70" t="str">
        <f t="shared" si="2"/>
        <v/>
      </c>
      <c r="K142" s="70"/>
      <c r="L142" s="70"/>
      <c r="M142" s="70"/>
      <c r="N142" s="70"/>
      <c r="O142" s="70"/>
      <c r="P142" s="70"/>
      <c r="Q142" s="70"/>
      <c r="R142" s="70"/>
      <c r="S142" s="70"/>
      <c r="T142" s="564"/>
    </row>
    <row r="143" spans="2:20" ht="13">
      <c r="B143" s="563"/>
      <c r="C143" s="68"/>
      <c r="D143" s="69"/>
      <c r="E143" s="70"/>
      <c r="F143" s="287"/>
      <c r="G143" s="70"/>
      <c r="H143" s="70"/>
      <c r="I143" s="70"/>
      <c r="J143" s="70" t="str">
        <f t="shared" si="2"/>
        <v/>
      </c>
      <c r="K143" s="70"/>
      <c r="L143" s="70"/>
      <c r="M143" s="70"/>
      <c r="N143" s="70"/>
      <c r="O143" s="70"/>
      <c r="P143" s="70"/>
      <c r="Q143" s="70"/>
      <c r="R143" s="70"/>
      <c r="S143" s="70"/>
      <c r="T143" s="564"/>
    </row>
    <row r="144" spans="2:20" ht="13">
      <c r="B144" s="563"/>
      <c r="C144" s="68"/>
      <c r="D144" s="69"/>
      <c r="E144" s="70"/>
      <c r="F144" s="287"/>
      <c r="G144" s="70"/>
      <c r="H144" s="70"/>
      <c r="I144" s="70"/>
      <c r="J144" s="70" t="str">
        <f t="shared" si="2"/>
        <v/>
      </c>
      <c r="K144" s="70"/>
      <c r="L144" s="70"/>
      <c r="M144" s="70"/>
      <c r="N144" s="70"/>
      <c r="O144" s="70"/>
      <c r="P144" s="70"/>
      <c r="Q144" s="70"/>
      <c r="R144" s="70"/>
      <c r="S144" s="70"/>
      <c r="T144" s="564"/>
    </row>
    <row r="145" spans="2:20" ht="13">
      <c r="B145" s="563"/>
      <c r="C145" s="68"/>
      <c r="D145" s="69"/>
      <c r="E145" s="70"/>
      <c r="F145" s="287"/>
      <c r="G145" s="70"/>
      <c r="H145" s="70"/>
      <c r="I145" s="70"/>
      <c r="J145" s="70" t="str">
        <f t="shared" si="2"/>
        <v/>
      </c>
      <c r="K145" s="70"/>
      <c r="L145" s="70"/>
      <c r="M145" s="70"/>
      <c r="N145" s="70"/>
      <c r="O145" s="70"/>
      <c r="P145" s="70"/>
      <c r="Q145" s="70"/>
      <c r="R145" s="70"/>
      <c r="S145" s="70"/>
      <c r="T145" s="564"/>
    </row>
    <row r="146" spans="2:20" ht="13">
      <c r="B146" s="563"/>
      <c r="C146" s="68"/>
      <c r="D146" s="69"/>
      <c r="E146" s="70"/>
      <c r="F146" s="287"/>
      <c r="G146" s="70"/>
      <c r="H146" s="70"/>
      <c r="I146" s="70"/>
      <c r="J146" s="70" t="str">
        <f t="shared" si="2"/>
        <v/>
      </c>
      <c r="K146" s="70"/>
      <c r="L146" s="70"/>
      <c r="M146" s="70"/>
      <c r="N146" s="70"/>
      <c r="O146" s="70"/>
      <c r="P146" s="70"/>
      <c r="Q146" s="70"/>
      <c r="R146" s="70"/>
      <c r="S146" s="70"/>
      <c r="T146" s="564"/>
    </row>
    <row r="147" spans="2:20" ht="13">
      <c r="B147" s="563"/>
      <c r="C147" s="68"/>
      <c r="D147" s="69"/>
      <c r="E147" s="70"/>
      <c r="F147" s="287"/>
      <c r="G147" s="70"/>
      <c r="H147" s="70"/>
      <c r="I147" s="70"/>
      <c r="J147" s="70" t="str">
        <f t="shared" si="2"/>
        <v/>
      </c>
      <c r="K147" s="70"/>
      <c r="L147" s="70"/>
      <c r="M147" s="70"/>
      <c r="N147" s="70"/>
      <c r="O147" s="70"/>
      <c r="P147" s="70"/>
      <c r="Q147" s="70"/>
      <c r="R147" s="70"/>
      <c r="S147" s="70"/>
      <c r="T147" s="564"/>
    </row>
    <row r="148" spans="2:20" ht="13">
      <c r="B148" s="563"/>
      <c r="C148" s="68"/>
      <c r="D148" s="69"/>
      <c r="E148" s="70"/>
      <c r="F148" s="287"/>
      <c r="G148" s="70"/>
      <c r="H148" s="70"/>
      <c r="I148" s="70"/>
      <c r="J148" s="70" t="str">
        <f t="shared" si="2"/>
        <v/>
      </c>
      <c r="K148" s="70"/>
      <c r="L148" s="70"/>
      <c r="M148" s="70"/>
      <c r="N148" s="70"/>
      <c r="O148" s="70"/>
      <c r="P148" s="70"/>
      <c r="Q148" s="70"/>
      <c r="R148" s="70"/>
      <c r="S148" s="70"/>
      <c r="T148" s="564"/>
    </row>
    <row r="149" spans="2:20" ht="13">
      <c r="B149" s="563"/>
      <c r="C149" s="68"/>
      <c r="D149" s="69"/>
      <c r="E149" s="70"/>
      <c r="F149" s="287"/>
      <c r="G149" s="70"/>
      <c r="H149" s="70"/>
      <c r="I149" s="70"/>
      <c r="J149" s="70" t="str">
        <f t="shared" si="2"/>
        <v/>
      </c>
      <c r="K149" s="70"/>
      <c r="L149" s="70"/>
      <c r="M149" s="70"/>
      <c r="N149" s="70"/>
      <c r="O149" s="70"/>
      <c r="P149" s="70"/>
      <c r="Q149" s="70"/>
      <c r="R149" s="70"/>
      <c r="S149" s="70"/>
      <c r="T149" s="564"/>
    </row>
    <row r="150" spans="2:20" ht="13">
      <c r="B150" s="563"/>
      <c r="C150" s="68"/>
      <c r="D150" s="69"/>
      <c r="E150" s="70"/>
      <c r="F150" s="287"/>
      <c r="G150" s="70"/>
      <c r="H150" s="70"/>
      <c r="I150" s="70"/>
      <c r="J150" s="70" t="str">
        <f t="shared" si="2"/>
        <v/>
      </c>
      <c r="K150" s="70"/>
      <c r="L150" s="70"/>
      <c r="M150" s="70"/>
      <c r="N150" s="70"/>
      <c r="O150" s="70"/>
      <c r="P150" s="70"/>
      <c r="Q150" s="70"/>
      <c r="R150" s="70"/>
      <c r="S150" s="70"/>
      <c r="T150" s="564"/>
    </row>
    <row r="151" spans="2:20" ht="13">
      <c r="B151" s="563"/>
      <c r="C151" s="68"/>
      <c r="D151" s="69"/>
      <c r="E151" s="70"/>
      <c r="F151" s="287"/>
      <c r="G151" s="70"/>
      <c r="H151" s="70"/>
      <c r="I151" s="70"/>
      <c r="J151" s="70" t="str">
        <f t="shared" si="2"/>
        <v/>
      </c>
      <c r="K151" s="70"/>
      <c r="L151" s="70"/>
      <c r="M151" s="70"/>
      <c r="N151" s="70"/>
      <c r="O151" s="70"/>
      <c r="P151" s="70"/>
      <c r="Q151" s="70"/>
      <c r="R151" s="70"/>
      <c r="S151" s="70"/>
      <c r="T151" s="564"/>
    </row>
    <row r="152" spans="2:20" ht="13">
      <c r="B152" s="563"/>
      <c r="C152" s="68"/>
      <c r="D152" s="69"/>
      <c r="E152" s="70"/>
      <c r="F152" s="287"/>
      <c r="G152" s="70"/>
      <c r="H152" s="70"/>
      <c r="I152" s="70"/>
      <c r="J152" s="70" t="str">
        <f t="shared" si="2"/>
        <v/>
      </c>
      <c r="K152" s="70"/>
      <c r="L152" s="70"/>
      <c r="M152" s="70"/>
      <c r="N152" s="70"/>
      <c r="O152" s="70"/>
      <c r="P152" s="70"/>
      <c r="Q152" s="70"/>
      <c r="R152" s="70"/>
      <c r="S152" s="70"/>
      <c r="T152" s="564"/>
    </row>
    <row r="153" spans="2:20" ht="13">
      <c r="B153" s="563"/>
      <c r="C153" s="68"/>
      <c r="D153" s="69"/>
      <c r="E153" s="70"/>
      <c r="F153" s="287"/>
      <c r="G153" s="70"/>
      <c r="H153" s="70"/>
      <c r="I153" s="70"/>
      <c r="J153" s="70" t="str">
        <f t="shared" si="2"/>
        <v/>
      </c>
      <c r="K153" s="70"/>
      <c r="L153" s="70"/>
      <c r="M153" s="70"/>
      <c r="N153" s="70"/>
      <c r="O153" s="70"/>
      <c r="P153" s="70"/>
      <c r="Q153" s="70"/>
      <c r="R153" s="70"/>
      <c r="S153" s="70"/>
      <c r="T153" s="564"/>
    </row>
    <row r="154" spans="2:20" ht="13">
      <c r="B154" s="563"/>
      <c r="C154" s="68"/>
      <c r="D154" s="69"/>
      <c r="E154" s="70"/>
      <c r="F154" s="287"/>
      <c r="G154" s="70"/>
      <c r="H154" s="70"/>
      <c r="I154" s="70"/>
      <c r="J154" s="70" t="str">
        <f t="shared" si="2"/>
        <v/>
      </c>
      <c r="K154" s="70"/>
      <c r="L154" s="70"/>
      <c r="M154" s="70"/>
      <c r="N154" s="70"/>
      <c r="O154" s="70"/>
      <c r="P154" s="70"/>
      <c r="Q154" s="70"/>
      <c r="R154" s="70"/>
      <c r="S154" s="70"/>
      <c r="T154" s="564"/>
    </row>
    <row r="155" spans="2:20" ht="13">
      <c r="B155" s="563"/>
      <c r="C155" s="68"/>
      <c r="D155" s="69"/>
      <c r="E155" s="70"/>
      <c r="F155" s="287"/>
      <c r="G155" s="70"/>
      <c r="H155" s="70"/>
      <c r="I155" s="70"/>
      <c r="J155" s="70" t="str">
        <f t="shared" si="2"/>
        <v/>
      </c>
      <c r="K155" s="70"/>
      <c r="L155" s="70"/>
      <c r="M155" s="70"/>
      <c r="N155" s="70"/>
      <c r="O155" s="70"/>
      <c r="P155" s="70"/>
      <c r="Q155" s="70"/>
      <c r="R155" s="70"/>
      <c r="S155" s="70"/>
      <c r="T155" s="564"/>
    </row>
    <row r="156" spans="2:20" ht="13">
      <c r="B156" s="563"/>
      <c r="C156" s="68"/>
      <c r="D156" s="69"/>
      <c r="E156" s="70"/>
      <c r="F156" s="287"/>
      <c r="G156" s="70"/>
      <c r="H156" s="70"/>
      <c r="I156" s="70"/>
      <c r="J156" s="70" t="str">
        <f t="shared" si="2"/>
        <v/>
      </c>
      <c r="K156" s="70"/>
      <c r="L156" s="70"/>
      <c r="M156" s="70"/>
      <c r="N156" s="70"/>
      <c r="O156" s="70"/>
      <c r="P156" s="70"/>
      <c r="Q156" s="70"/>
      <c r="R156" s="70"/>
      <c r="S156" s="70"/>
      <c r="T156" s="564"/>
    </row>
    <row r="157" spans="2:20" ht="13">
      <c r="B157" s="563"/>
      <c r="C157" s="68"/>
      <c r="D157" s="69"/>
      <c r="E157" s="70"/>
      <c r="F157" s="287"/>
      <c r="G157" s="70"/>
      <c r="H157" s="70"/>
      <c r="I157" s="70"/>
      <c r="J157" s="70" t="str">
        <f t="shared" si="2"/>
        <v/>
      </c>
      <c r="K157" s="70"/>
      <c r="L157" s="70"/>
      <c r="M157" s="70"/>
      <c r="N157" s="70"/>
      <c r="O157" s="70"/>
      <c r="P157" s="70"/>
      <c r="Q157" s="70"/>
      <c r="R157" s="70"/>
      <c r="S157" s="70"/>
      <c r="T157" s="564"/>
    </row>
    <row r="158" spans="2:20" ht="13">
      <c r="B158" s="563"/>
      <c r="C158" s="68"/>
      <c r="D158" s="69"/>
      <c r="E158" s="70"/>
      <c r="F158" s="287"/>
      <c r="G158" s="70"/>
      <c r="H158" s="70"/>
      <c r="I158" s="70"/>
      <c r="J158" s="70" t="str">
        <f t="shared" si="2"/>
        <v/>
      </c>
      <c r="K158" s="70"/>
      <c r="L158" s="70"/>
      <c r="M158" s="70"/>
      <c r="N158" s="70"/>
      <c r="O158" s="70"/>
      <c r="P158" s="70"/>
      <c r="Q158" s="70"/>
      <c r="R158" s="70"/>
      <c r="S158" s="70"/>
      <c r="T158" s="564"/>
    </row>
    <row r="159" spans="2:20" ht="13">
      <c r="B159" s="563"/>
      <c r="C159" s="68"/>
      <c r="D159" s="69"/>
      <c r="E159" s="70"/>
      <c r="F159" s="287"/>
      <c r="G159" s="70"/>
      <c r="H159" s="70"/>
      <c r="I159" s="70"/>
      <c r="J159" s="70" t="str">
        <f t="shared" si="2"/>
        <v/>
      </c>
      <c r="K159" s="70"/>
      <c r="L159" s="70"/>
      <c r="M159" s="70"/>
      <c r="N159" s="70"/>
      <c r="O159" s="70"/>
      <c r="P159" s="70"/>
      <c r="Q159" s="70"/>
      <c r="R159" s="70"/>
      <c r="S159" s="70"/>
      <c r="T159" s="564"/>
    </row>
    <row r="160" spans="2:20" ht="13">
      <c r="B160" s="563"/>
      <c r="C160" s="68"/>
      <c r="D160" s="69"/>
      <c r="E160" s="70"/>
      <c r="F160" s="287"/>
      <c r="G160" s="70"/>
      <c r="H160" s="70"/>
      <c r="I160" s="70"/>
      <c r="J160" s="70" t="str">
        <f t="shared" si="2"/>
        <v/>
      </c>
      <c r="K160" s="70"/>
      <c r="L160" s="70"/>
      <c r="M160" s="70"/>
      <c r="N160" s="70"/>
      <c r="O160" s="70"/>
      <c r="P160" s="70"/>
      <c r="Q160" s="70"/>
      <c r="R160" s="70"/>
      <c r="S160" s="70"/>
      <c r="T160" s="564"/>
    </row>
    <row r="161" spans="2:20" ht="13">
      <c r="B161" s="563"/>
      <c r="C161" s="68"/>
      <c r="D161" s="69"/>
      <c r="E161" s="70"/>
      <c r="F161" s="287"/>
      <c r="G161" s="70"/>
      <c r="H161" s="70"/>
      <c r="I161" s="70"/>
      <c r="J161" s="70" t="str">
        <f t="shared" si="2"/>
        <v/>
      </c>
      <c r="K161" s="70"/>
      <c r="L161" s="70"/>
      <c r="M161" s="70"/>
      <c r="N161" s="70"/>
      <c r="O161" s="70"/>
      <c r="P161" s="70"/>
      <c r="Q161" s="70"/>
      <c r="R161" s="70"/>
      <c r="S161" s="70"/>
      <c r="T161" s="564"/>
    </row>
    <row r="162" spans="2:20" ht="13">
      <c r="B162" s="563"/>
      <c r="C162" s="68"/>
      <c r="D162" s="69"/>
      <c r="E162" s="70"/>
      <c r="F162" s="287"/>
      <c r="G162" s="70"/>
      <c r="H162" s="70"/>
      <c r="I162" s="70"/>
      <c r="J162" s="70" t="str">
        <f t="shared" si="2"/>
        <v/>
      </c>
      <c r="K162" s="70"/>
      <c r="L162" s="70"/>
      <c r="M162" s="70"/>
      <c r="N162" s="70"/>
      <c r="O162" s="70"/>
      <c r="P162" s="70"/>
      <c r="Q162" s="70"/>
      <c r="R162" s="70"/>
      <c r="S162" s="70"/>
      <c r="T162" s="564"/>
    </row>
    <row r="163" spans="2:20" ht="13">
      <c r="B163" s="563"/>
      <c r="C163" s="68"/>
      <c r="D163" s="69"/>
      <c r="E163" s="70"/>
      <c r="F163" s="287"/>
      <c r="G163" s="70"/>
      <c r="H163" s="70"/>
      <c r="I163" s="70"/>
      <c r="J163" s="70" t="str">
        <f t="shared" si="2"/>
        <v/>
      </c>
      <c r="K163" s="70"/>
      <c r="L163" s="70"/>
      <c r="M163" s="70"/>
      <c r="N163" s="70"/>
      <c r="O163" s="70"/>
      <c r="P163" s="70"/>
      <c r="Q163" s="70"/>
      <c r="R163" s="70"/>
      <c r="S163" s="70"/>
      <c r="T163" s="564"/>
    </row>
    <row r="164" spans="2:20" ht="13">
      <c r="B164" s="563"/>
      <c r="C164" s="68"/>
      <c r="D164" s="69"/>
      <c r="E164" s="70"/>
      <c r="F164" s="287"/>
      <c r="G164" s="70"/>
      <c r="H164" s="70"/>
      <c r="I164" s="70"/>
      <c r="J164" s="70" t="str">
        <f t="shared" si="2"/>
        <v/>
      </c>
      <c r="K164" s="70"/>
      <c r="L164" s="70"/>
      <c r="M164" s="70"/>
      <c r="N164" s="70"/>
      <c r="O164" s="70"/>
      <c r="P164" s="70"/>
      <c r="Q164" s="70"/>
      <c r="R164" s="70"/>
      <c r="S164" s="70"/>
      <c r="T164" s="564"/>
    </row>
    <row r="165" spans="2:20" ht="13">
      <c r="B165" s="563"/>
      <c r="C165" s="68"/>
      <c r="D165" s="69"/>
      <c r="E165" s="70"/>
      <c r="F165" s="287"/>
      <c r="G165" s="70"/>
      <c r="H165" s="70"/>
      <c r="I165" s="70"/>
      <c r="J165" s="70" t="str">
        <f t="shared" si="2"/>
        <v/>
      </c>
      <c r="K165" s="70"/>
      <c r="L165" s="70"/>
      <c r="M165" s="70"/>
      <c r="N165" s="70"/>
      <c r="O165" s="70"/>
      <c r="P165" s="70"/>
      <c r="Q165" s="70"/>
      <c r="R165" s="70"/>
      <c r="S165" s="70"/>
      <c r="T165" s="564"/>
    </row>
    <row r="166" spans="2:20" ht="13">
      <c r="B166" s="563"/>
      <c r="C166" s="68"/>
      <c r="D166" s="69"/>
      <c r="E166" s="70"/>
      <c r="F166" s="287"/>
      <c r="G166" s="70"/>
      <c r="H166" s="70"/>
      <c r="I166" s="70"/>
      <c r="J166" s="70" t="str">
        <f t="shared" si="2"/>
        <v/>
      </c>
      <c r="K166" s="70"/>
      <c r="L166" s="70"/>
      <c r="M166" s="70"/>
      <c r="N166" s="70"/>
      <c r="O166" s="70"/>
      <c r="P166" s="70"/>
      <c r="Q166" s="70"/>
      <c r="R166" s="70"/>
      <c r="S166" s="70"/>
      <c r="T166" s="564"/>
    </row>
    <row r="167" spans="2:20" ht="13">
      <c r="B167" s="563"/>
      <c r="C167" s="68"/>
      <c r="D167" s="69"/>
      <c r="E167" s="70"/>
      <c r="F167" s="287"/>
      <c r="G167" s="70"/>
      <c r="H167" s="70"/>
      <c r="I167" s="70"/>
      <c r="J167" s="70" t="str">
        <f t="shared" si="2"/>
        <v/>
      </c>
      <c r="K167" s="70"/>
      <c r="L167" s="70"/>
      <c r="M167" s="70"/>
      <c r="N167" s="70"/>
      <c r="O167" s="70"/>
      <c r="P167" s="70"/>
      <c r="Q167" s="70"/>
      <c r="R167" s="70"/>
      <c r="S167" s="70"/>
      <c r="T167" s="564"/>
    </row>
    <row r="168" spans="2:20" ht="13">
      <c r="B168" s="563"/>
      <c r="C168" s="68"/>
      <c r="D168" s="69"/>
      <c r="E168" s="70"/>
      <c r="F168" s="287"/>
      <c r="G168" s="70"/>
      <c r="H168" s="70"/>
      <c r="I168" s="70"/>
      <c r="J168" s="70" t="str">
        <f t="shared" si="2"/>
        <v/>
      </c>
      <c r="K168" s="70"/>
      <c r="L168" s="70"/>
      <c r="M168" s="70"/>
      <c r="N168" s="70"/>
      <c r="O168" s="70"/>
      <c r="P168" s="70"/>
      <c r="Q168" s="70"/>
      <c r="R168" s="70"/>
      <c r="S168" s="70"/>
      <c r="T168" s="564"/>
    </row>
    <row r="169" spans="2:20" ht="13">
      <c r="B169" s="563"/>
      <c r="C169" s="68"/>
      <c r="D169" s="69"/>
      <c r="E169" s="70"/>
      <c r="F169" s="287"/>
      <c r="G169" s="70"/>
      <c r="H169" s="70"/>
      <c r="I169" s="70"/>
      <c r="J169" s="70" t="str">
        <f t="shared" si="2"/>
        <v/>
      </c>
      <c r="K169" s="70"/>
      <c r="L169" s="70"/>
      <c r="M169" s="70"/>
      <c r="N169" s="70"/>
      <c r="O169" s="70"/>
      <c r="P169" s="70"/>
      <c r="Q169" s="70"/>
      <c r="R169" s="70"/>
      <c r="S169" s="70"/>
      <c r="T169" s="564"/>
    </row>
    <row r="170" spans="2:20" ht="13">
      <c r="B170" s="563"/>
      <c r="C170" s="68"/>
      <c r="D170" s="69"/>
      <c r="E170" s="70"/>
      <c r="F170" s="287"/>
      <c r="G170" s="70"/>
      <c r="H170" s="70"/>
      <c r="I170" s="70"/>
      <c r="J170" s="70" t="str">
        <f t="shared" si="2"/>
        <v/>
      </c>
      <c r="K170" s="70"/>
      <c r="L170" s="70"/>
      <c r="M170" s="70"/>
      <c r="N170" s="70"/>
      <c r="O170" s="70"/>
      <c r="P170" s="70"/>
      <c r="Q170" s="70"/>
      <c r="R170" s="70"/>
      <c r="S170" s="70"/>
      <c r="T170" s="564"/>
    </row>
    <row r="171" spans="2:20" ht="13">
      <c r="B171" s="563"/>
      <c r="C171" s="68"/>
      <c r="D171" s="69"/>
      <c r="E171" s="70"/>
      <c r="F171" s="287"/>
      <c r="G171" s="70"/>
      <c r="H171" s="70"/>
      <c r="I171" s="70"/>
      <c r="J171" s="70" t="str">
        <f t="shared" si="2"/>
        <v/>
      </c>
      <c r="K171" s="70"/>
      <c r="L171" s="70"/>
      <c r="M171" s="70"/>
      <c r="N171" s="70"/>
      <c r="O171" s="70"/>
      <c r="P171" s="70"/>
      <c r="Q171" s="70"/>
      <c r="R171" s="70"/>
      <c r="S171" s="70"/>
      <c r="T171" s="564"/>
    </row>
    <row r="172" spans="2:20" ht="13">
      <c r="B172" s="563"/>
      <c r="C172" s="68"/>
      <c r="D172" s="69"/>
      <c r="E172" s="70"/>
      <c r="F172" s="287"/>
      <c r="G172" s="70"/>
      <c r="H172" s="70"/>
      <c r="I172" s="70"/>
      <c r="J172" s="70" t="str">
        <f t="shared" si="2"/>
        <v/>
      </c>
      <c r="K172" s="70"/>
      <c r="L172" s="70"/>
      <c r="M172" s="70"/>
      <c r="N172" s="70"/>
      <c r="O172" s="70"/>
      <c r="P172" s="70"/>
      <c r="Q172" s="70"/>
      <c r="R172" s="70"/>
      <c r="S172" s="70"/>
      <c r="T172" s="564"/>
    </row>
    <row r="173" spans="2:20" ht="13">
      <c r="B173" s="563"/>
      <c r="C173" s="68"/>
      <c r="D173" s="69"/>
      <c r="E173" s="70"/>
      <c r="F173" s="287"/>
      <c r="G173" s="70"/>
      <c r="H173" s="70"/>
      <c r="I173" s="70"/>
      <c r="J173" s="70" t="str">
        <f t="shared" si="2"/>
        <v/>
      </c>
      <c r="K173" s="70"/>
      <c r="L173" s="70"/>
      <c r="M173" s="70"/>
      <c r="N173" s="70"/>
      <c r="O173" s="70"/>
      <c r="P173" s="70"/>
      <c r="Q173" s="70"/>
      <c r="R173" s="70"/>
      <c r="S173" s="70"/>
      <c r="T173" s="564"/>
    </row>
    <row r="174" spans="2:20" ht="13">
      <c r="B174" s="563"/>
      <c r="C174" s="68"/>
      <c r="D174" s="69"/>
      <c r="E174" s="70"/>
      <c r="F174" s="287"/>
      <c r="G174" s="70"/>
      <c r="H174" s="70"/>
      <c r="I174" s="70"/>
      <c r="J174" s="70" t="str">
        <f t="shared" si="2"/>
        <v/>
      </c>
      <c r="K174" s="70"/>
      <c r="L174" s="70"/>
      <c r="M174" s="70"/>
      <c r="N174" s="70"/>
      <c r="O174" s="70"/>
      <c r="P174" s="70"/>
      <c r="Q174" s="70"/>
      <c r="R174" s="70"/>
      <c r="S174" s="70"/>
      <c r="T174" s="564"/>
    </row>
    <row r="175" spans="2:20" ht="13">
      <c r="B175" s="563"/>
      <c r="C175" s="68"/>
      <c r="D175" s="69"/>
      <c r="E175" s="70"/>
      <c r="F175" s="287"/>
      <c r="G175" s="70"/>
      <c r="H175" s="70"/>
      <c r="I175" s="70"/>
      <c r="J175" s="70" t="str">
        <f t="shared" si="2"/>
        <v/>
      </c>
      <c r="K175" s="70"/>
      <c r="L175" s="70"/>
      <c r="M175" s="70"/>
      <c r="N175" s="70"/>
      <c r="O175" s="70"/>
      <c r="P175" s="70"/>
      <c r="Q175" s="70"/>
      <c r="R175" s="70"/>
      <c r="S175" s="70"/>
      <c r="T175" s="564"/>
    </row>
    <row r="176" spans="2:20" ht="13">
      <c r="B176" s="563"/>
      <c r="C176" s="68"/>
      <c r="D176" s="69"/>
      <c r="E176" s="70"/>
      <c r="F176" s="287"/>
      <c r="G176" s="70"/>
      <c r="H176" s="70"/>
      <c r="I176" s="70"/>
      <c r="J176" s="70" t="str">
        <f t="shared" si="2"/>
        <v/>
      </c>
      <c r="K176" s="70"/>
      <c r="L176" s="70"/>
      <c r="M176" s="70"/>
      <c r="N176" s="70"/>
      <c r="O176" s="70"/>
      <c r="P176" s="70"/>
      <c r="Q176" s="70"/>
      <c r="R176" s="70"/>
      <c r="S176" s="70"/>
      <c r="T176" s="564"/>
    </row>
    <row r="177" spans="2:20" ht="13">
      <c r="B177" s="563"/>
      <c r="C177" s="68"/>
      <c r="D177" s="69"/>
      <c r="E177" s="70"/>
      <c r="F177" s="287"/>
      <c r="G177" s="70"/>
      <c r="H177" s="70"/>
      <c r="I177" s="70"/>
      <c r="J177" s="70" t="str">
        <f t="shared" si="2"/>
        <v/>
      </c>
      <c r="K177" s="70"/>
      <c r="L177" s="70"/>
      <c r="M177" s="70"/>
      <c r="N177" s="70"/>
      <c r="O177" s="70"/>
      <c r="P177" s="70"/>
      <c r="Q177" s="70"/>
      <c r="R177" s="70"/>
      <c r="S177" s="70"/>
      <c r="T177" s="564"/>
    </row>
    <row r="178" spans="2:20" ht="13">
      <c r="B178" s="563"/>
      <c r="C178" s="68"/>
      <c r="D178" s="69"/>
      <c r="E178" s="70"/>
      <c r="F178" s="287"/>
      <c r="G178" s="70"/>
      <c r="H178" s="70"/>
      <c r="I178" s="70"/>
      <c r="J178" s="70" t="str">
        <f t="shared" si="2"/>
        <v/>
      </c>
      <c r="K178" s="70"/>
      <c r="L178" s="70"/>
      <c r="M178" s="70"/>
      <c r="N178" s="70"/>
      <c r="O178" s="70"/>
      <c r="P178" s="70"/>
      <c r="Q178" s="70"/>
      <c r="R178" s="70"/>
      <c r="S178" s="70"/>
      <c r="T178" s="564"/>
    </row>
    <row r="179" spans="2:20" ht="13">
      <c r="B179" s="563"/>
      <c r="C179" s="68"/>
      <c r="D179" s="69"/>
      <c r="E179" s="70"/>
      <c r="F179" s="287"/>
      <c r="G179" s="70"/>
      <c r="H179" s="70"/>
      <c r="I179" s="70"/>
      <c r="J179" s="70" t="str">
        <f t="shared" si="2"/>
        <v/>
      </c>
      <c r="K179" s="70"/>
      <c r="L179" s="70"/>
      <c r="M179" s="70"/>
      <c r="N179" s="70"/>
      <c r="O179" s="70"/>
      <c r="P179" s="70"/>
      <c r="Q179" s="70"/>
      <c r="R179" s="70"/>
      <c r="S179" s="70"/>
      <c r="T179" s="564"/>
    </row>
    <row r="180" spans="2:20" ht="13">
      <c r="B180" s="563"/>
      <c r="C180" s="68"/>
      <c r="D180" s="69"/>
      <c r="E180" s="70"/>
      <c r="F180" s="287"/>
      <c r="G180" s="70"/>
      <c r="H180" s="70"/>
      <c r="I180" s="70"/>
      <c r="J180" s="70" t="str">
        <f t="shared" si="2"/>
        <v/>
      </c>
      <c r="K180" s="70"/>
      <c r="L180" s="70"/>
      <c r="M180" s="70"/>
      <c r="N180" s="70"/>
      <c r="O180" s="70"/>
      <c r="P180" s="70"/>
      <c r="Q180" s="70"/>
      <c r="R180" s="70"/>
      <c r="S180" s="70"/>
      <c r="T180" s="564"/>
    </row>
    <row r="181" spans="2:20" ht="13">
      <c r="B181" s="563"/>
      <c r="C181" s="68"/>
      <c r="D181" s="69"/>
      <c r="E181" s="70"/>
      <c r="F181" s="287"/>
      <c r="G181" s="70"/>
      <c r="H181" s="70"/>
      <c r="I181" s="70"/>
      <c r="J181" s="70" t="str">
        <f t="shared" si="2"/>
        <v/>
      </c>
      <c r="K181" s="70"/>
      <c r="L181" s="70"/>
      <c r="M181" s="70"/>
      <c r="N181" s="70"/>
      <c r="O181" s="70"/>
      <c r="P181" s="70"/>
      <c r="Q181" s="70"/>
      <c r="R181" s="70"/>
      <c r="S181" s="70"/>
      <c r="T181" s="564"/>
    </row>
    <row r="182" spans="2:20" ht="13">
      <c r="B182" s="563"/>
      <c r="C182" s="68"/>
      <c r="D182" s="69"/>
      <c r="E182" s="70"/>
      <c r="F182" s="287"/>
      <c r="G182" s="70"/>
      <c r="H182" s="70"/>
      <c r="I182" s="70"/>
      <c r="J182" s="70" t="str">
        <f t="shared" si="2"/>
        <v/>
      </c>
      <c r="K182" s="70"/>
      <c r="L182" s="70"/>
      <c r="M182" s="70"/>
      <c r="N182" s="70"/>
      <c r="O182" s="70"/>
      <c r="P182" s="70"/>
      <c r="Q182" s="70"/>
      <c r="R182" s="70"/>
      <c r="S182" s="70"/>
      <c r="T182" s="564"/>
    </row>
    <row r="183" spans="2:20" ht="13">
      <c r="B183" s="563"/>
      <c r="C183" s="68"/>
      <c r="D183" s="69"/>
      <c r="E183" s="70"/>
      <c r="F183" s="287"/>
      <c r="G183" s="70"/>
      <c r="H183" s="70"/>
      <c r="I183" s="70"/>
      <c r="J183" s="70" t="str">
        <f t="shared" si="2"/>
        <v/>
      </c>
      <c r="K183" s="70"/>
      <c r="L183" s="70"/>
      <c r="M183" s="70"/>
      <c r="N183" s="70"/>
      <c r="O183" s="70"/>
      <c r="P183" s="70"/>
      <c r="Q183" s="70"/>
      <c r="R183" s="70"/>
      <c r="S183" s="70"/>
      <c r="T183" s="564"/>
    </row>
    <row r="184" spans="2:20" ht="13">
      <c r="B184" s="563"/>
      <c r="C184" s="68"/>
      <c r="D184" s="69"/>
      <c r="E184" s="70"/>
      <c r="F184" s="287"/>
      <c r="G184" s="70"/>
      <c r="H184" s="70"/>
      <c r="I184" s="70"/>
      <c r="J184" s="70" t="str">
        <f t="shared" si="2"/>
        <v/>
      </c>
      <c r="K184" s="70"/>
      <c r="L184" s="70"/>
      <c r="M184" s="70"/>
      <c r="N184" s="70"/>
      <c r="O184" s="70"/>
      <c r="P184" s="70"/>
      <c r="Q184" s="70"/>
      <c r="R184" s="70"/>
      <c r="S184" s="70"/>
      <c r="T184" s="564"/>
    </row>
    <row r="185" spans="2:20" ht="14" thickBot="1">
      <c r="B185" s="566"/>
      <c r="C185" s="567"/>
      <c r="D185" s="71"/>
      <c r="E185" s="71"/>
      <c r="F185" s="71"/>
      <c r="G185" s="71"/>
      <c r="H185" s="71"/>
      <c r="I185" s="71"/>
      <c r="J185" s="409" t="str">
        <f t="shared" ref="J185" si="3">E185&amp;IF(OR(ISBLANK(D185),ISBLANK(E185)),"",", ")&amp;D185</f>
        <v/>
      </c>
      <c r="K185" s="71"/>
      <c r="L185" s="71"/>
      <c r="M185" s="71"/>
      <c r="N185" s="71"/>
      <c r="O185" s="71"/>
      <c r="P185" s="71"/>
      <c r="Q185" s="71"/>
      <c r="R185" s="71"/>
      <c r="S185" s="71"/>
      <c r="T185" s="565"/>
    </row>
    <row r="186" spans="2:20" ht="15.75" customHeight="1">
      <c r="B186" s="451"/>
      <c r="T186" s="448"/>
    </row>
    <row r="187" spans="2:20" ht="15.75" customHeight="1">
      <c r="B187" s="451"/>
      <c r="T187" s="448"/>
    </row>
    <row r="188" spans="2:20" ht="15.75" customHeight="1">
      <c r="B188" s="451"/>
      <c r="T188" s="448"/>
    </row>
    <row r="189" spans="2:20" ht="15.75" customHeight="1">
      <c r="B189" s="451"/>
      <c r="T189" s="448"/>
    </row>
    <row r="190" spans="2:20" ht="15.75" customHeight="1">
      <c r="B190" s="451"/>
      <c r="T190" s="448"/>
    </row>
    <row r="191" spans="2:20" ht="15.75" customHeight="1">
      <c r="B191" s="451"/>
      <c r="T191" s="448"/>
    </row>
    <row r="192" spans="2:20" ht="15.75" customHeight="1">
      <c r="B192" s="451"/>
      <c r="T192" s="448"/>
    </row>
    <row r="193" spans="2:20" ht="15.75" customHeight="1">
      <c r="B193" s="451"/>
      <c r="T193" s="448"/>
    </row>
    <row r="194" spans="2:20" ht="15.75" customHeight="1">
      <c r="B194" s="451"/>
      <c r="T194" s="448"/>
    </row>
    <row r="195" spans="2:20" ht="15.75" customHeight="1">
      <c r="B195" s="451"/>
      <c r="T195" s="448"/>
    </row>
    <row r="196" spans="2:20" ht="15.75" customHeight="1">
      <c r="B196" s="451"/>
      <c r="T196" s="448"/>
    </row>
    <row r="197" spans="2:20" ht="15.75" customHeight="1">
      <c r="B197" s="451"/>
      <c r="T197" s="448"/>
    </row>
    <row r="198" spans="2:20" ht="15.75" customHeight="1">
      <c r="B198" s="451"/>
      <c r="T198" s="448"/>
    </row>
    <row r="199" spans="2:20" ht="15.75" customHeight="1">
      <c r="B199" s="451"/>
      <c r="T199" s="448"/>
    </row>
    <row r="200" spans="2:20" ht="15.75" customHeight="1">
      <c r="B200" s="451"/>
      <c r="T200" s="448"/>
    </row>
    <row r="201" spans="2:20" ht="15.75" customHeight="1">
      <c r="B201" s="451"/>
      <c r="T201" s="448"/>
    </row>
    <row r="202" spans="2:20" ht="15.75" customHeight="1">
      <c r="B202" s="451"/>
      <c r="T202" s="448"/>
    </row>
    <row r="203" spans="2:20" ht="15.75" customHeight="1">
      <c r="B203" s="451"/>
      <c r="T203" s="448"/>
    </row>
    <row r="204" spans="2:20" ht="15.75" customHeight="1">
      <c r="B204" s="451"/>
      <c r="T204" s="448"/>
    </row>
    <row r="205" spans="2:20" ht="15.75" customHeight="1">
      <c r="B205" s="451"/>
      <c r="T205" s="448"/>
    </row>
    <row r="206" spans="2:20" ht="15.75" customHeight="1">
      <c r="B206" s="451"/>
      <c r="T206" s="448"/>
    </row>
    <row r="207" spans="2:20" ht="15.75" customHeight="1">
      <c r="B207" s="451"/>
      <c r="T207" s="448"/>
    </row>
    <row r="208" spans="2:20" ht="15.75" customHeight="1">
      <c r="B208" s="451"/>
      <c r="T208" s="448"/>
    </row>
    <row r="209" spans="2:20" ht="15.75" customHeight="1">
      <c r="B209" s="451"/>
      <c r="T209" s="448"/>
    </row>
    <row r="210" spans="2:20" ht="15.75" customHeight="1">
      <c r="B210" s="451"/>
      <c r="T210" s="448"/>
    </row>
    <row r="211" spans="2:20" ht="15.75" customHeight="1">
      <c r="B211" s="451"/>
      <c r="T211" s="448"/>
    </row>
    <row r="212" spans="2:20" ht="15.75" customHeight="1">
      <c r="B212" s="451"/>
      <c r="T212" s="448"/>
    </row>
    <row r="213" spans="2:20" ht="15.75" customHeight="1">
      <c r="B213" s="451"/>
      <c r="T213" s="448"/>
    </row>
    <row r="214" spans="2:20" ht="15.75" customHeight="1">
      <c r="B214" s="451"/>
      <c r="T214" s="448"/>
    </row>
    <row r="215" spans="2:20" ht="15.75" customHeight="1">
      <c r="B215" s="451"/>
      <c r="T215" s="448"/>
    </row>
    <row r="216" spans="2:20" ht="15.75" customHeight="1">
      <c r="B216" s="451"/>
      <c r="T216" s="448"/>
    </row>
    <row r="217" spans="2:20" ht="15.75" customHeight="1">
      <c r="B217" s="451"/>
      <c r="T217" s="448"/>
    </row>
    <row r="218" spans="2:20" ht="15.75" customHeight="1">
      <c r="B218" s="451"/>
      <c r="T218" s="448"/>
    </row>
    <row r="219" spans="2:20" ht="15.75" customHeight="1">
      <c r="B219" s="451"/>
      <c r="T219" s="448"/>
    </row>
    <row r="220" spans="2:20" ht="15.75" customHeight="1">
      <c r="B220" s="451"/>
      <c r="T220" s="448"/>
    </row>
    <row r="221" spans="2:20" ht="15.75" customHeight="1">
      <c r="B221" s="451"/>
      <c r="T221" s="448"/>
    </row>
    <row r="222" spans="2:20" ht="15.75" customHeight="1">
      <c r="B222" s="451"/>
      <c r="T222" s="448"/>
    </row>
    <row r="223" spans="2:20" ht="15.75" customHeight="1">
      <c r="B223" s="451"/>
      <c r="T223" s="448"/>
    </row>
    <row r="224" spans="2:20" ht="15.75" customHeight="1">
      <c r="B224" s="451"/>
      <c r="T224" s="448"/>
    </row>
    <row r="225" spans="2:20" ht="15.75" customHeight="1">
      <c r="B225" s="451"/>
      <c r="T225" s="448"/>
    </row>
    <row r="226" spans="2:20" ht="15.75" customHeight="1">
      <c r="B226" s="451"/>
      <c r="T226" s="448"/>
    </row>
    <row r="227" spans="2:20" ht="15.75" customHeight="1">
      <c r="B227" s="451"/>
      <c r="T227" s="448"/>
    </row>
    <row r="228" spans="2:20" ht="15.75" customHeight="1">
      <c r="B228" s="451"/>
      <c r="T228" s="448"/>
    </row>
    <row r="229" spans="2:20" ht="15.75" customHeight="1">
      <c r="B229" s="451"/>
      <c r="T229" s="448"/>
    </row>
    <row r="230" spans="2:20" ht="15.75" customHeight="1">
      <c r="B230" s="451"/>
      <c r="T230" s="448"/>
    </row>
    <row r="231" spans="2:20" ht="15.75" customHeight="1">
      <c r="B231" s="451"/>
      <c r="T231" s="448"/>
    </row>
    <row r="232" spans="2:20" ht="15.75" customHeight="1">
      <c r="B232" s="451"/>
      <c r="T232" s="448"/>
    </row>
    <row r="233" spans="2:20" ht="15.75" customHeight="1">
      <c r="B233" s="451"/>
      <c r="T233" s="448"/>
    </row>
    <row r="234" spans="2:20" ht="15.75" customHeight="1">
      <c r="B234" s="451"/>
      <c r="T234" s="448"/>
    </row>
    <row r="235" spans="2:20" ht="15.75" customHeight="1">
      <c r="B235" s="451"/>
      <c r="T235" s="448"/>
    </row>
    <row r="236" spans="2:20" ht="15.75" customHeight="1">
      <c r="B236" s="451"/>
      <c r="T236" s="448"/>
    </row>
    <row r="237" spans="2:20" ht="15.75" customHeight="1">
      <c r="B237" s="451"/>
      <c r="T237" s="448"/>
    </row>
    <row r="238" spans="2:20" ht="15.75" customHeight="1">
      <c r="B238" s="451"/>
      <c r="T238" s="448"/>
    </row>
    <row r="239" spans="2:20" ht="15.75" customHeight="1">
      <c r="B239" s="451"/>
      <c r="T239" s="448"/>
    </row>
    <row r="240" spans="2:20" ht="15.75" customHeight="1">
      <c r="B240" s="451"/>
      <c r="T240" s="448"/>
    </row>
    <row r="241" spans="2:20" ht="15.75" customHeight="1">
      <c r="B241" s="451"/>
      <c r="T241" s="448"/>
    </row>
    <row r="242" spans="2:20" ht="15.75" customHeight="1">
      <c r="B242" s="451"/>
      <c r="T242" s="448"/>
    </row>
    <row r="243" spans="2:20" ht="15.75" customHeight="1">
      <c r="B243" s="451"/>
      <c r="T243" s="448"/>
    </row>
    <row r="244" spans="2:20" ht="15.75" customHeight="1">
      <c r="B244" s="451"/>
      <c r="T244" s="448"/>
    </row>
    <row r="245" spans="2:20" ht="15.75" customHeight="1">
      <c r="B245" s="451"/>
      <c r="T245" s="448"/>
    </row>
    <row r="246" spans="2:20" ht="15.75" customHeight="1">
      <c r="B246" s="451"/>
      <c r="T246" s="448"/>
    </row>
    <row r="247" spans="2:20" ht="15.75" customHeight="1">
      <c r="B247" s="451"/>
      <c r="T247" s="448"/>
    </row>
    <row r="248" spans="2:20" ht="15.75" customHeight="1">
      <c r="B248" s="451"/>
      <c r="T248" s="448"/>
    </row>
    <row r="249" spans="2:20" ht="15.75" customHeight="1">
      <c r="B249" s="451"/>
      <c r="T249" s="448"/>
    </row>
    <row r="250" spans="2:20" ht="15.75" customHeight="1">
      <c r="B250" s="451"/>
      <c r="T250" s="448"/>
    </row>
    <row r="251" spans="2:20" ht="15.75" customHeight="1">
      <c r="B251" s="451"/>
      <c r="T251" s="448"/>
    </row>
    <row r="252" spans="2:20" ht="15.75" customHeight="1">
      <c r="B252" s="451"/>
      <c r="T252" s="448"/>
    </row>
    <row r="253" spans="2:20" ht="15.75" customHeight="1">
      <c r="B253" s="451"/>
      <c r="T253" s="448"/>
    </row>
    <row r="254" spans="2:20" ht="15.75" customHeight="1">
      <c r="B254" s="451"/>
      <c r="T254" s="448"/>
    </row>
    <row r="255" spans="2:20" ht="15.75" customHeight="1">
      <c r="B255" s="451"/>
      <c r="T255" s="448"/>
    </row>
    <row r="256" spans="2:20" ht="15.75" customHeight="1">
      <c r="B256" s="451"/>
      <c r="T256" s="448"/>
    </row>
    <row r="257" spans="2:20" ht="15.75" customHeight="1">
      <c r="B257" s="451"/>
      <c r="T257" s="448"/>
    </row>
    <row r="258" spans="2:20" ht="15.75" customHeight="1">
      <c r="B258" s="451"/>
      <c r="T258" s="448"/>
    </row>
    <row r="259" spans="2:20" ht="15.75" customHeight="1">
      <c r="B259" s="451"/>
      <c r="T259" s="448"/>
    </row>
    <row r="260" spans="2:20" ht="15.75" customHeight="1">
      <c r="B260" s="451"/>
      <c r="T260" s="448"/>
    </row>
    <row r="261" spans="2:20" ht="15.75" customHeight="1">
      <c r="B261" s="451"/>
      <c r="T261" s="448"/>
    </row>
    <row r="262" spans="2:20" ht="15.75" customHeight="1">
      <c r="B262" s="451"/>
      <c r="T262" s="448"/>
    </row>
    <row r="263" spans="2:20" ht="15.75" customHeight="1">
      <c r="B263" s="451"/>
      <c r="T263" s="448"/>
    </row>
    <row r="264" spans="2:20" ht="15.75" customHeight="1">
      <c r="B264" s="451"/>
      <c r="T264" s="448"/>
    </row>
    <row r="265" spans="2:20" ht="15.75" customHeight="1">
      <c r="B265" s="451"/>
      <c r="T265" s="448"/>
    </row>
    <row r="266" spans="2:20" ht="15.75" customHeight="1">
      <c r="B266" s="451"/>
      <c r="T266" s="448"/>
    </row>
    <row r="267" spans="2:20" ht="15.75" customHeight="1">
      <c r="B267" s="451"/>
      <c r="T267" s="448"/>
    </row>
    <row r="268" spans="2:20" ht="15.75" customHeight="1">
      <c r="B268" s="451"/>
      <c r="T268" s="448"/>
    </row>
    <row r="269" spans="2:20" ht="15.75" customHeight="1">
      <c r="B269" s="451"/>
      <c r="T269" s="448"/>
    </row>
    <row r="270" spans="2:20" ht="15.75" customHeight="1">
      <c r="B270" s="451"/>
      <c r="T270" s="448"/>
    </row>
    <row r="271" spans="2:20" ht="15.75" customHeight="1">
      <c r="B271" s="451"/>
      <c r="T271" s="448"/>
    </row>
    <row r="272" spans="2:20" ht="15.75" customHeight="1">
      <c r="B272" s="451"/>
      <c r="T272" s="448"/>
    </row>
    <row r="273" spans="2:20" ht="15.75" customHeight="1">
      <c r="B273" s="451"/>
      <c r="T273" s="448"/>
    </row>
    <row r="274" spans="2:20" ht="15.75" customHeight="1">
      <c r="B274" s="451"/>
      <c r="T274" s="448"/>
    </row>
    <row r="275" spans="2:20" ht="15.75" customHeight="1">
      <c r="B275" s="451"/>
      <c r="T275" s="448"/>
    </row>
    <row r="276" spans="2:20" ht="15.75" customHeight="1">
      <c r="B276" s="451"/>
      <c r="T276" s="448"/>
    </row>
    <row r="277" spans="2:20" ht="15.75" customHeight="1">
      <c r="B277" s="451"/>
      <c r="T277" s="448"/>
    </row>
    <row r="278" spans="2:20" ht="15.75" customHeight="1">
      <c r="B278" s="451"/>
      <c r="T278" s="448"/>
    </row>
    <row r="279" spans="2:20" ht="15.75" customHeight="1">
      <c r="B279" s="455"/>
      <c r="C279" s="547"/>
      <c r="D279" s="547"/>
      <c r="E279" s="547"/>
      <c r="F279" s="547"/>
      <c r="G279" s="547"/>
      <c r="H279" s="547"/>
      <c r="I279" s="547"/>
      <c r="J279" s="547"/>
      <c r="K279" s="547"/>
      <c r="L279" s="547"/>
      <c r="M279" s="547"/>
      <c r="N279" s="547"/>
      <c r="O279" s="547"/>
      <c r="P279" s="547"/>
      <c r="Q279" s="547"/>
      <c r="R279" s="547"/>
      <c r="S279" s="547"/>
      <c r="T279" s="458"/>
    </row>
  </sheetData>
  <autoFilter ref="B9:T185" xr:uid="{00000000-0009-0000-0000-000003000000}"/>
  <mergeCells count="4">
    <mergeCell ref="D7:H7"/>
    <mergeCell ref="K7:S7"/>
    <mergeCell ref="B8:H8"/>
    <mergeCell ref="K8:T8"/>
  </mergeCells>
  <phoneticPr fontId="61" type="noConversion"/>
  <conditionalFormatting sqref="C10:C1048576">
    <cfRule type="containsText" dxfId="31" priority="1" operator="containsText" text="No Response">
      <formula>NOT(ISERROR(SEARCH("No Response",C10)))</formula>
    </cfRule>
    <cfRule type="containsText" dxfId="30" priority="2" operator="containsText" text="Declined">
      <formula>NOT(ISERROR(SEARCH("Declined",C10)))</formula>
    </cfRule>
    <cfRule type="containsText" dxfId="29" priority="3" operator="containsText" text="Confirmed">
      <formula>NOT(ISERROR(SEARCH("Confirmed",C10)))</formula>
    </cfRule>
    <cfRule type="beginsWith" dxfId="28" priority="4" operator="beginsWith" text="Invited">
      <formula>LEFT(C10,LEN("Invited"))="Invited"</formula>
    </cfRule>
    <cfRule type="beginsWith" dxfId="27" priority="5" operator="beginsWith" text="Not Invited">
      <formula>LEFT(C10,LEN("Not Invited"))="Not Invited"</formula>
    </cfRule>
  </conditionalFormatting>
  <dataValidations count="2">
    <dataValidation type="list" allowBlank="1" sqref="T10:T185" xr:uid="{00000000-0002-0000-0300-000001000000}">
      <formula1>"YES,NO"</formula1>
    </dataValidation>
    <dataValidation type="list" allowBlank="1" showErrorMessage="1" sqref="C10:C185" xr:uid="{00000000-0002-0000-0300-000002000000}">
      <formula1>"Not Invited,Invited,Confirmed,Declined,No Response to Invite"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'0. Config'!$S$37:$S$46</xm:f>
          </x14:formula1>
          <xm:sqref>I10:I185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CE5CD"/>
    <outlinePr summaryBelow="0" summaryRight="0"/>
  </sheetPr>
  <dimension ref="B4:R107"/>
  <sheetViews>
    <sheetView showGridLines="0" zoomScale="130" zoomScaleNormal="130" workbookViewId="0">
      <selection activeCell="B11" sqref="B11"/>
    </sheetView>
  </sheetViews>
  <sheetFormatPr baseColWidth="10" defaultColWidth="12.5" defaultRowHeight="15.75" customHeight="1"/>
  <cols>
    <col min="1" max="1" width="2.5" customWidth="1"/>
    <col min="2" max="2" width="20.83203125" customWidth="1"/>
    <col min="3" max="3" width="14.5" customWidth="1"/>
    <col min="4" max="4" width="24.83203125" customWidth="1"/>
    <col min="5" max="5" width="19.1640625" customWidth="1"/>
    <col min="6" max="6" width="21.5" customWidth="1"/>
    <col min="7" max="7" width="17.83203125" customWidth="1"/>
    <col min="8" max="8" width="10.83203125" customWidth="1"/>
    <col min="9" max="9" width="9.83203125" customWidth="1"/>
    <col min="10" max="10" width="11.5" customWidth="1"/>
    <col min="11" max="11" width="12.5" customWidth="1"/>
    <col min="12" max="12" width="13.1640625" customWidth="1"/>
    <col min="13" max="13" width="16.5" customWidth="1"/>
    <col min="14" max="14" width="17.83203125" customWidth="1"/>
    <col min="15" max="15" width="14.83203125" customWidth="1"/>
    <col min="16" max="16" width="23.5" customWidth="1"/>
    <col min="17" max="17" width="18.5" customWidth="1"/>
    <col min="18" max="18" width="22.1640625" customWidth="1"/>
    <col min="19" max="19" width="9.5" customWidth="1"/>
  </cols>
  <sheetData>
    <row r="4" spans="2:18" ht="15.75" customHeight="1">
      <c r="O4" s="547"/>
      <c r="P4" s="547"/>
    </row>
    <row r="5" spans="2:18" ht="19">
      <c r="B5" s="570" t="s">
        <v>188</v>
      </c>
      <c r="C5" s="571"/>
      <c r="D5" s="572"/>
      <c r="E5" s="573"/>
      <c r="F5" s="574"/>
      <c r="G5" s="573"/>
      <c r="H5" s="575"/>
      <c r="I5" s="573"/>
      <c r="J5" s="573"/>
      <c r="K5" s="575"/>
      <c r="L5" s="574"/>
      <c r="M5" s="573"/>
      <c r="N5" s="573"/>
      <c r="O5" s="575"/>
      <c r="P5" s="573"/>
      <c r="Q5" s="573"/>
      <c r="R5" s="572"/>
    </row>
    <row r="6" spans="2:18" ht="20" customHeight="1"/>
    <row r="7" spans="2:18" ht="12">
      <c r="B7" s="64" t="s">
        <v>10</v>
      </c>
      <c r="C7" s="64" t="s">
        <v>6</v>
      </c>
      <c r="D7" s="818" t="s">
        <v>10</v>
      </c>
      <c r="E7" s="812"/>
      <c r="F7" s="818" t="s">
        <v>6</v>
      </c>
      <c r="G7" s="813"/>
      <c r="H7" s="813"/>
      <c r="I7" s="813"/>
      <c r="J7" s="813"/>
      <c r="K7" s="813"/>
      <c r="L7" s="812"/>
      <c r="M7" s="818" t="s">
        <v>6</v>
      </c>
      <c r="N7" s="813"/>
      <c r="O7" s="813"/>
      <c r="P7" s="813"/>
      <c r="Q7" s="813"/>
      <c r="R7" s="812"/>
    </row>
    <row r="8" spans="2:18" ht="20.25" customHeight="1">
      <c r="B8" s="827" t="s">
        <v>188</v>
      </c>
      <c r="C8" s="828"/>
      <c r="D8" s="828"/>
      <c r="E8" s="828"/>
      <c r="F8" s="828"/>
      <c r="G8" s="828"/>
      <c r="H8" s="828"/>
      <c r="I8" s="828"/>
      <c r="J8" s="828"/>
      <c r="K8" s="828"/>
      <c r="L8" s="828"/>
      <c r="M8" s="829" t="s">
        <v>189</v>
      </c>
      <c r="N8" s="830"/>
      <c r="O8" s="830"/>
      <c r="P8" s="830"/>
      <c r="Q8" s="830"/>
      <c r="R8" s="831"/>
    </row>
    <row r="9" spans="2:18" ht="31.5" customHeight="1">
      <c r="B9" s="576" t="s">
        <v>190</v>
      </c>
      <c r="C9" s="489" t="s">
        <v>191</v>
      </c>
      <c r="D9" s="489" t="s">
        <v>130</v>
      </c>
      <c r="E9" s="489" t="s">
        <v>192</v>
      </c>
      <c r="F9" s="489" t="s">
        <v>193</v>
      </c>
      <c r="G9" s="489" t="s">
        <v>194</v>
      </c>
      <c r="H9" s="489" t="s">
        <v>195</v>
      </c>
      <c r="I9" s="489" t="s">
        <v>171</v>
      </c>
      <c r="J9" s="489" t="s">
        <v>196</v>
      </c>
      <c r="K9" s="489" t="s">
        <v>197</v>
      </c>
      <c r="L9" s="489" t="s">
        <v>198</v>
      </c>
      <c r="M9" s="72" t="s">
        <v>199</v>
      </c>
      <c r="N9" s="72" t="s">
        <v>200</v>
      </c>
      <c r="O9" s="72" t="s">
        <v>201</v>
      </c>
      <c r="P9" s="72" t="s">
        <v>202</v>
      </c>
      <c r="Q9" s="72" t="s">
        <v>203</v>
      </c>
      <c r="R9" s="577" t="s">
        <v>204</v>
      </c>
    </row>
    <row r="10" spans="2:18" ht="13">
      <c r="B10" s="578" t="s">
        <v>43</v>
      </c>
      <c r="C10" s="73"/>
      <c r="D10" s="73"/>
      <c r="E10" s="68"/>
      <c r="F10" s="70"/>
      <c r="G10" s="70"/>
      <c r="H10" s="70"/>
      <c r="I10" s="70"/>
      <c r="J10" s="70"/>
      <c r="K10" s="70"/>
      <c r="L10" s="70"/>
      <c r="M10" s="70" t="s">
        <v>205</v>
      </c>
      <c r="N10" s="70" t="s">
        <v>206</v>
      </c>
      <c r="O10" s="70" t="s">
        <v>76</v>
      </c>
      <c r="P10" s="70" t="s">
        <v>207</v>
      </c>
      <c r="Q10" s="74" t="s">
        <v>208</v>
      </c>
      <c r="R10" s="579" t="s">
        <v>209</v>
      </c>
    </row>
    <row r="11" spans="2:18" ht="13">
      <c r="B11" s="578"/>
      <c r="C11" s="73"/>
      <c r="D11" s="73"/>
      <c r="E11" s="68"/>
      <c r="F11" s="70"/>
      <c r="G11" s="70"/>
      <c r="H11" s="70"/>
      <c r="I11" s="70"/>
      <c r="J11" s="70"/>
      <c r="K11" s="70"/>
      <c r="L11" s="70"/>
      <c r="M11" s="70"/>
      <c r="N11" s="70"/>
      <c r="O11" s="70"/>
      <c r="P11" s="70"/>
      <c r="Q11" s="74"/>
      <c r="R11" s="579"/>
    </row>
    <row r="12" spans="2:18" ht="13">
      <c r="B12" s="578"/>
      <c r="C12" s="73"/>
      <c r="D12" s="73"/>
      <c r="E12" s="68"/>
      <c r="F12" s="70"/>
      <c r="G12" s="70"/>
      <c r="H12" s="70"/>
      <c r="I12" s="70"/>
      <c r="J12" s="70"/>
      <c r="K12" s="70"/>
      <c r="L12" s="70"/>
      <c r="M12" s="70"/>
      <c r="N12" s="70"/>
      <c r="O12" s="70"/>
      <c r="P12" s="70"/>
      <c r="Q12" s="74"/>
      <c r="R12" s="579"/>
    </row>
    <row r="13" spans="2:18" ht="13">
      <c r="B13" s="578"/>
      <c r="C13" s="73"/>
      <c r="D13" s="73"/>
      <c r="E13" s="68"/>
      <c r="F13" s="70"/>
      <c r="G13" s="70"/>
      <c r="H13" s="70"/>
      <c r="I13" s="70"/>
      <c r="J13" s="70"/>
      <c r="K13" s="70"/>
      <c r="L13" s="70"/>
      <c r="M13" s="70"/>
      <c r="N13" s="70"/>
      <c r="O13" s="70"/>
      <c r="P13" s="70"/>
      <c r="Q13" s="74"/>
      <c r="R13" s="579"/>
    </row>
    <row r="14" spans="2:18" ht="13">
      <c r="B14" s="578"/>
      <c r="C14" s="73"/>
      <c r="D14" s="73"/>
      <c r="E14" s="68"/>
      <c r="F14" s="70"/>
      <c r="G14" s="70"/>
      <c r="H14" s="70"/>
      <c r="I14" s="70"/>
      <c r="J14" s="70"/>
      <c r="K14" s="70"/>
      <c r="L14" s="70"/>
      <c r="M14" s="70"/>
      <c r="N14" s="70"/>
      <c r="O14" s="70"/>
      <c r="P14" s="70"/>
      <c r="Q14" s="74"/>
      <c r="R14" s="579"/>
    </row>
    <row r="15" spans="2:18" ht="13">
      <c r="B15" s="578"/>
      <c r="C15" s="73"/>
      <c r="D15" s="73"/>
      <c r="E15" s="68"/>
      <c r="F15" s="70"/>
      <c r="G15" s="70"/>
      <c r="H15" s="70"/>
      <c r="I15" s="70"/>
      <c r="J15" s="70"/>
      <c r="K15" s="70"/>
      <c r="L15" s="70"/>
      <c r="M15" s="70"/>
      <c r="N15" s="70"/>
      <c r="O15" s="70"/>
      <c r="P15" s="70"/>
      <c r="Q15" s="74"/>
      <c r="R15" s="579"/>
    </row>
    <row r="16" spans="2:18" ht="13">
      <c r="B16" s="578"/>
      <c r="C16" s="73"/>
      <c r="D16" s="73"/>
      <c r="E16" s="68"/>
      <c r="F16" s="70"/>
      <c r="G16" s="70"/>
      <c r="H16" s="70"/>
      <c r="I16" s="70"/>
      <c r="J16" s="70"/>
      <c r="K16" s="70"/>
      <c r="L16" s="70"/>
      <c r="M16" s="70"/>
      <c r="N16" s="70"/>
      <c r="O16" s="70"/>
      <c r="P16" s="70"/>
      <c r="Q16" s="74"/>
      <c r="R16" s="579"/>
    </row>
    <row r="17" spans="2:18" ht="13">
      <c r="B17" s="578"/>
      <c r="C17" s="73"/>
      <c r="D17" s="73"/>
      <c r="E17" s="68"/>
      <c r="F17" s="70"/>
      <c r="G17" s="70"/>
      <c r="H17" s="70"/>
      <c r="I17" s="70"/>
      <c r="J17" s="70"/>
      <c r="K17" s="70"/>
      <c r="L17" s="70"/>
      <c r="M17" s="70"/>
      <c r="N17" s="70"/>
      <c r="O17" s="70"/>
      <c r="P17" s="70"/>
      <c r="Q17" s="74"/>
      <c r="R17" s="579"/>
    </row>
    <row r="18" spans="2:18" ht="13">
      <c r="B18" s="578"/>
      <c r="C18" s="73"/>
      <c r="D18" s="73"/>
      <c r="E18" s="68"/>
      <c r="F18" s="70"/>
      <c r="G18" s="70"/>
      <c r="H18" s="70"/>
      <c r="I18" s="70"/>
      <c r="J18" s="70"/>
      <c r="K18" s="70"/>
      <c r="L18" s="70"/>
      <c r="M18" s="70"/>
      <c r="N18" s="70"/>
      <c r="O18" s="70"/>
      <c r="P18" s="70"/>
      <c r="Q18" s="74"/>
      <c r="R18" s="579"/>
    </row>
    <row r="19" spans="2:18" ht="13">
      <c r="B19" s="578"/>
      <c r="C19" s="73"/>
      <c r="D19" s="73"/>
      <c r="E19" s="68"/>
      <c r="F19" s="70"/>
      <c r="G19" s="70"/>
      <c r="H19" s="70"/>
      <c r="I19" s="70"/>
      <c r="J19" s="70"/>
      <c r="K19" s="70"/>
      <c r="L19" s="70"/>
      <c r="M19" s="70"/>
      <c r="N19" s="70"/>
      <c r="O19" s="70"/>
      <c r="P19" s="70"/>
      <c r="Q19" s="74"/>
      <c r="R19" s="579"/>
    </row>
    <row r="20" spans="2:18" ht="13">
      <c r="B20" s="578"/>
      <c r="C20" s="73"/>
      <c r="D20" s="73"/>
      <c r="E20" s="68"/>
      <c r="F20" s="70"/>
      <c r="G20" s="70"/>
      <c r="H20" s="70"/>
      <c r="I20" s="70"/>
      <c r="J20" s="70"/>
      <c r="K20" s="70"/>
      <c r="L20" s="70"/>
      <c r="M20" s="70"/>
      <c r="N20" s="70"/>
      <c r="O20" s="70"/>
      <c r="P20" s="70"/>
      <c r="Q20" s="74"/>
      <c r="R20" s="579"/>
    </row>
    <row r="21" spans="2:18" ht="13">
      <c r="B21" s="578"/>
      <c r="C21" s="73"/>
      <c r="D21" s="73"/>
      <c r="E21" s="68"/>
      <c r="F21" s="70"/>
      <c r="G21" s="70"/>
      <c r="H21" s="70"/>
      <c r="I21" s="70"/>
      <c r="J21" s="70"/>
      <c r="K21" s="70"/>
      <c r="L21" s="70"/>
      <c r="M21" s="70"/>
      <c r="N21" s="70"/>
      <c r="O21" s="70"/>
      <c r="P21" s="70"/>
      <c r="Q21" s="74"/>
      <c r="R21" s="579"/>
    </row>
    <row r="22" spans="2:18" ht="13">
      <c r="B22" s="578"/>
      <c r="C22" s="73"/>
      <c r="D22" s="73"/>
      <c r="E22" s="68"/>
      <c r="F22" s="70"/>
      <c r="G22" s="70"/>
      <c r="H22" s="70"/>
      <c r="I22" s="70"/>
      <c r="J22" s="70"/>
      <c r="K22" s="70"/>
      <c r="L22" s="70"/>
      <c r="M22" s="70"/>
      <c r="N22" s="70"/>
      <c r="O22" s="70"/>
      <c r="P22" s="70"/>
      <c r="Q22" s="74"/>
      <c r="R22" s="579"/>
    </row>
    <row r="23" spans="2:18" ht="13">
      <c r="B23" s="578"/>
      <c r="C23" s="73"/>
      <c r="D23" s="73"/>
      <c r="E23" s="68"/>
      <c r="F23" s="70"/>
      <c r="G23" s="70"/>
      <c r="H23" s="70"/>
      <c r="I23" s="70"/>
      <c r="J23" s="70"/>
      <c r="K23" s="70"/>
      <c r="L23" s="70"/>
      <c r="M23" s="70"/>
      <c r="N23" s="70"/>
      <c r="O23" s="70"/>
      <c r="P23" s="70"/>
      <c r="Q23" s="74"/>
      <c r="R23" s="579"/>
    </row>
    <row r="24" spans="2:18" ht="13">
      <c r="B24" s="578"/>
      <c r="C24" s="73"/>
      <c r="D24" s="73"/>
      <c r="E24" s="68"/>
      <c r="F24" s="70"/>
      <c r="G24" s="70"/>
      <c r="H24" s="70"/>
      <c r="I24" s="70"/>
      <c r="J24" s="70"/>
      <c r="K24" s="70"/>
      <c r="L24" s="70"/>
      <c r="M24" s="70"/>
      <c r="N24" s="70"/>
      <c r="O24" s="70"/>
      <c r="P24" s="70"/>
      <c r="Q24" s="74"/>
      <c r="R24" s="579"/>
    </row>
    <row r="25" spans="2:18" ht="13">
      <c r="B25" s="578"/>
      <c r="C25" s="73"/>
      <c r="D25" s="73"/>
      <c r="E25" s="68"/>
      <c r="F25" s="70"/>
      <c r="G25" s="70"/>
      <c r="H25" s="70"/>
      <c r="I25" s="70"/>
      <c r="J25" s="70"/>
      <c r="K25" s="70"/>
      <c r="L25" s="70"/>
      <c r="M25" s="70"/>
      <c r="N25" s="70"/>
      <c r="O25" s="70"/>
      <c r="P25" s="70"/>
      <c r="Q25" s="74"/>
      <c r="R25" s="579"/>
    </row>
    <row r="26" spans="2:18" ht="13">
      <c r="B26" s="578"/>
      <c r="C26" s="73"/>
      <c r="D26" s="73"/>
      <c r="E26" s="68"/>
      <c r="F26" s="70"/>
      <c r="G26" s="70"/>
      <c r="H26" s="70"/>
      <c r="I26" s="70"/>
      <c r="J26" s="70"/>
      <c r="K26" s="70"/>
      <c r="L26" s="70"/>
      <c r="M26" s="70"/>
      <c r="N26" s="70"/>
      <c r="O26" s="70"/>
      <c r="P26" s="70"/>
      <c r="Q26" s="74"/>
      <c r="R26" s="579"/>
    </row>
    <row r="27" spans="2:18" ht="13">
      <c r="B27" s="578"/>
      <c r="C27" s="73"/>
      <c r="D27" s="73"/>
      <c r="E27" s="68"/>
      <c r="F27" s="70"/>
      <c r="G27" s="70"/>
      <c r="H27" s="70"/>
      <c r="I27" s="70"/>
      <c r="J27" s="70"/>
      <c r="K27" s="70"/>
      <c r="L27" s="70"/>
      <c r="M27" s="70"/>
      <c r="N27" s="70"/>
      <c r="O27" s="70"/>
      <c r="P27" s="70"/>
      <c r="Q27" s="74"/>
      <c r="R27" s="579"/>
    </row>
    <row r="28" spans="2:18" ht="13">
      <c r="B28" s="578"/>
      <c r="C28" s="73"/>
      <c r="D28" s="73"/>
      <c r="E28" s="68"/>
      <c r="F28" s="70"/>
      <c r="G28" s="70"/>
      <c r="H28" s="70"/>
      <c r="I28" s="70"/>
      <c r="J28" s="70"/>
      <c r="K28" s="70"/>
      <c r="L28" s="70"/>
      <c r="M28" s="70"/>
      <c r="N28" s="70"/>
      <c r="O28" s="70"/>
      <c r="P28" s="70"/>
      <c r="Q28" s="74"/>
      <c r="R28" s="579"/>
    </row>
    <row r="29" spans="2:18" ht="13">
      <c r="B29" s="578"/>
      <c r="C29" s="73"/>
      <c r="D29" s="73"/>
      <c r="E29" s="68"/>
      <c r="F29" s="70"/>
      <c r="G29" s="70"/>
      <c r="H29" s="70"/>
      <c r="I29" s="70"/>
      <c r="J29" s="70"/>
      <c r="K29" s="70"/>
      <c r="L29" s="70"/>
      <c r="M29" s="70"/>
      <c r="N29" s="70"/>
      <c r="O29" s="70"/>
      <c r="P29" s="70"/>
      <c r="Q29" s="74"/>
      <c r="R29" s="579"/>
    </row>
    <row r="30" spans="2:18" ht="13">
      <c r="B30" s="578"/>
      <c r="C30" s="73"/>
      <c r="D30" s="73"/>
      <c r="E30" s="68"/>
      <c r="F30" s="70"/>
      <c r="G30" s="70"/>
      <c r="H30" s="70"/>
      <c r="I30" s="70"/>
      <c r="J30" s="70"/>
      <c r="K30" s="70"/>
      <c r="L30" s="70"/>
      <c r="M30" s="70"/>
      <c r="N30" s="70"/>
      <c r="O30" s="70"/>
      <c r="P30" s="70"/>
      <c r="Q30" s="74"/>
      <c r="R30" s="579"/>
    </row>
    <row r="31" spans="2:18" ht="13">
      <c r="B31" s="578"/>
      <c r="C31" s="73"/>
      <c r="D31" s="73"/>
      <c r="E31" s="68"/>
      <c r="F31" s="70"/>
      <c r="G31" s="70"/>
      <c r="H31" s="70"/>
      <c r="I31" s="70"/>
      <c r="J31" s="70"/>
      <c r="K31" s="70"/>
      <c r="L31" s="70"/>
      <c r="M31" s="70"/>
      <c r="N31" s="70"/>
      <c r="O31" s="70"/>
      <c r="P31" s="70"/>
      <c r="Q31" s="74"/>
      <c r="R31" s="579"/>
    </row>
    <row r="32" spans="2:18" ht="13">
      <c r="B32" s="578"/>
      <c r="C32" s="73"/>
      <c r="D32" s="73"/>
      <c r="E32" s="68"/>
      <c r="F32" s="70"/>
      <c r="G32" s="70"/>
      <c r="H32" s="70"/>
      <c r="I32" s="70"/>
      <c r="J32" s="70"/>
      <c r="K32" s="70"/>
      <c r="L32" s="70"/>
      <c r="M32" s="70"/>
      <c r="N32" s="70"/>
      <c r="O32" s="70"/>
      <c r="P32" s="70"/>
      <c r="Q32" s="74"/>
      <c r="R32" s="579"/>
    </row>
    <row r="33" spans="2:18" ht="13">
      <c r="B33" s="578"/>
      <c r="C33" s="73"/>
      <c r="D33" s="73"/>
      <c r="E33" s="68"/>
      <c r="F33" s="70"/>
      <c r="G33" s="70"/>
      <c r="H33" s="70"/>
      <c r="I33" s="70"/>
      <c r="J33" s="70"/>
      <c r="K33" s="70"/>
      <c r="L33" s="70"/>
      <c r="M33" s="70"/>
      <c r="N33" s="70"/>
      <c r="O33" s="70"/>
      <c r="P33" s="70"/>
      <c r="Q33" s="74"/>
      <c r="R33" s="579"/>
    </row>
    <row r="34" spans="2:18" ht="13">
      <c r="B34" s="578"/>
      <c r="C34" s="73"/>
      <c r="D34" s="73"/>
      <c r="E34" s="68"/>
      <c r="F34" s="70"/>
      <c r="G34" s="70"/>
      <c r="H34" s="70"/>
      <c r="I34" s="70"/>
      <c r="J34" s="70"/>
      <c r="K34" s="70"/>
      <c r="L34" s="70"/>
      <c r="M34" s="70"/>
      <c r="N34" s="70"/>
      <c r="O34" s="70"/>
      <c r="P34" s="70"/>
      <c r="Q34" s="74"/>
      <c r="R34" s="579"/>
    </row>
    <row r="35" spans="2:18" ht="13">
      <c r="B35" s="578"/>
      <c r="C35" s="73"/>
      <c r="D35" s="73"/>
      <c r="E35" s="68"/>
      <c r="F35" s="70"/>
      <c r="G35" s="70"/>
      <c r="H35" s="70"/>
      <c r="I35" s="70"/>
      <c r="J35" s="70"/>
      <c r="K35" s="70"/>
      <c r="L35" s="70"/>
      <c r="M35" s="70"/>
      <c r="N35" s="70"/>
      <c r="O35" s="70"/>
      <c r="P35" s="70"/>
      <c r="Q35" s="74"/>
      <c r="R35" s="579"/>
    </row>
    <row r="36" spans="2:18" ht="13">
      <c r="B36" s="578"/>
      <c r="C36" s="73"/>
      <c r="D36" s="73"/>
      <c r="E36" s="68"/>
      <c r="F36" s="70"/>
      <c r="G36" s="70"/>
      <c r="H36" s="70"/>
      <c r="I36" s="70"/>
      <c r="J36" s="70"/>
      <c r="K36" s="70"/>
      <c r="L36" s="70"/>
      <c r="M36" s="70"/>
      <c r="N36" s="70"/>
      <c r="O36" s="70"/>
      <c r="P36" s="70"/>
      <c r="Q36" s="74"/>
      <c r="R36" s="579"/>
    </row>
    <row r="37" spans="2:18" ht="13">
      <c r="B37" s="578"/>
      <c r="C37" s="73"/>
      <c r="D37" s="73"/>
      <c r="E37" s="68"/>
      <c r="F37" s="70"/>
      <c r="G37" s="70"/>
      <c r="H37" s="70"/>
      <c r="I37" s="70"/>
      <c r="J37" s="70"/>
      <c r="K37" s="70"/>
      <c r="L37" s="70"/>
      <c r="M37" s="70"/>
      <c r="N37" s="70"/>
      <c r="O37" s="70"/>
      <c r="P37" s="70"/>
      <c r="Q37" s="74"/>
      <c r="R37" s="579"/>
    </row>
    <row r="38" spans="2:18" ht="13">
      <c r="B38" s="578"/>
      <c r="C38" s="73"/>
      <c r="D38" s="73"/>
      <c r="E38" s="68"/>
      <c r="F38" s="70"/>
      <c r="G38" s="70"/>
      <c r="H38" s="70"/>
      <c r="I38" s="70"/>
      <c r="J38" s="70"/>
      <c r="K38" s="70"/>
      <c r="L38" s="70"/>
      <c r="M38" s="70"/>
      <c r="N38" s="70"/>
      <c r="O38" s="70"/>
      <c r="P38" s="70"/>
      <c r="Q38" s="74"/>
      <c r="R38" s="579"/>
    </row>
    <row r="39" spans="2:18" ht="13">
      <c r="B39" s="578"/>
      <c r="C39" s="73"/>
      <c r="D39" s="73"/>
      <c r="E39" s="68"/>
      <c r="F39" s="70"/>
      <c r="G39" s="70"/>
      <c r="H39" s="70"/>
      <c r="I39" s="70"/>
      <c r="J39" s="70"/>
      <c r="K39" s="70"/>
      <c r="L39" s="70"/>
      <c r="M39" s="70"/>
      <c r="N39" s="70"/>
      <c r="O39" s="70"/>
      <c r="P39" s="70"/>
      <c r="Q39" s="74"/>
      <c r="R39" s="579"/>
    </row>
    <row r="40" spans="2:18" ht="13">
      <c r="B40" s="578"/>
      <c r="C40" s="73"/>
      <c r="D40" s="73"/>
      <c r="E40" s="68"/>
      <c r="F40" s="70"/>
      <c r="G40" s="70"/>
      <c r="H40" s="70"/>
      <c r="I40" s="70"/>
      <c r="J40" s="70"/>
      <c r="K40" s="70"/>
      <c r="L40" s="70"/>
      <c r="M40" s="70"/>
      <c r="N40" s="70"/>
      <c r="O40" s="70"/>
      <c r="P40" s="70"/>
      <c r="Q40" s="74"/>
      <c r="R40" s="579"/>
    </row>
    <row r="41" spans="2:18" ht="13">
      <c r="B41" s="578"/>
      <c r="C41" s="73"/>
      <c r="D41" s="73"/>
      <c r="E41" s="68"/>
      <c r="F41" s="70"/>
      <c r="G41" s="70"/>
      <c r="H41" s="70"/>
      <c r="I41" s="70"/>
      <c r="J41" s="70"/>
      <c r="K41" s="70"/>
      <c r="L41" s="70"/>
      <c r="M41" s="70"/>
      <c r="N41" s="70"/>
      <c r="O41" s="70"/>
      <c r="P41" s="70"/>
      <c r="Q41" s="74"/>
      <c r="R41" s="579"/>
    </row>
    <row r="42" spans="2:18" ht="13">
      <c r="B42" s="578"/>
      <c r="C42" s="73"/>
      <c r="D42" s="73"/>
      <c r="E42" s="68"/>
      <c r="F42" s="70"/>
      <c r="G42" s="70"/>
      <c r="H42" s="70"/>
      <c r="I42" s="70"/>
      <c r="J42" s="70"/>
      <c r="K42" s="70"/>
      <c r="L42" s="70"/>
      <c r="M42" s="70"/>
      <c r="N42" s="70"/>
      <c r="O42" s="70"/>
      <c r="P42" s="70"/>
      <c r="Q42" s="74"/>
      <c r="R42" s="579"/>
    </row>
    <row r="43" spans="2:18" ht="13">
      <c r="B43" s="578"/>
      <c r="C43" s="73"/>
      <c r="D43" s="73"/>
      <c r="E43" s="68"/>
      <c r="F43" s="70"/>
      <c r="G43" s="70"/>
      <c r="H43" s="70"/>
      <c r="I43" s="70"/>
      <c r="J43" s="70"/>
      <c r="K43" s="70"/>
      <c r="L43" s="70"/>
      <c r="M43" s="70"/>
      <c r="N43" s="70"/>
      <c r="O43" s="70"/>
      <c r="P43" s="70"/>
      <c r="Q43" s="74"/>
      <c r="R43" s="579"/>
    </row>
    <row r="44" spans="2:18" ht="13">
      <c r="B44" s="578"/>
      <c r="C44" s="73"/>
      <c r="D44" s="73"/>
      <c r="E44" s="68"/>
      <c r="F44" s="70"/>
      <c r="G44" s="70"/>
      <c r="H44" s="70"/>
      <c r="I44" s="70"/>
      <c r="J44" s="70"/>
      <c r="K44" s="70"/>
      <c r="L44" s="70"/>
      <c r="M44" s="70"/>
      <c r="N44" s="70"/>
      <c r="O44" s="70"/>
      <c r="P44" s="70"/>
      <c r="Q44" s="74"/>
      <c r="R44" s="579"/>
    </row>
    <row r="45" spans="2:18" ht="13">
      <c r="B45" s="578"/>
      <c r="C45" s="73"/>
      <c r="D45" s="73"/>
      <c r="E45" s="68"/>
      <c r="F45" s="70"/>
      <c r="G45" s="70"/>
      <c r="H45" s="70"/>
      <c r="I45" s="70"/>
      <c r="J45" s="70"/>
      <c r="K45" s="70"/>
      <c r="L45" s="70"/>
      <c r="M45" s="70"/>
      <c r="N45" s="70"/>
      <c r="O45" s="70"/>
      <c r="P45" s="70"/>
      <c r="Q45" s="74"/>
      <c r="R45" s="579"/>
    </row>
    <row r="46" spans="2:18" ht="13">
      <c r="B46" s="578"/>
      <c r="C46" s="73"/>
      <c r="D46" s="73"/>
      <c r="E46" s="68"/>
      <c r="F46" s="70"/>
      <c r="G46" s="70"/>
      <c r="H46" s="70"/>
      <c r="I46" s="70"/>
      <c r="J46" s="70"/>
      <c r="K46" s="70"/>
      <c r="L46" s="70"/>
      <c r="M46" s="70"/>
      <c r="N46" s="70"/>
      <c r="O46" s="70"/>
      <c r="P46" s="70"/>
      <c r="Q46" s="74"/>
      <c r="R46" s="579"/>
    </row>
    <row r="47" spans="2:18" ht="13">
      <c r="B47" s="578"/>
      <c r="C47" s="73"/>
      <c r="D47" s="73"/>
      <c r="E47" s="68"/>
      <c r="F47" s="70"/>
      <c r="G47" s="70"/>
      <c r="H47" s="70"/>
      <c r="I47" s="70"/>
      <c r="J47" s="70"/>
      <c r="K47" s="70"/>
      <c r="L47" s="70"/>
      <c r="M47" s="70"/>
      <c r="N47" s="70"/>
      <c r="O47" s="70"/>
      <c r="P47" s="70"/>
      <c r="Q47" s="74"/>
      <c r="R47" s="579"/>
    </row>
    <row r="48" spans="2:18" ht="13">
      <c r="B48" s="578"/>
      <c r="C48" s="73"/>
      <c r="D48" s="73"/>
      <c r="E48" s="68"/>
      <c r="F48" s="70"/>
      <c r="G48" s="70"/>
      <c r="H48" s="70"/>
      <c r="I48" s="70"/>
      <c r="J48" s="70"/>
      <c r="K48" s="70"/>
      <c r="L48" s="70"/>
      <c r="M48" s="70"/>
      <c r="N48" s="70"/>
      <c r="O48" s="70"/>
      <c r="P48" s="70"/>
      <c r="Q48" s="74"/>
      <c r="R48" s="579"/>
    </row>
    <row r="49" spans="2:18" ht="13">
      <c r="B49" s="578"/>
      <c r="C49" s="73"/>
      <c r="D49" s="73"/>
      <c r="E49" s="68"/>
      <c r="F49" s="70"/>
      <c r="G49" s="70"/>
      <c r="H49" s="70"/>
      <c r="I49" s="70"/>
      <c r="J49" s="70"/>
      <c r="K49" s="70"/>
      <c r="L49" s="70"/>
      <c r="M49" s="70"/>
      <c r="N49" s="70"/>
      <c r="O49" s="70"/>
      <c r="P49" s="70"/>
      <c r="Q49" s="74"/>
      <c r="R49" s="579"/>
    </row>
    <row r="50" spans="2:18" ht="13">
      <c r="B50" s="578"/>
      <c r="C50" s="73"/>
      <c r="D50" s="73"/>
      <c r="E50" s="68"/>
      <c r="F50" s="70"/>
      <c r="G50" s="70"/>
      <c r="H50" s="70"/>
      <c r="I50" s="70"/>
      <c r="J50" s="70"/>
      <c r="K50" s="70"/>
      <c r="L50" s="70"/>
      <c r="M50" s="70"/>
      <c r="N50" s="70"/>
      <c r="O50" s="70"/>
      <c r="P50" s="70"/>
      <c r="Q50" s="74"/>
      <c r="R50" s="579"/>
    </row>
    <row r="51" spans="2:18" ht="13">
      <c r="B51" s="578"/>
      <c r="C51" s="73"/>
      <c r="D51" s="73"/>
      <c r="E51" s="68"/>
      <c r="F51" s="70"/>
      <c r="G51" s="70"/>
      <c r="H51" s="70"/>
      <c r="I51" s="70"/>
      <c r="J51" s="70"/>
      <c r="K51" s="70"/>
      <c r="L51" s="70"/>
      <c r="M51" s="70"/>
      <c r="N51" s="70"/>
      <c r="O51" s="70"/>
      <c r="P51" s="70"/>
      <c r="Q51" s="74"/>
      <c r="R51" s="579"/>
    </row>
    <row r="52" spans="2:18" ht="13">
      <c r="B52" s="578"/>
      <c r="C52" s="73"/>
      <c r="D52" s="73"/>
      <c r="E52" s="68"/>
      <c r="F52" s="70"/>
      <c r="G52" s="70"/>
      <c r="H52" s="70"/>
      <c r="I52" s="70"/>
      <c r="J52" s="70"/>
      <c r="K52" s="70"/>
      <c r="L52" s="70"/>
      <c r="M52" s="70"/>
      <c r="N52" s="70"/>
      <c r="O52" s="70"/>
      <c r="P52" s="70"/>
      <c r="Q52" s="74"/>
      <c r="R52" s="579"/>
    </row>
    <row r="53" spans="2:18" ht="13">
      <c r="B53" s="578"/>
      <c r="C53" s="73"/>
      <c r="D53" s="73"/>
      <c r="E53" s="68"/>
      <c r="F53" s="70"/>
      <c r="G53" s="70"/>
      <c r="H53" s="70"/>
      <c r="I53" s="70"/>
      <c r="J53" s="70"/>
      <c r="K53" s="70"/>
      <c r="L53" s="70"/>
      <c r="M53" s="70"/>
      <c r="N53" s="70"/>
      <c r="O53" s="70"/>
      <c r="P53" s="70"/>
      <c r="Q53" s="74"/>
      <c r="R53" s="579"/>
    </row>
    <row r="54" spans="2:18" ht="13">
      <c r="B54" s="578"/>
      <c r="C54" s="73"/>
      <c r="D54" s="73"/>
      <c r="E54" s="68"/>
      <c r="F54" s="70"/>
      <c r="G54" s="70"/>
      <c r="H54" s="70"/>
      <c r="I54" s="70"/>
      <c r="J54" s="70"/>
      <c r="K54" s="70"/>
      <c r="L54" s="70"/>
      <c r="M54" s="70"/>
      <c r="N54" s="70"/>
      <c r="O54" s="70"/>
      <c r="P54" s="70"/>
      <c r="Q54" s="74"/>
      <c r="R54" s="579"/>
    </row>
    <row r="55" spans="2:18" ht="13">
      <c r="B55" s="578"/>
      <c r="C55" s="73"/>
      <c r="D55" s="73"/>
      <c r="E55" s="68"/>
      <c r="F55" s="70"/>
      <c r="G55" s="70"/>
      <c r="H55" s="70"/>
      <c r="I55" s="70"/>
      <c r="J55" s="70"/>
      <c r="K55" s="70"/>
      <c r="L55" s="70"/>
      <c r="M55" s="70"/>
      <c r="N55" s="70"/>
      <c r="O55" s="70"/>
      <c r="P55" s="70"/>
      <c r="Q55" s="74"/>
      <c r="R55" s="579"/>
    </row>
    <row r="56" spans="2:18" ht="13">
      <c r="B56" s="578"/>
      <c r="C56" s="73"/>
      <c r="D56" s="73"/>
      <c r="E56" s="68"/>
      <c r="F56" s="70"/>
      <c r="G56" s="70"/>
      <c r="H56" s="70"/>
      <c r="I56" s="70"/>
      <c r="J56" s="70"/>
      <c r="K56" s="70"/>
      <c r="L56" s="70"/>
      <c r="M56" s="70"/>
      <c r="N56" s="70"/>
      <c r="O56" s="70"/>
      <c r="P56" s="70"/>
      <c r="Q56" s="74"/>
      <c r="R56" s="579"/>
    </row>
    <row r="57" spans="2:18" ht="13">
      <c r="B57" s="578"/>
      <c r="C57" s="73"/>
      <c r="D57" s="73"/>
      <c r="E57" s="68"/>
      <c r="F57" s="70"/>
      <c r="G57" s="70"/>
      <c r="H57" s="70"/>
      <c r="I57" s="70"/>
      <c r="J57" s="70"/>
      <c r="K57" s="70"/>
      <c r="L57" s="70"/>
      <c r="M57" s="70"/>
      <c r="N57" s="70"/>
      <c r="O57" s="70"/>
      <c r="P57" s="70"/>
      <c r="Q57" s="74"/>
      <c r="R57" s="579"/>
    </row>
    <row r="58" spans="2:18" ht="13">
      <c r="B58" s="578"/>
      <c r="C58" s="73"/>
      <c r="D58" s="73"/>
      <c r="E58" s="68"/>
      <c r="F58" s="70"/>
      <c r="G58" s="70"/>
      <c r="H58" s="70"/>
      <c r="I58" s="70"/>
      <c r="J58" s="70"/>
      <c r="K58" s="70"/>
      <c r="L58" s="70"/>
      <c r="M58" s="70"/>
      <c r="N58" s="70"/>
      <c r="O58" s="70"/>
      <c r="P58" s="70"/>
      <c r="Q58" s="74"/>
      <c r="R58" s="579"/>
    </row>
    <row r="59" spans="2:18" ht="13">
      <c r="B59" s="578"/>
      <c r="C59" s="73"/>
      <c r="D59" s="73"/>
      <c r="E59" s="68"/>
      <c r="F59" s="70"/>
      <c r="G59" s="70"/>
      <c r="H59" s="70"/>
      <c r="I59" s="70"/>
      <c r="J59" s="70"/>
      <c r="K59" s="70"/>
      <c r="L59" s="70"/>
      <c r="M59" s="70"/>
      <c r="N59" s="70"/>
      <c r="O59" s="70"/>
      <c r="P59" s="70"/>
      <c r="Q59" s="74"/>
      <c r="R59" s="579"/>
    </row>
    <row r="60" spans="2:18" ht="13">
      <c r="B60" s="578"/>
      <c r="C60" s="73"/>
      <c r="D60" s="73"/>
      <c r="E60" s="68"/>
      <c r="F60" s="70"/>
      <c r="G60" s="70"/>
      <c r="H60" s="70"/>
      <c r="I60" s="70"/>
      <c r="J60" s="70"/>
      <c r="K60" s="70"/>
      <c r="L60" s="70"/>
      <c r="M60" s="70"/>
      <c r="N60" s="70"/>
      <c r="O60" s="70"/>
      <c r="P60" s="70"/>
      <c r="Q60" s="74"/>
      <c r="R60" s="579"/>
    </row>
    <row r="61" spans="2:18" ht="13">
      <c r="B61" s="578"/>
      <c r="C61" s="73"/>
      <c r="D61" s="73"/>
      <c r="E61" s="68"/>
      <c r="F61" s="70"/>
      <c r="G61" s="70"/>
      <c r="H61" s="70"/>
      <c r="I61" s="70"/>
      <c r="J61" s="70"/>
      <c r="K61" s="70"/>
      <c r="L61" s="70"/>
      <c r="M61" s="70"/>
      <c r="N61" s="70"/>
      <c r="O61" s="70"/>
      <c r="P61" s="70"/>
      <c r="Q61" s="74"/>
      <c r="R61" s="579"/>
    </row>
    <row r="62" spans="2:18" ht="13">
      <c r="B62" s="578"/>
      <c r="C62" s="73"/>
      <c r="D62" s="73"/>
      <c r="E62" s="68"/>
      <c r="F62" s="70"/>
      <c r="G62" s="70"/>
      <c r="H62" s="70"/>
      <c r="I62" s="70"/>
      <c r="J62" s="70"/>
      <c r="K62" s="70"/>
      <c r="L62" s="70"/>
      <c r="M62" s="70"/>
      <c r="N62" s="70"/>
      <c r="O62" s="70"/>
      <c r="P62" s="70"/>
      <c r="Q62" s="74"/>
      <c r="R62" s="579"/>
    </row>
    <row r="63" spans="2:18" ht="13">
      <c r="B63" s="578"/>
      <c r="C63" s="73"/>
      <c r="D63" s="73"/>
      <c r="E63" s="68"/>
      <c r="F63" s="70"/>
      <c r="G63" s="70"/>
      <c r="H63" s="70"/>
      <c r="I63" s="70"/>
      <c r="J63" s="70"/>
      <c r="K63" s="70"/>
      <c r="L63" s="70"/>
      <c r="M63" s="70"/>
      <c r="N63" s="70"/>
      <c r="O63" s="70"/>
      <c r="P63" s="70"/>
      <c r="Q63" s="74"/>
      <c r="R63" s="579"/>
    </row>
    <row r="64" spans="2:18" ht="13">
      <c r="B64" s="578"/>
      <c r="C64" s="73"/>
      <c r="D64" s="73"/>
      <c r="E64" s="68"/>
      <c r="F64" s="70"/>
      <c r="G64" s="70"/>
      <c r="H64" s="70"/>
      <c r="I64" s="70"/>
      <c r="J64" s="70"/>
      <c r="K64" s="70"/>
      <c r="L64" s="70"/>
      <c r="M64" s="70"/>
      <c r="N64" s="70"/>
      <c r="O64" s="70"/>
      <c r="P64" s="70"/>
      <c r="Q64" s="74"/>
      <c r="R64" s="579"/>
    </row>
    <row r="65" spans="2:18" ht="13">
      <c r="B65" s="578"/>
      <c r="C65" s="73"/>
      <c r="D65" s="73"/>
      <c r="E65" s="68"/>
      <c r="F65" s="70"/>
      <c r="G65" s="70"/>
      <c r="H65" s="70"/>
      <c r="I65" s="70"/>
      <c r="J65" s="70"/>
      <c r="K65" s="70"/>
      <c r="L65" s="70"/>
      <c r="M65" s="70"/>
      <c r="N65" s="70"/>
      <c r="O65" s="70"/>
      <c r="P65" s="70"/>
      <c r="Q65" s="74"/>
      <c r="R65" s="579"/>
    </row>
    <row r="66" spans="2:18" ht="13">
      <c r="B66" s="578"/>
      <c r="C66" s="73"/>
      <c r="D66" s="73"/>
      <c r="E66" s="68"/>
      <c r="F66" s="70"/>
      <c r="G66" s="70"/>
      <c r="H66" s="70"/>
      <c r="I66" s="70"/>
      <c r="J66" s="70"/>
      <c r="K66" s="70"/>
      <c r="L66" s="70"/>
      <c r="M66" s="70"/>
      <c r="N66" s="70"/>
      <c r="O66" s="70"/>
      <c r="P66" s="70"/>
      <c r="Q66" s="74"/>
      <c r="R66" s="579"/>
    </row>
    <row r="67" spans="2:18" ht="13">
      <c r="B67" s="578"/>
      <c r="C67" s="73"/>
      <c r="D67" s="73"/>
      <c r="E67" s="68"/>
      <c r="F67" s="70"/>
      <c r="G67" s="70"/>
      <c r="H67" s="70"/>
      <c r="I67" s="70"/>
      <c r="J67" s="70"/>
      <c r="K67" s="70"/>
      <c r="L67" s="70"/>
      <c r="M67" s="70"/>
      <c r="N67" s="70"/>
      <c r="O67" s="70"/>
      <c r="P67" s="70"/>
      <c r="Q67" s="74"/>
      <c r="R67" s="579"/>
    </row>
    <row r="68" spans="2:18" ht="13">
      <c r="B68" s="578"/>
      <c r="C68" s="73"/>
      <c r="D68" s="73"/>
      <c r="E68" s="68"/>
      <c r="F68" s="70"/>
      <c r="G68" s="70"/>
      <c r="H68" s="70"/>
      <c r="I68" s="70"/>
      <c r="J68" s="70"/>
      <c r="K68" s="70"/>
      <c r="L68" s="70"/>
      <c r="M68" s="70"/>
      <c r="N68" s="70"/>
      <c r="O68" s="70"/>
      <c r="P68" s="70"/>
      <c r="Q68" s="74"/>
      <c r="R68" s="579"/>
    </row>
    <row r="69" spans="2:18" ht="13">
      <c r="B69" s="578"/>
      <c r="C69" s="73"/>
      <c r="D69" s="73"/>
      <c r="E69" s="68"/>
      <c r="F69" s="70"/>
      <c r="G69" s="70"/>
      <c r="H69" s="70"/>
      <c r="I69" s="70"/>
      <c r="J69" s="70"/>
      <c r="K69" s="70"/>
      <c r="L69" s="70"/>
      <c r="M69" s="70"/>
      <c r="N69" s="70"/>
      <c r="O69" s="70"/>
      <c r="P69" s="70"/>
      <c r="Q69" s="74"/>
      <c r="R69" s="579"/>
    </row>
    <row r="70" spans="2:18" ht="13">
      <c r="B70" s="578"/>
      <c r="C70" s="73"/>
      <c r="D70" s="73"/>
      <c r="E70" s="68"/>
      <c r="F70" s="70"/>
      <c r="G70" s="70"/>
      <c r="H70" s="70"/>
      <c r="I70" s="70"/>
      <c r="J70" s="70"/>
      <c r="K70" s="70"/>
      <c r="L70" s="70"/>
      <c r="M70" s="70"/>
      <c r="N70" s="70"/>
      <c r="O70" s="70"/>
      <c r="P70" s="70"/>
      <c r="Q70" s="74"/>
      <c r="R70" s="579"/>
    </row>
    <row r="71" spans="2:18" ht="13">
      <c r="B71" s="578"/>
      <c r="C71" s="73"/>
      <c r="D71" s="73"/>
      <c r="E71" s="68"/>
      <c r="F71" s="70"/>
      <c r="G71" s="70"/>
      <c r="H71" s="70"/>
      <c r="I71" s="70"/>
      <c r="J71" s="70"/>
      <c r="K71" s="70"/>
      <c r="L71" s="70"/>
      <c r="M71" s="70"/>
      <c r="N71" s="70"/>
      <c r="O71" s="70"/>
      <c r="P71" s="70"/>
      <c r="Q71" s="74"/>
      <c r="R71" s="579"/>
    </row>
    <row r="72" spans="2:18" ht="13">
      <c r="B72" s="578"/>
      <c r="C72" s="73"/>
      <c r="D72" s="73"/>
      <c r="E72" s="68"/>
      <c r="F72" s="70"/>
      <c r="G72" s="70"/>
      <c r="H72" s="70"/>
      <c r="I72" s="70"/>
      <c r="J72" s="70"/>
      <c r="K72" s="70"/>
      <c r="L72" s="70"/>
      <c r="M72" s="70"/>
      <c r="N72" s="70"/>
      <c r="O72" s="70"/>
      <c r="P72" s="70"/>
      <c r="Q72" s="74"/>
      <c r="R72" s="579"/>
    </row>
    <row r="73" spans="2:18" ht="13">
      <c r="B73" s="578"/>
      <c r="C73" s="73"/>
      <c r="D73" s="73"/>
      <c r="E73" s="68"/>
      <c r="F73" s="70"/>
      <c r="G73" s="70"/>
      <c r="H73" s="70"/>
      <c r="I73" s="70"/>
      <c r="J73" s="70"/>
      <c r="K73" s="70"/>
      <c r="L73" s="70"/>
      <c r="M73" s="70"/>
      <c r="N73" s="70"/>
      <c r="O73" s="70"/>
      <c r="P73" s="70"/>
      <c r="Q73" s="74"/>
      <c r="R73" s="579"/>
    </row>
    <row r="74" spans="2:18" ht="13">
      <c r="B74" s="578"/>
      <c r="C74" s="73"/>
      <c r="D74" s="73"/>
      <c r="E74" s="68"/>
      <c r="F74" s="70"/>
      <c r="G74" s="70"/>
      <c r="H74" s="70"/>
      <c r="I74" s="70"/>
      <c r="J74" s="70"/>
      <c r="K74" s="70"/>
      <c r="L74" s="70"/>
      <c r="M74" s="70"/>
      <c r="N74" s="70"/>
      <c r="O74" s="70"/>
      <c r="P74" s="70"/>
      <c r="Q74" s="74"/>
      <c r="R74" s="579"/>
    </row>
    <row r="75" spans="2:18" ht="13">
      <c r="B75" s="578"/>
      <c r="C75" s="73"/>
      <c r="D75" s="73"/>
      <c r="E75" s="68"/>
      <c r="F75" s="70"/>
      <c r="G75" s="70"/>
      <c r="H75" s="70"/>
      <c r="I75" s="70"/>
      <c r="J75" s="70"/>
      <c r="K75" s="70"/>
      <c r="L75" s="70"/>
      <c r="M75" s="70"/>
      <c r="N75" s="70"/>
      <c r="O75" s="70"/>
      <c r="P75" s="70"/>
      <c r="Q75" s="74"/>
      <c r="R75" s="579"/>
    </row>
    <row r="76" spans="2:18" ht="13">
      <c r="B76" s="578"/>
      <c r="C76" s="73"/>
      <c r="D76" s="73"/>
      <c r="E76" s="68"/>
      <c r="F76" s="70"/>
      <c r="G76" s="70"/>
      <c r="H76" s="70"/>
      <c r="I76" s="70"/>
      <c r="J76" s="70"/>
      <c r="K76" s="70"/>
      <c r="L76" s="70"/>
      <c r="M76" s="70"/>
      <c r="N76" s="70"/>
      <c r="O76" s="70"/>
      <c r="P76" s="70"/>
      <c r="Q76" s="74"/>
      <c r="R76" s="579"/>
    </row>
    <row r="77" spans="2:18" ht="13">
      <c r="B77" s="578"/>
      <c r="C77" s="73"/>
      <c r="D77" s="73"/>
      <c r="E77" s="68"/>
      <c r="F77" s="70"/>
      <c r="G77" s="70"/>
      <c r="H77" s="70"/>
      <c r="I77" s="70"/>
      <c r="J77" s="70"/>
      <c r="K77" s="70"/>
      <c r="L77" s="70"/>
      <c r="M77" s="70"/>
      <c r="N77" s="70"/>
      <c r="O77" s="70"/>
      <c r="P77" s="70"/>
      <c r="Q77" s="74"/>
      <c r="R77" s="579"/>
    </row>
    <row r="78" spans="2:18" ht="13">
      <c r="B78" s="578"/>
      <c r="C78" s="73"/>
      <c r="D78" s="73"/>
      <c r="E78" s="68"/>
      <c r="F78" s="70"/>
      <c r="G78" s="70"/>
      <c r="H78" s="70"/>
      <c r="I78" s="70"/>
      <c r="J78" s="70"/>
      <c r="K78" s="70"/>
      <c r="L78" s="70"/>
      <c r="M78" s="70"/>
      <c r="N78" s="70"/>
      <c r="O78" s="70"/>
      <c r="P78" s="70"/>
      <c r="Q78" s="74"/>
      <c r="R78" s="579"/>
    </row>
    <row r="79" spans="2:18" ht="13">
      <c r="B79" s="578"/>
      <c r="C79" s="73"/>
      <c r="D79" s="73"/>
      <c r="E79" s="68"/>
      <c r="F79" s="70"/>
      <c r="G79" s="70"/>
      <c r="H79" s="70"/>
      <c r="I79" s="70"/>
      <c r="J79" s="70"/>
      <c r="K79" s="70"/>
      <c r="L79" s="70"/>
      <c r="M79" s="70"/>
      <c r="N79" s="70"/>
      <c r="O79" s="70"/>
      <c r="P79" s="70"/>
      <c r="Q79" s="74"/>
      <c r="R79" s="579"/>
    </row>
    <row r="80" spans="2:18" ht="13">
      <c r="B80" s="578"/>
      <c r="C80" s="73"/>
      <c r="D80" s="73"/>
      <c r="E80" s="68"/>
      <c r="F80" s="70"/>
      <c r="G80" s="70"/>
      <c r="H80" s="70"/>
      <c r="I80" s="70"/>
      <c r="J80" s="70"/>
      <c r="K80" s="70"/>
      <c r="L80" s="70"/>
      <c r="M80" s="70"/>
      <c r="N80" s="70"/>
      <c r="O80" s="70"/>
      <c r="P80" s="70"/>
      <c r="Q80" s="74"/>
      <c r="R80" s="579"/>
    </row>
    <row r="81" spans="2:18" ht="13">
      <c r="B81" s="578"/>
      <c r="C81" s="73"/>
      <c r="D81" s="73"/>
      <c r="E81" s="68"/>
      <c r="F81" s="70"/>
      <c r="G81" s="70"/>
      <c r="H81" s="70"/>
      <c r="I81" s="70"/>
      <c r="J81" s="70"/>
      <c r="K81" s="70"/>
      <c r="L81" s="70"/>
      <c r="M81" s="70"/>
      <c r="N81" s="70"/>
      <c r="O81" s="70"/>
      <c r="P81" s="70"/>
      <c r="Q81" s="74"/>
      <c r="R81" s="579"/>
    </row>
    <row r="82" spans="2:18" ht="13">
      <c r="B82" s="578"/>
      <c r="C82" s="73"/>
      <c r="D82" s="73"/>
      <c r="E82" s="68"/>
      <c r="F82" s="70"/>
      <c r="G82" s="70"/>
      <c r="H82" s="70"/>
      <c r="I82" s="70"/>
      <c r="J82" s="70"/>
      <c r="K82" s="70"/>
      <c r="L82" s="70"/>
      <c r="M82" s="70"/>
      <c r="N82" s="70"/>
      <c r="O82" s="70"/>
      <c r="P82" s="70"/>
      <c r="Q82" s="74"/>
      <c r="R82" s="579"/>
    </row>
    <row r="83" spans="2:18" ht="13">
      <c r="B83" s="578"/>
      <c r="C83" s="73"/>
      <c r="D83" s="73"/>
      <c r="E83" s="68"/>
      <c r="F83" s="70"/>
      <c r="G83" s="70"/>
      <c r="H83" s="70"/>
      <c r="I83" s="70"/>
      <c r="J83" s="70"/>
      <c r="K83" s="70"/>
      <c r="L83" s="70"/>
      <c r="M83" s="70"/>
      <c r="N83" s="70"/>
      <c r="O83" s="70"/>
      <c r="P83" s="70"/>
      <c r="Q83" s="74"/>
      <c r="R83" s="579"/>
    </row>
    <row r="84" spans="2:18" ht="13">
      <c r="B84" s="578"/>
      <c r="C84" s="73"/>
      <c r="D84" s="73"/>
      <c r="E84" s="68"/>
      <c r="F84" s="70"/>
      <c r="G84" s="70"/>
      <c r="H84" s="70"/>
      <c r="I84" s="70"/>
      <c r="J84" s="70"/>
      <c r="K84" s="70"/>
      <c r="L84" s="70"/>
      <c r="M84" s="70"/>
      <c r="N84" s="70"/>
      <c r="O84" s="70"/>
      <c r="P84" s="70"/>
      <c r="Q84" s="74"/>
      <c r="R84" s="579"/>
    </row>
    <row r="85" spans="2:18" ht="13">
      <c r="B85" s="578"/>
      <c r="C85" s="73"/>
      <c r="D85" s="73"/>
      <c r="E85" s="68"/>
      <c r="F85" s="70"/>
      <c r="G85" s="70"/>
      <c r="H85" s="70"/>
      <c r="I85" s="70"/>
      <c r="J85" s="70"/>
      <c r="K85" s="70"/>
      <c r="L85" s="70"/>
      <c r="M85" s="70"/>
      <c r="N85" s="70"/>
      <c r="O85" s="70"/>
      <c r="P85" s="70"/>
      <c r="Q85" s="74"/>
      <c r="R85" s="579"/>
    </row>
    <row r="86" spans="2:18" ht="13">
      <c r="B86" s="578"/>
      <c r="C86" s="73"/>
      <c r="D86" s="73"/>
      <c r="E86" s="68"/>
      <c r="F86" s="70"/>
      <c r="G86" s="70"/>
      <c r="H86" s="70"/>
      <c r="I86" s="70"/>
      <c r="J86" s="70"/>
      <c r="K86" s="70"/>
      <c r="L86" s="70"/>
      <c r="M86" s="70"/>
      <c r="N86" s="70"/>
      <c r="O86" s="70"/>
      <c r="P86" s="70"/>
      <c r="Q86" s="74"/>
      <c r="R86" s="579"/>
    </row>
    <row r="87" spans="2:18" ht="13">
      <c r="B87" s="578"/>
      <c r="C87" s="73"/>
      <c r="D87" s="73"/>
      <c r="E87" s="68"/>
      <c r="F87" s="70"/>
      <c r="G87" s="70"/>
      <c r="H87" s="70"/>
      <c r="I87" s="70"/>
      <c r="J87" s="70"/>
      <c r="K87" s="70"/>
      <c r="L87" s="70"/>
      <c r="M87" s="70"/>
      <c r="N87" s="70"/>
      <c r="O87" s="70"/>
      <c r="P87" s="70"/>
      <c r="Q87" s="74"/>
      <c r="R87" s="579"/>
    </row>
    <row r="88" spans="2:18" ht="13">
      <c r="B88" s="578"/>
      <c r="C88" s="73"/>
      <c r="D88" s="73"/>
      <c r="E88" s="68"/>
      <c r="F88" s="70"/>
      <c r="G88" s="70"/>
      <c r="H88" s="70"/>
      <c r="I88" s="70"/>
      <c r="J88" s="70"/>
      <c r="K88" s="70"/>
      <c r="L88" s="70"/>
      <c r="M88" s="70"/>
      <c r="N88" s="70"/>
      <c r="O88" s="70"/>
      <c r="P88" s="70"/>
      <c r="Q88" s="74"/>
      <c r="R88" s="579"/>
    </row>
    <row r="89" spans="2:18" ht="13">
      <c r="B89" s="578"/>
      <c r="C89" s="73"/>
      <c r="D89" s="73"/>
      <c r="E89" s="68"/>
      <c r="F89" s="70"/>
      <c r="G89" s="70"/>
      <c r="H89" s="70"/>
      <c r="I89" s="70"/>
      <c r="J89" s="70"/>
      <c r="K89" s="70"/>
      <c r="L89" s="70"/>
      <c r="M89" s="70"/>
      <c r="N89" s="70"/>
      <c r="O89" s="70"/>
      <c r="P89" s="70"/>
      <c r="Q89" s="74"/>
      <c r="R89" s="579"/>
    </row>
    <row r="90" spans="2:18" ht="13">
      <c r="B90" s="578"/>
      <c r="C90" s="73"/>
      <c r="D90" s="73"/>
      <c r="E90" s="68"/>
      <c r="F90" s="70"/>
      <c r="G90" s="70"/>
      <c r="H90" s="70"/>
      <c r="I90" s="70"/>
      <c r="J90" s="70"/>
      <c r="K90" s="70"/>
      <c r="L90" s="70"/>
      <c r="M90" s="70"/>
      <c r="N90" s="70"/>
      <c r="O90" s="70"/>
      <c r="P90" s="70"/>
      <c r="Q90" s="74"/>
      <c r="R90" s="579"/>
    </row>
    <row r="91" spans="2:18" ht="13">
      <c r="B91" s="578"/>
      <c r="C91" s="73"/>
      <c r="D91" s="73"/>
      <c r="E91" s="68"/>
      <c r="F91" s="70"/>
      <c r="G91" s="70"/>
      <c r="H91" s="70"/>
      <c r="I91" s="70"/>
      <c r="J91" s="70"/>
      <c r="K91" s="70"/>
      <c r="L91" s="70"/>
      <c r="M91" s="70"/>
      <c r="N91" s="70"/>
      <c r="O91" s="70"/>
      <c r="P91" s="70"/>
      <c r="Q91" s="74"/>
      <c r="R91" s="579"/>
    </row>
    <row r="92" spans="2:18" ht="13">
      <c r="B92" s="578"/>
      <c r="C92" s="73"/>
      <c r="D92" s="73"/>
      <c r="E92" s="68"/>
      <c r="F92" s="70"/>
      <c r="G92" s="70"/>
      <c r="H92" s="70"/>
      <c r="I92" s="70"/>
      <c r="J92" s="70"/>
      <c r="K92" s="70"/>
      <c r="L92" s="70"/>
      <c r="M92" s="70"/>
      <c r="N92" s="70"/>
      <c r="O92" s="70"/>
      <c r="P92" s="70"/>
      <c r="Q92" s="74"/>
      <c r="R92" s="579"/>
    </row>
    <row r="93" spans="2:18" ht="13">
      <c r="B93" s="578"/>
      <c r="C93" s="73"/>
      <c r="D93" s="73"/>
      <c r="E93" s="68"/>
      <c r="F93" s="70"/>
      <c r="G93" s="70"/>
      <c r="H93" s="70"/>
      <c r="I93" s="70"/>
      <c r="J93" s="70"/>
      <c r="K93" s="70"/>
      <c r="L93" s="70"/>
      <c r="M93" s="70"/>
      <c r="N93" s="70"/>
      <c r="O93" s="70"/>
      <c r="P93" s="70"/>
      <c r="Q93" s="74"/>
      <c r="R93" s="579"/>
    </row>
    <row r="94" spans="2:18" ht="13">
      <c r="B94" s="578"/>
      <c r="C94" s="73"/>
      <c r="D94" s="73"/>
      <c r="E94" s="68"/>
      <c r="F94" s="70"/>
      <c r="G94" s="70"/>
      <c r="H94" s="70"/>
      <c r="I94" s="70"/>
      <c r="J94" s="70"/>
      <c r="K94" s="70"/>
      <c r="L94" s="70"/>
      <c r="M94" s="70"/>
      <c r="N94" s="70"/>
      <c r="O94" s="70"/>
      <c r="P94" s="70"/>
      <c r="Q94" s="74"/>
      <c r="R94" s="579"/>
    </row>
    <row r="95" spans="2:18" ht="13">
      <c r="B95" s="578"/>
      <c r="C95" s="73"/>
      <c r="D95" s="73"/>
      <c r="E95" s="68"/>
      <c r="F95" s="70"/>
      <c r="G95" s="70"/>
      <c r="H95" s="70"/>
      <c r="I95" s="70"/>
      <c r="J95" s="70"/>
      <c r="K95" s="70"/>
      <c r="L95" s="70"/>
      <c r="M95" s="70"/>
      <c r="N95" s="70"/>
      <c r="O95" s="70"/>
      <c r="P95" s="70"/>
      <c r="Q95" s="74"/>
      <c r="R95" s="579"/>
    </row>
    <row r="96" spans="2:18" ht="13">
      <c r="B96" s="578"/>
      <c r="C96" s="73"/>
      <c r="D96" s="73"/>
      <c r="E96" s="68"/>
      <c r="F96" s="70"/>
      <c r="G96" s="70"/>
      <c r="H96" s="70"/>
      <c r="I96" s="70"/>
      <c r="J96" s="70"/>
      <c r="K96" s="70"/>
      <c r="L96" s="70"/>
      <c r="M96" s="70"/>
      <c r="N96" s="70"/>
      <c r="O96" s="70"/>
      <c r="P96" s="70"/>
      <c r="Q96" s="74"/>
      <c r="R96" s="579"/>
    </row>
    <row r="97" spans="2:18" ht="13">
      <c r="B97" s="578"/>
      <c r="C97" s="73"/>
      <c r="D97" s="73"/>
      <c r="E97" s="68"/>
      <c r="F97" s="70"/>
      <c r="G97" s="70"/>
      <c r="H97" s="70"/>
      <c r="I97" s="70"/>
      <c r="J97" s="70"/>
      <c r="K97" s="70"/>
      <c r="L97" s="70"/>
      <c r="M97" s="70"/>
      <c r="N97" s="70"/>
      <c r="O97" s="70"/>
      <c r="P97" s="70"/>
      <c r="Q97" s="74"/>
      <c r="R97" s="579"/>
    </row>
    <row r="98" spans="2:18" ht="13">
      <c r="B98" s="578"/>
      <c r="C98" s="73"/>
      <c r="D98" s="73"/>
      <c r="E98" s="68"/>
      <c r="F98" s="70"/>
      <c r="G98" s="70"/>
      <c r="H98" s="70"/>
      <c r="I98" s="70"/>
      <c r="J98" s="70"/>
      <c r="K98" s="70"/>
      <c r="L98" s="70"/>
      <c r="M98" s="70"/>
      <c r="N98" s="70"/>
      <c r="O98" s="70"/>
      <c r="P98" s="70"/>
      <c r="Q98" s="74"/>
      <c r="R98" s="579"/>
    </row>
    <row r="99" spans="2:18" ht="13">
      <c r="B99" s="578"/>
      <c r="C99" s="73"/>
      <c r="D99" s="73"/>
      <c r="E99" s="68"/>
      <c r="F99" s="70"/>
      <c r="G99" s="70"/>
      <c r="H99" s="70"/>
      <c r="I99" s="70"/>
      <c r="J99" s="70"/>
      <c r="K99" s="70"/>
      <c r="L99" s="70"/>
      <c r="M99" s="70"/>
      <c r="N99" s="70"/>
      <c r="O99" s="70"/>
      <c r="P99" s="70"/>
      <c r="Q99" s="74"/>
      <c r="R99" s="579"/>
    </row>
    <row r="100" spans="2:18" ht="13">
      <c r="B100" s="578"/>
      <c r="C100" s="73"/>
      <c r="D100" s="73"/>
      <c r="E100" s="68"/>
      <c r="F100" s="70"/>
      <c r="G100" s="70"/>
      <c r="H100" s="70"/>
      <c r="I100" s="70"/>
      <c r="J100" s="70"/>
      <c r="K100" s="70"/>
      <c r="L100" s="70"/>
      <c r="M100" s="70"/>
      <c r="N100" s="70"/>
      <c r="O100" s="70"/>
      <c r="P100" s="70"/>
      <c r="Q100" s="74"/>
      <c r="R100" s="579"/>
    </row>
    <row r="101" spans="2:18" ht="13">
      <c r="B101" s="578"/>
      <c r="C101" s="73"/>
      <c r="D101" s="73"/>
      <c r="E101" s="68"/>
      <c r="F101" s="70"/>
      <c r="G101" s="70"/>
      <c r="H101" s="70"/>
      <c r="I101" s="70"/>
      <c r="J101" s="70"/>
      <c r="K101" s="70"/>
      <c r="L101" s="70"/>
      <c r="M101" s="70"/>
      <c r="N101" s="70"/>
      <c r="O101" s="70"/>
      <c r="P101" s="70"/>
      <c r="Q101" s="74"/>
      <c r="R101" s="579"/>
    </row>
    <row r="102" spans="2:18" ht="13">
      <c r="B102" s="578"/>
      <c r="C102" s="73"/>
      <c r="D102" s="73"/>
      <c r="E102" s="68"/>
      <c r="F102" s="70"/>
      <c r="G102" s="70"/>
      <c r="H102" s="70"/>
      <c r="I102" s="70"/>
      <c r="J102" s="70"/>
      <c r="K102" s="70"/>
      <c r="L102" s="70"/>
      <c r="M102" s="70"/>
      <c r="N102" s="70"/>
      <c r="O102" s="70"/>
      <c r="P102" s="70"/>
      <c r="Q102" s="74"/>
      <c r="R102" s="579"/>
    </row>
    <row r="103" spans="2:18" ht="13">
      <c r="B103" s="578"/>
      <c r="C103" s="73"/>
      <c r="D103" s="73"/>
      <c r="E103" s="68"/>
      <c r="F103" s="70"/>
      <c r="G103" s="70"/>
      <c r="H103" s="70"/>
      <c r="I103" s="70"/>
      <c r="J103" s="70"/>
      <c r="K103" s="70"/>
      <c r="L103" s="70"/>
      <c r="M103" s="70"/>
      <c r="N103" s="70"/>
      <c r="O103" s="70"/>
      <c r="P103" s="70"/>
      <c r="Q103" s="74"/>
      <c r="R103" s="579"/>
    </row>
    <row r="104" spans="2:18" ht="13">
      <c r="B104" s="578"/>
      <c r="C104" s="73"/>
      <c r="D104" s="73"/>
      <c r="E104" s="68"/>
      <c r="F104" s="70"/>
      <c r="G104" s="70"/>
      <c r="H104" s="70"/>
      <c r="I104" s="70"/>
      <c r="J104" s="70"/>
      <c r="K104" s="70"/>
      <c r="L104" s="70"/>
      <c r="M104" s="70"/>
      <c r="N104" s="70"/>
      <c r="O104" s="70"/>
      <c r="P104" s="70"/>
      <c r="Q104" s="74"/>
      <c r="R104" s="579"/>
    </row>
    <row r="105" spans="2:18" ht="13">
      <c r="B105" s="578"/>
      <c r="C105" s="73"/>
      <c r="D105" s="73"/>
      <c r="E105" s="68"/>
      <c r="F105" s="70"/>
      <c r="G105" s="70"/>
      <c r="H105" s="70"/>
      <c r="I105" s="70"/>
      <c r="J105" s="70"/>
      <c r="K105" s="70"/>
      <c r="L105" s="70"/>
      <c r="M105" s="70"/>
      <c r="N105" s="70"/>
      <c r="O105" s="70"/>
      <c r="P105" s="70"/>
      <c r="Q105" s="74"/>
      <c r="R105" s="579"/>
    </row>
    <row r="106" spans="2:18" ht="13">
      <c r="B106" s="578"/>
      <c r="C106" s="73"/>
      <c r="D106" s="73"/>
      <c r="E106" s="68"/>
      <c r="F106" s="70"/>
      <c r="G106" s="70"/>
      <c r="H106" s="70"/>
      <c r="I106" s="70"/>
      <c r="J106" s="70"/>
      <c r="K106" s="70"/>
      <c r="L106" s="70"/>
      <c r="M106" s="70"/>
      <c r="N106" s="70"/>
      <c r="O106" s="70"/>
      <c r="P106" s="70"/>
      <c r="Q106" s="74"/>
      <c r="R106" s="579"/>
    </row>
    <row r="107" spans="2:18" ht="13">
      <c r="B107" s="580"/>
      <c r="C107" s="567"/>
      <c r="D107" s="567"/>
      <c r="E107" s="567"/>
      <c r="F107" s="567"/>
      <c r="G107" s="567"/>
      <c r="H107" s="567"/>
      <c r="I107" s="567"/>
      <c r="J107" s="567"/>
      <c r="K107" s="567"/>
      <c r="L107" s="567"/>
      <c r="M107" s="567"/>
      <c r="N107" s="567"/>
      <c r="O107" s="567"/>
      <c r="P107" s="567"/>
      <c r="Q107" s="567"/>
      <c r="R107" s="581"/>
    </row>
  </sheetData>
  <autoFilter ref="B9:R107" xr:uid="{00000000-0009-0000-0000-000004000000}"/>
  <mergeCells count="5">
    <mergeCell ref="D7:E7"/>
    <mergeCell ref="F7:L7"/>
    <mergeCell ref="M7:R7"/>
    <mergeCell ref="B8:L8"/>
    <mergeCell ref="M8:R8"/>
  </mergeCells>
  <phoneticPr fontId="61" type="noConversion"/>
  <conditionalFormatting sqref="E10:E1048576">
    <cfRule type="containsText" dxfId="26" priority="1" operator="containsText" text="Service Complete">
      <formula>NOT(ISERROR(SEARCH("Service Complete",E10)))</formula>
    </cfRule>
    <cfRule type="containsText" dxfId="25" priority="2" operator="containsText" text="Offered Quotation">
      <formula>NOT(ISERROR(SEARCH("Offered Quotation",E10)))</formula>
    </cfRule>
    <cfRule type="containsText" dxfId="24" priority="3" operator="containsText" text="Quotation Accepted">
      <formula>NOT(ISERROR(SEARCH("Quotation Accepted",E10)))</formula>
    </cfRule>
    <cfRule type="containsText" dxfId="23" priority="4" operator="containsText" text="Contacted">
      <formula>NOT(ISERROR(SEARCH("Contacted",E10)))</formula>
    </cfRule>
  </conditionalFormatting>
  <dataValidations count="1">
    <dataValidation type="list" allowBlank="1" showErrorMessage="1" sqref="E10:E107" xr:uid="{00000000-0002-0000-0400-000002000000}">
      <formula1>"Contacted,Offered Quotation,Quotation Accepted,Service Complete"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'0. Config'!$X$13:$X$52</xm:f>
          </x14:formula1>
          <xm:sqref>B10:B107</xm:sqref>
        </x14:dataValidation>
        <x14:dataValidation type="list" allowBlank="1" showErrorMessage="1" xr:uid="{00000000-0002-0000-0400-000001000000}">
          <x14:formula1>
            <xm:f>'0. Config'!$AA$13:$AA$52</xm:f>
          </x14:formula1>
          <xm:sqref>D10:D107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69138"/>
    <outlinePr summaryBelow="0" summaryRight="0"/>
  </sheetPr>
  <dimension ref="B5:AF91"/>
  <sheetViews>
    <sheetView showGridLines="0" topLeftCell="A4" zoomScale="130" zoomScaleNormal="130" workbookViewId="0">
      <selection activeCell="E6" sqref="E6"/>
    </sheetView>
  </sheetViews>
  <sheetFormatPr baseColWidth="10" defaultColWidth="12.5" defaultRowHeight="15.75" customHeight="1"/>
  <cols>
    <col min="1" max="1" width="2.5" customWidth="1"/>
    <col min="2" max="2" width="9.1640625" customWidth="1"/>
    <col min="3" max="3" width="1.5" customWidth="1"/>
    <col min="4" max="4" width="1.6640625" customWidth="1"/>
    <col min="5" max="5" width="23.1640625" customWidth="1"/>
    <col min="6" max="7" width="1.5" customWidth="1"/>
    <col min="8" max="8" width="22.83203125" customWidth="1"/>
    <col min="9" max="10" width="1.5" customWidth="1"/>
    <col min="11" max="11" width="22.83203125" customWidth="1"/>
    <col min="12" max="13" width="1.5" customWidth="1"/>
    <col min="14" max="14" width="22.83203125" customWidth="1"/>
    <col min="15" max="16" width="1.5" customWidth="1"/>
    <col min="17" max="17" width="22.83203125" customWidth="1"/>
    <col min="18" max="19" width="1.5" customWidth="1"/>
    <col min="20" max="20" width="22.83203125" customWidth="1"/>
    <col min="21" max="22" width="1.5" customWidth="1"/>
    <col min="23" max="23" width="17" customWidth="1"/>
    <col min="24" max="25" width="1.5" customWidth="1"/>
    <col min="26" max="26" width="17" customWidth="1"/>
    <col min="27" max="28" width="1.5" customWidth="1"/>
    <col min="29" max="29" width="17" customWidth="1"/>
    <col min="30" max="31" width="1.5" customWidth="1"/>
    <col min="32" max="32" width="17" customWidth="1"/>
    <col min="33" max="33" width="1.5" customWidth="1"/>
    <col min="34" max="34" width="2.5" customWidth="1"/>
    <col min="35" max="35" width="7.83203125" customWidth="1"/>
  </cols>
  <sheetData>
    <row r="5" spans="2:32" ht="30.75" customHeight="1">
      <c r="B5" s="582" t="str">
        <f>" Event takes place over "&amp;_xlfn.DAYS('0. Config'!F17,'0. Config'!C17)+1&amp;" days."</f>
        <v xml:space="preserve"> Event takes place over 12 days.</v>
      </c>
      <c r="C5" s="583"/>
      <c r="D5" s="584"/>
      <c r="E5" s="585"/>
      <c r="F5" s="290"/>
      <c r="G5" s="588"/>
      <c r="H5" s="832" t="s">
        <v>210</v>
      </c>
      <c r="I5" s="833"/>
      <c r="J5" s="833"/>
      <c r="K5" s="834"/>
      <c r="L5" s="589"/>
      <c r="M5" s="591"/>
      <c r="N5" s="591"/>
      <c r="O5" s="592"/>
      <c r="P5" s="591"/>
      <c r="Q5" s="591"/>
      <c r="R5" s="591"/>
      <c r="S5" s="590"/>
      <c r="T5" s="591"/>
      <c r="U5" s="590"/>
      <c r="V5" s="593"/>
      <c r="W5" s="593"/>
      <c r="X5" s="588"/>
      <c r="Y5" s="588"/>
      <c r="Z5" s="588"/>
      <c r="AA5" s="594"/>
      <c r="AB5" s="591"/>
      <c r="AC5" s="588"/>
      <c r="AD5" s="588"/>
      <c r="AE5" s="588"/>
      <c r="AF5" s="593"/>
    </row>
    <row r="6" spans="2:32" ht="36" customHeight="1" thickBot="1">
      <c r="B6" s="835" t="s">
        <v>211</v>
      </c>
      <c r="C6" s="836"/>
      <c r="D6" s="837"/>
      <c r="E6" s="624" t="s">
        <v>363</v>
      </c>
      <c r="F6" s="625"/>
      <c r="G6" s="595"/>
      <c r="H6" s="628" t="s">
        <v>132</v>
      </c>
      <c r="I6" s="596"/>
      <c r="J6" s="597" t="str">
        <f>UPPER('0. Config'!$C$13)</f>
        <v>THIS IS AN EVENT NAME</v>
      </c>
      <c r="K6" s="598"/>
      <c r="L6" s="598"/>
      <c r="M6" s="598"/>
      <c r="N6" s="627"/>
      <c r="O6" s="599"/>
      <c r="P6" s="600"/>
      <c r="Q6" s="842" t="s">
        <v>212</v>
      </c>
      <c r="R6" s="843"/>
      <c r="S6" s="843"/>
      <c r="T6" s="844"/>
      <c r="U6" s="600"/>
      <c r="V6" s="601"/>
      <c r="W6" s="601"/>
      <c r="X6" s="601"/>
      <c r="Y6" s="601"/>
      <c r="Z6" s="601"/>
      <c r="AA6" s="601"/>
      <c r="AB6" s="600"/>
      <c r="AC6" s="601"/>
      <c r="AD6" s="601"/>
      <c r="AE6" s="601"/>
      <c r="AF6" s="602"/>
    </row>
    <row r="7" spans="2:32" ht="36" customHeight="1">
      <c r="B7" s="835" t="s">
        <v>133</v>
      </c>
      <c r="C7" s="836"/>
      <c r="D7" s="837"/>
      <c r="E7" s="586" t="str" cm="1">
        <f t="array" ref="E7">IFERROR(INDEX(CalendarBackend!$D$8:$D$223,MATCH($E$6,CalendarBackend!B8:B223,0),),"")</f>
        <v/>
      </c>
      <c r="F7" s="290"/>
      <c r="G7" s="603"/>
      <c r="H7" s="629" t="s">
        <v>133</v>
      </c>
      <c r="I7" s="604"/>
      <c r="J7" s="518" t="str">
        <f>IF(OR('0. Config'!$C$17="",'0. Config'!$F$17=""),"","From "&amp;TEXT('0. Config'!$C$17,"dddd MMM DD, YYYY")&amp;" to "&amp;TEXT('0. Config'!$F$17,"dddd MMM DD, YYYY"))</f>
        <v>From Monday May 22, 2023 to Friday Jun 02, 2023</v>
      </c>
      <c r="K7" s="605"/>
      <c r="L7" s="605"/>
      <c r="M7" s="605"/>
      <c r="N7" s="605"/>
      <c r="O7" s="626"/>
      <c r="P7" s="606"/>
      <c r="Q7" s="845"/>
      <c r="R7" s="846"/>
      <c r="S7" s="846"/>
      <c r="T7" s="847"/>
      <c r="U7" s="606"/>
      <c r="V7" s="607"/>
      <c r="W7" s="607"/>
      <c r="X7" s="607"/>
      <c r="Y7" s="607"/>
      <c r="Z7" s="607"/>
      <c r="AA7" s="607"/>
      <c r="AB7" s="606"/>
      <c r="AC7" s="608"/>
      <c r="AD7" s="607"/>
      <c r="AE7" s="607"/>
      <c r="AF7" s="609"/>
    </row>
    <row r="8" spans="2:32" ht="12">
      <c r="B8" s="76"/>
      <c r="C8" s="76"/>
      <c r="D8" s="76"/>
      <c r="E8" s="290"/>
      <c r="F8" s="290"/>
      <c r="G8" s="290"/>
      <c r="H8" s="290"/>
      <c r="I8" s="290"/>
      <c r="J8" s="290"/>
      <c r="K8" s="290"/>
      <c r="L8" s="290"/>
      <c r="M8" s="290"/>
      <c r="N8" s="290"/>
      <c r="O8" s="290"/>
      <c r="P8" s="290"/>
      <c r="Q8" s="290"/>
      <c r="R8" s="290"/>
      <c r="S8" s="290"/>
      <c r="T8" s="290"/>
      <c r="U8" s="290"/>
      <c r="V8" s="76"/>
      <c r="W8" s="76"/>
      <c r="X8" s="76"/>
      <c r="Y8" s="76"/>
      <c r="Z8" s="76"/>
      <c r="AA8" s="76"/>
      <c r="AB8" s="290"/>
      <c r="AC8" s="290"/>
      <c r="AD8" s="76"/>
      <c r="AE8" s="76"/>
      <c r="AF8" s="76"/>
    </row>
    <row r="9" spans="2:32" ht="7.5" customHeight="1">
      <c r="B9" s="622"/>
      <c r="C9" s="715"/>
      <c r="D9" s="716"/>
      <c r="E9" s="610"/>
      <c r="F9" s="716"/>
      <c r="G9" s="716"/>
      <c r="H9" s="610"/>
      <c r="I9" s="716"/>
      <c r="J9" s="716"/>
      <c r="K9" s="610"/>
      <c r="L9" s="716"/>
      <c r="M9" s="716"/>
      <c r="N9" s="610"/>
      <c r="O9" s="716"/>
      <c r="P9" s="716"/>
      <c r="Q9" s="610"/>
      <c r="R9" s="716"/>
      <c r="S9" s="716"/>
      <c r="T9" s="610"/>
      <c r="U9" s="716"/>
      <c r="V9" s="716"/>
      <c r="W9" s="610"/>
      <c r="X9" s="716"/>
      <c r="Y9" s="716"/>
      <c r="Z9" s="610"/>
      <c r="AA9" s="716"/>
      <c r="AB9" s="716"/>
      <c r="AC9" s="610"/>
      <c r="AD9" s="716"/>
      <c r="AE9" s="716"/>
      <c r="AF9" s="611"/>
    </row>
    <row r="10" spans="2:32" ht="25.5" customHeight="1">
      <c r="B10" s="714"/>
      <c r="C10" s="614"/>
      <c r="D10" s="717"/>
      <c r="E10" s="615" t="str">
        <f>IF(ISBLANK(DoNotModify1!$E2),"",DoNotModify1!$E2)</f>
        <v>Ballroom B</v>
      </c>
      <c r="F10" s="614"/>
      <c r="G10" s="717"/>
      <c r="H10" s="615" t="str">
        <f>IF(ISBLANK(DoNotModify1!$E3),"",DoNotModify1!$E3)</f>
        <v>(blank)</v>
      </c>
      <c r="I10" s="614"/>
      <c r="J10" s="717"/>
      <c r="K10" s="615" t="str">
        <f>IF(ISBLANK(DoNotModify1!$E4),"",DoNotModify1!$E4)</f>
        <v/>
      </c>
      <c r="L10" s="614"/>
      <c r="M10" s="717"/>
      <c r="N10" s="615" t="str">
        <f>IF(ISBLANK(DoNotModify1!$E5),"",DoNotModify1!$E5)</f>
        <v/>
      </c>
      <c r="O10" s="614"/>
      <c r="P10" s="717"/>
      <c r="Q10" s="615" t="str">
        <f>IF(ISBLANK(DoNotModify1!$E6),"",DoNotModify1!$E6)</f>
        <v/>
      </c>
      <c r="R10" s="614"/>
      <c r="S10" s="717"/>
      <c r="T10" s="615" t="str">
        <f>IF(ISBLANK(DoNotModify1!$E7),"",DoNotModify1!$E7)</f>
        <v/>
      </c>
      <c r="U10" s="614"/>
      <c r="V10" s="717"/>
      <c r="W10" s="615" t="str">
        <f>IF(ISBLANK(DoNotModify1!$E8),"",DoNotModify1!$E8)</f>
        <v/>
      </c>
      <c r="X10" s="614"/>
      <c r="Y10" s="717"/>
      <c r="Z10" s="615" t="str">
        <f>IF(ISBLANK(DoNotModify1!$E9),"",DoNotModify1!$E9)</f>
        <v/>
      </c>
      <c r="AA10" s="614"/>
      <c r="AB10" s="717"/>
      <c r="AC10" s="615" t="str">
        <f>IF(ISBLANK(DoNotModify1!$E10),"",DoNotModify1!$E10)</f>
        <v/>
      </c>
      <c r="AD10" s="614"/>
      <c r="AE10" s="717"/>
      <c r="AF10" s="616" t="str">
        <f>IF(ISBLANK(DoNotModify1!$E11),"",DoNotModify1!$E11)</f>
        <v/>
      </c>
    </row>
    <row r="11" spans="2:32" ht="12">
      <c r="B11" s="623"/>
      <c r="C11" s="612"/>
      <c r="D11" s="612"/>
      <c r="E11" s="613"/>
      <c r="F11" s="613"/>
      <c r="G11" s="613"/>
      <c r="H11" s="613"/>
      <c r="I11" s="613"/>
      <c r="J11" s="613"/>
      <c r="K11" s="613"/>
      <c r="L11" s="613"/>
      <c r="M11" s="613"/>
      <c r="N11" s="613"/>
      <c r="O11" s="613"/>
      <c r="P11" s="613"/>
      <c r="Q11" s="613"/>
      <c r="R11" s="613"/>
      <c r="S11" s="613"/>
      <c r="T11" s="613"/>
      <c r="U11" s="613"/>
      <c r="V11" s="612"/>
      <c r="W11" s="612"/>
      <c r="X11" s="612"/>
      <c r="Y11" s="612"/>
      <c r="Z11" s="612"/>
      <c r="AA11" s="612"/>
      <c r="AB11" s="613"/>
      <c r="AC11" s="613"/>
      <c r="AD11" s="612"/>
      <c r="AE11" s="612"/>
      <c r="AF11" s="617"/>
    </row>
    <row r="12" spans="2:32" ht="13">
      <c r="B12" s="838">
        <f>IFERROR(MIN(CalendarBackend!G8:G1000),"-")</f>
        <v>0.33333333333333331</v>
      </c>
      <c r="C12" s="619"/>
      <c r="D12" s="618" t="str" cm="1">
        <f t="array" ref="D12">IFERROR(INDEX(CalendarBackend!$L$8:$L1000,MATCH(1,($E$6=CalendarBackend!$B$8:$B$1000)*(E$10=CalendarBackend!$K$8:$K$1000)*($B12=CalendarBackend!$G$8:$G1000),0)),"")</f>
        <v/>
      </c>
      <c r="E12" s="618" t="str" cm="1">
        <f t="array" ref="E12">IFERROR(INDEX(CalendarBackend!$E$8:$E1000,MATCH(1,($E$6=CalendarBackend!$B$8:$B$1000)*(E$10=CalendarBackend!$K$8:$K$1000)*($B12=CalendarBackend!$G$8:$G1000),0)),"")</f>
        <v/>
      </c>
      <c r="F12" s="619"/>
      <c r="G12" s="618" t="str" cm="1">
        <f t="array" ref="G12">IFERROR(INDEX(CalendarBackend!$L$8:$L1000,MATCH(1,($E$6=CalendarBackend!$B$8:$B$1000)*(H$10=CalendarBackend!$K$8:$K$1000)*($B12=CalendarBackend!$G$8:$G1000),0)),"")</f>
        <v/>
      </c>
      <c r="H12" s="618" t="str" cm="1">
        <f t="array" ref="H12">IFERROR(INDEX(CalendarBackend!$E$8:$E1000,MATCH(1,($E$6=CalendarBackend!$B$8:$B$1000)*(H$10=CalendarBackend!$K$8:$K$1000)*($B12=CalendarBackend!$G$8:$G1000),0)),"")</f>
        <v/>
      </c>
      <c r="I12" s="619"/>
      <c r="J12" s="618" t="str" cm="1">
        <f t="array" ref="J12">IFERROR(INDEX(CalendarBackend!$L$8:$L1000,MATCH(1,($E$6=CalendarBackend!$B$8:$B$1000)*(K$10=CalendarBackend!$K$8:$K$1000)*($B12=CalendarBackend!$G$8:$G1000),0)),"")</f>
        <v/>
      </c>
      <c r="K12" s="618" t="str" cm="1">
        <f t="array" ref="K12">IFERROR(INDEX(CalendarBackend!$E$8:$E1000,MATCH(1,($E$6=CalendarBackend!$B$8:$B$1000)*(K$10=CalendarBackend!$K$8:$K$1000)*($B12=CalendarBackend!$G$8:$G1000),0)),"")</f>
        <v/>
      </c>
      <c r="L12" s="619"/>
      <c r="M12" s="618" t="str" cm="1">
        <f t="array" ref="M12">IFERROR(INDEX(CalendarBackend!$L$8:$L1000,MATCH(1,($E$6=CalendarBackend!$B$8:$B$1000)*(N$10=CalendarBackend!$K$8:$K$1000)*($B12=CalendarBackend!$G$8:$G1000),0)),"")</f>
        <v/>
      </c>
      <c r="N12" s="618" t="str" cm="1">
        <f t="array" ref="N12">IFERROR(INDEX(CalendarBackend!$E$8:$E1000,MATCH(1,($E$6=CalendarBackend!$B$8:$B$1000)*(N$10=CalendarBackend!$K$8:$K$1000)*($B12=CalendarBackend!$G$8:$G1000),0)),"")</f>
        <v/>
      </c>
      <c r="O12" s="619"/>
      <c r="P12" s="618" t="str" cm="1">
        <f t="array" ref="P12">IFERROR(INDEX(CalendarBackend!$L$8:$L1000,MATCH(1,($E$6=CalendarBackend!$B$8:$B$1000)*(Q$10=CalendarBackend!$K$8:$K$1000)*($B12=CalendarBackend!$G$8:$G1000),0)),"")</f>
        <v/>
      </c>
      <c r="Q12" s="618" t="str" cm="1">
        <f t="array" ref="Q12">IFERROR(INDEX(CalendarBackend!$E$8:$E1000,MATCH(1,($E$6=CalendarBackend!$B$8:$B$1000)*(Q$10=CalendarBackend!$K$8:$K$1000)*($B12=CalendarBackend!$G$8:$G1000),0)),"")</f>
        <v/>
      </c>
      <c r="R12" s="619"/>
      <c r="S12" s="618" t="str" cm="1">
        <f t="array" ref="S12">IFERROR(INDEX(CalendarBackend!$L$8:$L1000,MATCH(1,($E$6=CalendarBackend!$B$8:$B$1000)*(T$10=CalendarBackend!$K$8:$K$1000)*($B12=CalendarBackend!$G$8:$G1000),0)),"")</f>
        <v/>
      </c>
      <c r="T12" s="618" t="str" cm="1">
        <f t="array" ref="T12">IFERROR(INDEX(CalendarBackend!$E$8:$E1000,MATCH(1,($E$6=CalendarBackend!$B$8:$B$1000)*(T$10=CalendarBackend!$K$8:$K$1000)*($B12=CalendarBackend!$G$8:$G1000),0)),"")</f>
        <v/>
      </c>
      <c r="U12" s="619"/>
      <c r="V12" s="618" t="str" cm="1">
        <f t="array" ref="V12">IFERROR(INDEX(CalendarBackend!$L$8:$L1000,MATCH(1,($E$6=CalendarBackend!$B$8:$B$1000)*(W$10=CalendarBackend!$K$8:$K$1000)*($B12=CalendarBackend!$G$8:$G1000),0)),"")</f>
        <v/>
      </c>
      <c r="W12" s="618" t="str" cm="1">
        <f t="array" ref="W12">IFERROR(INDEX(CalendarBackend!$E$8:$E1000,MATCH(1,($E$6=CalendarBackend!$B$8:$B$1000)*(W$10=CalendarBackend!$K$8:$K$1000)*($B12=CalendarBackend!$G$8:$G1000),0)),"")</f>
        <v/>
      </c>
      <c r="X12" s="619"/>
      <c r="Y12" s="618" t="str" cm="1">
        <f t="array" ref="Y12">IFERROR(INDEX(CalendarBackend!$L$8:$L1000,MATCH(1,($E$6=CalendarBackend!$B$8:$B$1000)*(Z$10=CalendarBackend!$K$8:$K$1000)*($B12=CalendarBackend!$G$8:$G1000),0)),"")</f>
        <v/>
      </c>
      <c r="Z12" s="618" t="str" cm="1">
        <f t="array" ref="Z12">IFERROR(INDEX(CalendarBackend!$E$8:$E1000,MATCH(1,($E$6=CalendarBackend!$B$8:$B$1000)*(Z$10=CalendarBackend!$K$8:$K$1000)*($B12=CalendarBackend!$G$8:$G1000),0)),"")</f>
        <v/>
      </c>
      <c r="AA12" s="619"/>
      <c r="AB12" s="618" t="str" cm="1">
        <f t="array" ref="AB12">IFERROR(INDEX(CalendarBackend!$L$8:$L1000,MATCH(1,($E$6=CalendarBackend!$B$8:$B$1000)*(AC$10=CalendarBackend!$K$8:$K$1000)*($B12=CalendarBackend!$G$8:$G1000),0)),"")</f>
        <v/>
      </c>
      <c r="AC12" s="618" t="str" cm="1">
        <f t="array" ref="AC12">IFERROR(INDEX(CalendarBackend!$E$8:$E1000,MATCH(1,($E$6=CalendarBackend!$B$8:$B$1000)*(AC$10=CalendarBackend!$K$8:$K$1000)*($B12=CalendarBackend!$G$8:$G1000),0)),"")</f>
        <v/>
      </c>
      <c r="AD12" s="619"/>
      <c r="AE12" s="618" t="str" cm="1">
        <f t="array" ref="AE12">IFERROR(INDEX(CalendarBackend!$L$8:$L1000,MATCH(1,($E$6=CalendarBackend!$B$8:$B$1000)*(AF$10=CalendarBackend!$K$8:$K$1000)*($B12=CalendarBackend!$G$8:$G1000),0)),"")</f>
        <v/>
      </c>
      <c r="AF12" s="620" t="str" cm="1">
        <f t="array" ref="AF12">IFERROR(INDEX(CalendarBackend!$E$8:$E1000,MATCH(1,($E$6=CalendarBackend!$B$8:$B$1000)*(AF$10=CalendarBackend!$K$8:$K$1000)*($B12=CalendarBackend!$G$8:$G1000),0)),"")</f>
        <v/>
      </c>
    </row>
    <row r="13" spans="2:32" ht="13">
      <c r="B13" s="839"/>
      <c r="C13" s="612"/>
      <c r="D13" s="613" t="str">
        <f t="shared" ref="D13:D15" si="0">D12</f>
        <v/>
      </c>
      <c r="E13" s="613" t="str" cm="1">
        <f t="array" ref="E13">IFERROR(INDEX(CalendarBackend!$I$8:$I1000,MATCH(D13,CalendarBackend!$L$8:$L$1000,0),),"")</f>
        <v/>
      </c>
      <c r="F13" s="612"/>
      <c r="G13" s="613" t="str">
        <f t="shared" ref="G13:G15" si="1">G12</f>
        <v/>
      </c>
      <c r="H13" s="613" t="str" cm="1">
        <f t="array" ref="H13">IFERROR(INDEX(CalendarBackend!$I$8:$I1000,MATCH(G13,CalendarBackend!$L$8:$L$1000,0),),"")</f>
        <v/>
      </c>
      <c r="I13" s="612"/>
      <c r="J13" s="613" t="str">
        <f t="shared" ref="J13:J15" si="2">J12</f>
        <v/>
      </c>
      <c r="K13" s="613" t="str" cm="1">
        <f t="array" ref="K13">IFERROR(INDEX(CalendarBackend!$I$8:$I1000,MATCH(J13,CalendarBackend!$L$8:$L$1000,0),),"")</f>
        <v/>
      </c>
      <c r="L13" s="612"/>
      <c r="M13" s="613" t="str">
        <f t="shared" ref="M13:M15" si="3">M12</f>
        <v/>
      </c>
      <c r="N13" s="613" t="str" cm="1">
        <f t="array" ref="N13">IFERROR(INDEX(CalendarBackend!$I$8:$I1000,MATCH(M13,CalendarBackend!$L$8:$L$1000,0),),"")</f>
        <v/>
      </c>
      <c r="O13" s="612"/>
      <c r="P13" s="613" t="str">
        <f t="shared" ref="P13:P15" si="4">P12</f>
        <v/>
      </c>
      <c r="Q13" s="613" t="str" cm="1">
        <f t="array" ref="Q13">IFERROR(INDEX(CalendarBackend!$I$8:$I1000,MATCH(P13,CalendarBackend!$L$8:$L$1000,0),),"")</f>
        <v/>
      </c>
      <c r="R13" s="612"/>
      <c r="S13" s="613" t="str">
        <f t="shared" ref="S13:S15" si="5">S12</f>
        <v/>
      </c>
      <c r="T13" s="613" t="str" cm="1">
        <f t="array" ref="T13">IFERROR(INDEX(CalendarBackend!$I$8:$I1000,MATCH(S13,CalendarBackend!$L$8:$L$1000,0),),"")</f>
        <v/>
      </c>
      <c r="U13" s="612"/>
      <c r="V13" s="613" t="str">
        <f t="shared" ref="V13:V15" si="6">V12</f>
        <v/>
      </c>
      <c r="W13" s="613" t="str" cm="1">
        <f t="array" ref="W13">IFERROR(INDEX(CalendarBackend!$I$8:$I1000,MATCH(V13,CalendarBackend!$L$8:$L$1000,0),),"")</f>
        <v/>
      </c>
      <c r="X13" s="612"/>
      <c r="Y13" s="613" t="str">
        <f t="shared" ref="Y13:Y15" si="7">Y12</f>
        <v/>
      </c>
      <c r="Z13" s="613" t="str" cm="1">
        <f t="array" ref="Z13">IFERROR(INDEX(CalendarBackend!$I$8:$I1000,MATCH(Y13,CalendarBackend!$L$8:$L$1000,0),),"")</f>
        <v/>
      </c>
      <c r="AA13" s="612"/>
      <c r="AB13" s="613" t="str">
        <f t="shared" ref="AB13:AB15" si="8">AB12</f>
        <v/>
      </c>
      <c r="AC13" s="613" t="str" cm="1">
        <f t="array" ref="AC13">IFERROR(INDEX(CalendarBackend!$I$8:$I1000,MATCH(AB13,CalendarBackend!$L$8:$L$1000,0),),"")</f>
        <v/>
      </c>
      <c r="AD13" s="612"/>
      <c r="AE13" s="613" t="str">
        <f t="shared" ref="AE13:AE15" si="9">AE12</f>
        <v/>
      </c>
      <c r="AF13" s="621" t="str" cm="1">
        <f t="array" ref="AF13">IFERROR(INDEX(CalendarBackend!$I$8:$I1000,MATCH(AE13,CalendarBackend!$L$8:$L$1000,0),),"")</f>
        <v/>
      </c>
    </row>
    <row r="14" spans="2:32" ht="13">
      <c r="B14" s="839"/>
      <c r="C14" s="612"/>
      <c r="D14" s="613" t="str">
        <f t="shared" si="0"/>
        <v/>
      </c>
      <c r="E14" s="613" t="str" cm="1">
        <f t="array" ref="E14">IFERROR("Venue: "&amp;INDEX(CalendarBackend!$K$8:$K1000,MATCH(D14,CalendarBackend!$L$8:$L$1000,0),),"")</f>
        <v/>
      </c>
      <c r="F14" s="612"/>
      <c r="G14" s="613" t="str">
        <f t="shared" si="1"/>
        <v/>
      </c>
      <c r="H14" s="613" t="str" cm="1">
        <f t="array" ref="H14">IFERROR("Venue: "&amp;INDEX(CalendarBackend!$K$8:$K1000,MATCH(G14,CalendarBackend!$L$8:$L$1000,0),),"")</f>
        <v/>
      </c>
      <c r="I14" s="612"/>
      <c r="J14" s="613" t="str">
        <f t="shared" si="2"/>
        <v/>
      </c>
      <c r="K14" s="613" t="str" cm="1">
        <f t="array" ref="K14">IFERROR("Venue: "&amp;INDEX(CalendarBackend!$K$8:$K1000,MATCH(J14,CalendarBackend!$L$8:$L$1000,0),),"")</f>
        <v/>
      </c>
      <c r="L14" s="612"/>
      <c r="M14" s="613" t="str">
        <f t="shared" si="3"/>
        <v/>
      </c>
      <c r="N14" s="613" t="str" cm="1">
        <f t="array" ref="N14">IFERROR("Venue: "&amp;INDEX(CalendarBackend!$K$8:$K1000,MATCH(M14,CalendarBackend!$L$8:$L$1000,0),),"")</f>
        <v/>
      </c>
      <c r="O14" s="612"/>
      <c r="P14" s="613" t="str">
        <f t="shared" si="4"/>
        <v/>
      </c>
      <c r="Q14" s="613" t="str" cm="1">
        <f t="array" ref="Q14">IFERROR("Venue: "&amp;INDEX(CalendarBackend!$K$8:$K1000,MATCH(P14,CalendarBackend!$L$8:$L$1000,0),),"")</f>
        <v/>
      </c>
      <c r="R14" s="612"/>
      <c r="S14" s="613" t="str">
        <f t="shared" si="5"/>
        <v/>
      </c>
      <c r="T14" s="613" t="str" cm="1">
        <f t="array" ref="T14">IFERROR("Venue: "&amp;INDEX(CalendarBackend!$K$8:$K1000,MATCH(S14,CalendarBackend!$L$8:$L$1000,0),),"")</f>
        <v/>
      </c>
      <c r="U14" s="612"/>
      <c r="V14" s="613" t="str">
        <f t="shared" si="6"/>
        <v/>
      </c>
      <c r="W14" s="613" t="str" cm="1">
        <f t="array" ref="W14">IFERROR("Venue: "&amp;INDEX(CalendarBackend!$K$8:$K1000,MATCH(V14,CalendarBackend!$L$8:$L$1000,0),),"")</f>
        <v/>
      </c>
      <c r="X14" s="612"/>
      <c r="Y14" s="613" t="str">
        <f t="shared" si="7"/>
        <v/>
      </c>
      <c r="Z14" s="613" t="str" cm="1">
        <f t="array" ref="Z14">IFERROR("Venue: "&amp;INDEX(CalendarBackend!$K$8:$K1000,MATCH(Y14,CalendarBackend!$L$8:$L$1000,0),),"")</f>
        <v/>
      </c>
      <c r="AA14" s="612"/>
      <c r="AB14" s="613" t="str">
        <f t="shared" si="8"/>
        <v/>
      </c>
      <c r="AC14" s="613" t="str" cm="1">
        <f t="array" ref="AC14">IFERROR("Venue: "&amp;INDEX(CalendarBackend!$K$8:$K1000,MATCH(AB14,CalendarBackend!$L$8:$L$1000,0),),"")</f>
        <v/>
      </c>
      <c r="AD14" s="612"/>
      <c r="AE14" s="613" t="str">
        <f t="shared" si="9"/>
        <v/>
      </c>
      <c r="AF14" s="621" t="str" cm="1">
        <f t="array" ref="AF14">IFERROR("Venue: "&amp;INDEX(CalendarBackend!$K$8:$K1000,MATCH(AE14,CalendarBackend!$L$8:$L$1000,0),),"")</f>
        <v/>
      </c>
    </row>
    <row r="15" spans="2:32" ht="13">
      <c r="B15" s="839"/>
      <c r="C15" s="612"/>
      <c r="D15" s="613" t="str">
        <f t="shared" si="0"/>
        <v/>
      </c>
      <c r="E15" s="613" t="str" cm="1">
        <f t="array" ref="E15">IFERROR(IF(INDEX(CalendarBackend!$F$8:$F1000,MATCH(D15,CalendarBackend!$L$8:$L$1000,0),)="",CHAR(10),"Speaker(s): "&amp;INDEX(CalendarBackend!$F$8:$F1000,MATCH(D15,CalendarBackend!$L$8:$L$1000,0),)),"")</f>
        <v/>
      </c>
      <c r="F15" s="612"/>
      <c r="G15" s="613" t="str">
        <f t="shared" si="1"/>
        <v/>
      </c>
      <c r="H15" s="613" t="str" cm="1">
        <f t="array" ref="H15">IFERROR(IF(INDEX(CalendarBackend!$F$8:$F1000,MATCH(G15,CalendarBackend!$L$8:$L$1000,0),)="",CHAR(10),"Speaker(s): "&amp;INDEX(CalendarBackend!$F$8:$F1000,MATCH(G15,CalendarBackend!$L$8:$L$1000,0),)),"")</f>
        <v/>
      </c>
      <c r="I15" s="612"/>
      <c r="J15" s="613" t="str">
        <f t="shared" si="2"/>
        <v/>
      </c>
      <c r="K15" s="613" t="str" cm="1">
        <f t="array" ref="K15">IFERROR(IF(INDEX(CalendarBackend!$F$8:$F1000,MATCH(J15,CalendarBackend!$L$8:$L$1000,0),)="",CHAR(10),"Speaker(s): "&amp;INDEX(CalendarBackend!$F$8:$F1000,MATCH(J15,CalendarBackend!$L$8:$L$1000,0),)),"")</f>
        <v/>
      </c>
      <c r="L15" s="612"/>
      <c r="M15" s="613" t="str">
        <f t="shared" si="3"/>
        <v/>
      </c>
      <c r="N15" s="613" t="str" cm="1">
        <f t="array" ref="N15">IFERROR(IF(INDEX(CalendarBackend!$F$8:$F1000,MATCH(M15,CalendarBackend!$L$8:$L$1000,0),)="",CHAR(10),"Speaker(s): "&amp;INDEX(CalendarBackend!$F$8:$F1000,MATCH(M15,CalendarBackend!$L$8:$L$1000,0),)),"")</f>
        <v/>
      </c>
      <c r="O15" s="612"/>
      <c r="P15" s="613" t="str">
        <f t="shared" si="4"/>
        <v/>
      </c>
      <c r="Q15" s="613" t="str" cm="1">
        <f t="array" ref="Q15">IFERROR(IF(INDEX(CalendarBackend!$F$8:$F1000,MATCH(P15,CalendarBackend!$L$8:$L$1000,0),)="",CHAR(10),"Speaker(s): "&amp;INDEX(CalendarBackend!$F$8:$F1000,MATCH(P15,CalendarBackend!$L$8:$L$1000,0),)),"")</f>
        <v/>
      </c>
      <c r="R15" s="612"/>
      <c r="S15" s="613" t="str">
        <f t="shared" si="5"/>
        <v/>
      </c>
      <c r="T15" s="613" t="str" cm="1">
        <f t="array" ref="T15">IFERROR(IF(INDEX(CalendarBackend!$F$8:$F1000,MATCH(S15,CalendarBackend!$L$8:$L$1000,0),)="",CHAR(10),"Speaker(s): "&amp;INDEX(CalendarBackend!$F$8:$F1000,MATCH(S15,CalendarBackend!$L$8:$L$1000,0),)),"")</f>
        <v/>
      </c>
      <c r="U15" s="612"/>
      <c r="V15" s="613" t="str">
        <f t="shared" si="6"/>
        <v/>
      </c>
      <c r="W15" s="613" t="str" cm="1">
        <f t="array" ref="W15">IFERROR(IF(INDEX(CalendarBackend!$F$8:$F1000,MATCH(V15,CalendarBackend!$L$8:$L$1000,0),)="",CHAR(10),"Speaker(s): "&amp;INDEX(CalendarBackend!$F$8:$F1000,MATCH(V15,CalendarBackend!$L$8:$L$1000,0),)),"")</f>
        <v/>
      </c>
      <c r="X15" s="612"/>
      <c r="Y15" s="613" t="str">
        <f t="shared" si="7"/>
        <v/>
      </c>
      <c r="Z15" s="613" t="str" cm="1">
        <f t="array" ref="Z15">IFERROR(IF(INDEX(CalendarBackend!$F$8:$F1000,MATCH(Y15,CalendarBackend!$L$8:$L$1000,0),)="",CHAR(10),"Speaker(s): "&amp;INDEX(CalendarBackend!$F$8:$F1000,MATCH(Y15,CalendarBackend!$L$8:$L$1000,0),)),"")</f>
        <v/>
      </c>
      <c r="AA15" s="612"/>
      <c r="AB15" s="613" t="str">
        <f t="shared" si="8"/>
        <v/>
      </c>
      <c r="AC15" s="613" t="str" cm="1">
        <f t="array" ref="AC15">IFERROR(IF(INDEX(CalendarBackend!$F$8:$F1000,MATCH(AB15,CalendarBackend!$L$8:$L$1000,0),)="",CHAR(10),"Speaker(s): "&amp;INDEX(CalendarBackend!$F$8:$F1000,MATCH(AB15,CalendarBackend!$L$8:$L$1000,0),)),"")</f>
        <v/>
      </c>
      <c r="AD15" s="612"/>
      <c r="AE15" s="613" t="str">
        <f t="shared" si="9"/>
        <v/>
      </c>
      <c r="AF15" s="621" t="str" cm="1">
        <f t="array" ref="AF15">IFERROR(IF(INDEX(CalendarBackend!$F$8:$F1000,MATCH(AE15,CalendarBackend!$L$8:$L$1000,0),)="",CHAR(10),"Speaker(s): "&amp;INDEX(CalendarBackend!$F$8:$F1000,MATCH(AE15,CalendarBackend!$L$8:$L$1000,0),)),"")</f>
        <v/>
      </c>
    </row>
    <row r="16" spans="2:32" ht="12">
      <c r="B16" s="839"/>
      <c r="C16" s="612"/>
      <c r="D16" s="612"/>
      <c r="E16" s="613"/>
      <c r="F16" s="612"/>
      <c r="G16" s="612"/>
      <c r="H16" s="613"/>
      <c r="I16" s="612"/>
      <c r="J16" s="612"/>
      <c r="K16" s="613"/>
      <c r="L16" s="612"/>
      <c r="M16" s="612"/>
      <c r="N16" s="613"/>
      <c r="O16" s="612"/>
      <c r="P16" s="612"/>
      <c r="Q16" s="613"/>
      <c r="R16" s="612"/>
      <c r="S16" s="612"/>
      <c r="T16" s="613"/>
      <c r="U16" s="612"/>
      <c r="V16" s="612"/>
      <c r="W16" s="613"/>
      <c r="X16" s="612"/>
      <c r="Y16" s="612"/>
      <c r="Z16" s="613"/>
      <c r="AA16" s="612"/>
      <c r="AB16" s="612"/>
      <c r="AC16" s="613"/>
      <c r="AD16" s="612"/>
      <c r="AE16" s="612"/>
      <c r="AF16" s="621"/>
    </row>
    <row r="17" spans="2:32" ht="12.75" customHeight="1">
      <c r="B17" s="840">
        <f>IF($B12="","",IF($B12+TIME(1,0,0)&lt;=MAX(CalendarBackend!$H$8:$H1000),$B12+TIME(1,0,0),""))</f>
        <v>0.375</v>
      </c>
      <c r="C17" s="619"/>
      <c r="D17" s="618" t="str" cm="1">
        <f t="array" ref="D17">IFERROR(INDEX(CalendarBackend!$L$8:$L1005,MATCH(1,($E$6=CalendarBackend!$B$8:$B$1000)*(E$10=CalendarBackend!$K$8:$K$1000)*($B17=CalendarBackend!$G$8:$G1005),0)),"")</f>
        <v/>
      </c>
      <c r="E17" s="618" t="str" cm="1">
        <f t="array" ref="E17">IFERROR(INDEX(CalendarBackend!$E$8:$E1005,MATCH(1,($E$6=CalendarBackend!$B$8:$B$1000)*(E$10=CalendarBackend!$K$8:$K$1000)*($B17=CalendarBackend!$G$8:$G1005),0)),"")</f>
        <v/>
      </c>
      <c r="F17" s="619"/>
      <c r="G17" s="618" t="str" cm="1">
        <f t="array" ref="G17">IFERROR(INDEX(CalendarBackend!$L$8:$L1005,MATCH(1,($E$6=CalendarBackend!$B$8:$B$1000)*(H$10=CalendarBackend!$K$8:$K$1000)*($B17=CalendarBackend!$G$8:$G1005),0)),"")</f>
        <v/>
      </c>
      <c r="H17" s="618" t="str" cm="1">
        <f t="array" ref="H17">IFERROR(INDEX(CalendarBackend!$E$8:$E1005,MATCH(1,($E$6=CalendarBackend!$B$8:$B$1000)*(H$10=CalendarBackend!$K$8:$K$1000)*($B17=CalendarBackend!$G$8:$G1005),0)),"")</f>
        <v/>
      </c>
      <c r="I17" s="619"/>
      <c r="J17" s="618" t="str" cm="1">
        <f t="array" ref="J17">IFERROR(INDEX(CalendarBackend!$L$8:$L1005,MATCH(1,($E$6=CalendarBackend!$B$8:$B$1000)*(K$10=CalendarBackend!$K$8:$K$1000)*($B17=CalendarBackend!$G$8:$G1005),0)),"")</f>
        <v/>
      </c>
      <c r="K17" s="618" t="str" cm="1">
        <f t="array" ref="K17">IFERROR(INDEX(CalendarBackend!$E$8:$E1005,MATCH(1,($E$6=CalendarBackend!$B$8:$B$1000)*(K$10=CalendarBackend!$K$8:$K$1000)*($B17=CalendarBackend!$G$8:$G1005),0)),"")</f>
        <v/>
      </c>
      <c r="L17" s="619"/>
      <c r="M17" s="618" t="str" cm="1">
        <f t="array" ref="M17">IFERROR(INDEX(CalendarBackend!$L$8:$L1005,MATCH(1,($E$6=CalendarBackend!$B$8:$B$1000)*(N$10=CalendarBackend!$K$8:$K$1000)*($B17=CalendarBackend!$G$8:$G1005),0)),"")</f>
        <v/>
      </c>
      <c r="N17" s="618" t="str" cm="1">
        <f t="array" ref="N17">IFERROR(INDEX(CalendarBackend!$E$8:$E1005,MATCH(1,($E$6=CalendarBackend!$B$8:$B$1000)*(N$10=CalendarBackend!$K$8:$K$1000)*($B17=CalendarBackend!$G$8:$G1005),0)),"")</f>
        <v/>
      </c>
      <c r="O17" s="619"/>
      <c r="P17" s="618" t="str" cm="1">
        <f t="array" ref="P17">IFERROR(INDEX(CalendarBackend!$L$8:$L1005,MATCH(1,($E$6=CalendarBackend!$B$8:$B$1000)*(Q$10=CalendarBackend!$K$8:$K$1000)*($B17=CalendarBackend!$G$8:$G1005),0)),"")</f>
        <v/>
      </c>
      <c r="Q17" s="618" t="str" cm="1">
        <f t="array" ref="Q17">IFERROR(INDEX(CalendarBackend!$E$8:$E1005,MATCH(1,($E$6=CalendarBackend!$B$8:$B$1000)*(Q$10=CalendarBackend!$K$8:$K$1000)*($B17=CalendarBackend!$G$8:$G1005),0)),"")</f>
        <v/>
      </c>
      <c r="R17" s="619"/>
      <c r="S17" s="618" t="str" cm="1">
        <f t="array" ref="S17">IFERROR(INDEX(CalendarBackend!$L$8:$L1005,MATCH(1,($E$6=CalendarBackend!$B$8:$B$1000)*(T$10=CalendarBackend!$K$8:$K$1000)*($B17=CalendarBackend!$G$8:$G1005),0)),"")</f>
        <v/>
      </c>
      <c r="T17" s="618" t="str" cm="1">
        <f t="array" ref="T17">IFERROR(INDEX(CalendarBackend!$E$8:$E1005,MATCH(1,($E$6=CalendarBackend!$B$8:$B$1000)*(T$10=CalendarBackend!$K$8:$K$1000)*($B17=CalendarBackend!$G$8:$G1005),0)),"")</f>
        <v/>
      </c>
      <c r="U17" s="619"/>
      <c r="V17" s="618" t="str" cm="1">
        <f t="array" ref="V17">IFERROR(INDEX(CalendarBackend!$L$8:$L1005,MATCH(1,($E$6=CalendarBackend!$B$8:$B$1000)*(W$10=CalendarBackend!$K$8:$K$1000)*($B17=CalendarBackend!$G$8:$G1005),0)),"")</f>
        <v/>
      </c>
      <c r="W17" s="618" t="str" cm="1">
        <f t="array" ref="W17">IFERROR(INDEX(CalendarBackend!$E$8:$E1005,MATCH(1,($E$6=CalendarBackend!$B$8:$B$1000)*(W$10=CalendarBackend!$K$8:$K$1000)*($B17=CalendarBackend!$G$8:$G1005),0)),"")</f>
        <v/>
      </c>
      <c r="X17" s="619"/>
      <c r="Y17" s="618" t="str" cm="1">
        <f t="array" ref="Y17">IFERROR(INDEX(CalendarBackend!$L$8:$L1005,MATCH(1,($E$6=CalendarBackend!$B$8:$B$1000)*(Z$10=CalendarBackend!$K$8:$K$1000)*($B17=CalendarBackend!$G$8:$G1005),0)),"")</f>
        <v/>
      </c>
      <c r="Z17" s="618" t="str" cm="1">
        <f t="array" ref="Z17">IFERROR(INDEX(CalendarBackend!$E$8:$E1005,MATCH(1,($E$6=CalendarBackend!$B$8:$B$1000)*(Z$10=CalendarBackend!$K$8:$K$1000)*($B17=CalendarBackend!$G$8:$G1005),0)),"")</f>
        <v/>
      </c>
      <c r="AA17" s="619"/>
      <c r="AB17" s="618" t="str" cm="1">
        <f t="array" ref="AB17">IFERROR(INDEX(CalendarBackend!$L$8:$L1005,MATCH(1,($E$6=CalendarBackend!$B$8:$B$1000)*(AC$10=CalendarBackend!$K$8:$K$1000)*($B17=CalendarBackend!$G$8:$G1005),0)),"")</f>
        <v/>
      </c>
      <c r="AC17" s="618" t="str" cm="1">
        <f t="array" ref="AC17">IFERROR(INDEX(CalendarBackend!$E$8:$E1005,MATCH(1,($E$6=CalendarBackend!$B$8:$B$1000)*(AC$10=CalendarBackend!$K$8:$K$1000)*($B17=CalendarBackend!$G$8:$G1005),0)),"")</f>
        <v/>
      </c>
      <c r="AD17" s="619"/>
      <c r="AE17" s="618" t="str" cm="1">
        <f t="array" ref="AE17">IFERROR(INDEX(CalendarBackend!$L$8:$L1005,MATCH(1,($E$6=CalendarBackend!$B$8:$B$1000)*(AF$10=CalendarBackend!$K$8:$K$1000)*($B17=CalendarBackend!$G$8:$G1005),0)),"")</f>
        <v/>
      </c>
      <c r="AF17" s="620" t="str" cm="1">
        <f t="array" ref="AF17">IFERROR(INDEX(CalendarBackend!$E$8:$E1005,MATCH(1,($E$6=CalendarBackend!$B$8:$B$1000)*(AF$10=CalendarBackend!$K$8:$K$1000)*($B17=CalendarBackend!$G$8:$G1005),0)),"")</f>
        <v/>
      </c>
    </row>
    <row r="18" spans="2:32" ht="12.75" customHeight="1">
      <c r="B18" s="839"/>
      <c r="C18" s="612"/>
      <c r="D18" s="613" t="str">
        <f t="shared" ref="D18:D20" si="10">D17</f>
        <v/>
      </c>
      <c r="E18" s="613" t="str" cm="1">
        <f t="array" ref="E18">IFERROR(INDEX(CalendarBackend!$I$8:$I1005,MATCH(D18,CalendarBackend!$L$8:$L$1000,0),),"")</f>
        <v/>
      </c>
      <c r="F18" s="612"/>
      <c r="G18" s="613" t="str">
        <f t="shared" ref="G18" si="11">G17</f>
        <v/>
      </c>
      <c r="H18" s="613" t="str" cm="1">
        <f t="array" ref="H18">IFERROR(INDEX(CalendarBackend!$I$8:$I1005,MATCH(G18,CalendarBackend!$L$8:$L$1000,0),),"")</f>
        <v/>
      </c>
      <c r="I18" s="612"/>
      <c r="J18" s="613" t="str">
        <f t="shared" ref="J18" si="12">J17</f>
        <v/>
      </c>
      <c r="K18" s="613" t="str" cm="1">
        <f t="array" ref="K18">IFERROR(INDEX(CalendarBackend!$I$8:$I1005,MATCH(J18,CalendarBackend!$L$8:$L$1000,0),),"")</f>
        <v/>
      </c>
      <c r="L18" s="612"/>
      <c r="M18" s="613" t="str">
        <f t="shared" ref="M18" si="13">M17</f>
        <v/>
      </c>
      <c r="N18" s="613" t="str" cm="1">
        <f t="array" ref="N18">IFERROR(INDEX(CalendarBackend!$I$8:$I1005,MATCH(M18,CalendarBackend!$L$8:$L$1000,0),),"")</f>
        <v/>
      </c>
      <c r="O18" s="612"/>
      <c r="P18" s="613" t="str">
        <f t="shared" ref="P18" si="14">P17</f>
        <v/>
      </c>
      <c r="Q18" s="613" t="str" cm="1">
        <f t="array" ref="Q18">IFERROR(INDEX(CalendarBackend!$I$8:$I1005,MATCH(P18,CalendarBackend!$L$8:$L$1000,0),),"")</f>
        <v/>
      </c>
      <c r="R18" s="612"/>
      <c r="S18" s="613" t="str">
        <f t="shared" ref="S18" si="15">S17</f>
        <v/>
      </c>
      <c r="T18" s="613" t="str" cm="1">
        <f t="array" ref="T18">IFERROR(INDEX(CalendarBackend!$I$8:$I1005,MATCH(S18,CalendarBackend!$L$8:$L$1000,0),),"")</f>
        <v/>
      </c>
      <c r="U18" s="612"/>
      <c r="V18" s="613" t="str">
        <f t="shared" ref="V18" si="16">V17</f>
        <v/>
      </c>
      <c r="W18" s="613" t="str" cm="1">
        <f t="array" ref="W18">IFERROR(INDEX(CalendarBackend!$I$8:$I1005,MATCH(V18,CalendarBackend!$L$8:$L$1000,0),),"")</f>
        <v/>
      </c>
      <c r="X18" s="612"/>
      <c r="Y18" s="613" t="str">
        <f t="shared" ref="Y18" si="17">Y17</f>
        <v/>
      </c>
      <c r="Z18" s="613" t="str" cm="1">
        <f t="array" ref="Z18">IFERROR(INDEX(CalendarBackend!$I$8:$I1005,MATCH(Y18,CalendarBackend!$L$8:$L$1000,0),),"")</f>
        <v/>
      </c>
      <c r="AA18" s="612"/>
      <c r="AB18" s="613" t="str">
        <f t="shared" ref="AB18" si="18">AB17</f>
        <v/>
      </c>
      <c r="AC18" s="613" t="str" cm="1">
        <f t="array" ref="AC18">IFERROR(INDEX(CalendarBackend!$I$8:$I1005,MATCH(AB18,CalendarBackend!$L$8:$L$1000,0),),"")</f>
        <v/>
      </c>
      <c r="AD18" s="612"/>
      <c r="AE18" s="613" t="str">
        <f t="shared" ref="AE18" si="19">AE17</f>
        <v/>
      </c>
      <c r="AF18" s="621" t="str" cm="1">
        <f t="array" ref="AF18">IFERROR(INDEX(CalendarBackend!$I$8:$I1005,MATCH(AE18,CalendarBackend!$L$8:$L$1000,0),),"")</f>
        <v/>
      </c>
    </row>
    <row r="19" spans="2:32" ht="12.75" customHeight="1">
      <c r="B19" s="839"/>
      <c r="C19" s="612"/>
      <c r="D19" s="613" t="str">
        <f t="shared" si="10"/>
        <v/>
      </c>
      <c r="E19" s="613" t="str" cm="1">
        <f t="array" ref="E19">IFERROR("Venue: "&amp;INDEX(CalendarBackend!$K$8:$K1005,MATCH(D19,CalendarBackend!$L$8:$L$1000,0),),"")</f>
        <v/>
      </c>
      <c r="F19" s="612"/>
      <c r="G19" s="613" t="str">
        <f t="shared" ref="G19" si="20">G18</f>
        <v/>
      </c>
      <c r="H19" s="613" t="str" cm="1">
        <f t="array" ref="H19">IFERROR("Venue: "&amp;INDEX(CalendarBackend!$K$8:$K1005,MATCH(G19,CalendarBackend!$L$8:$L$1000,0),),"")</f>
        <v/>
      </c>
      <c r="I19" s="612"/>
      <c r="J19" s="613" t="str">
        <f t="shared" ref="J19" si="21">J18</f>
        <v/>
      </c>
      <c r="K19" s="613" t="str" cm="1">
        <f t="array" ref="K19">IFERROR("Venue: "&amp;INDEX(CalendarBackend!$K$8:$K1005,MATCH(J19,CalendarBackend!$L$8:$L$1000,0),),"")</f>
        <v/>
      </c>
      <c r="L19" s="612"/>
      <c r="M19" s="613" t="str">
        <f t="shared" ref="M19" si="22">M18</f>
        <v/>
      </c>
      <c r="N19" s="613" t="str" cm="1">
        <f t="array" ref="N19">IFERROR("Venue: "&amp;INDEX(CalendarBackend!$K$8:$K1005,MATCH(M19,CalendarBackend!$L$8:$L$1000,0),),"")</f>
        <v/>
      </c>
      <c r="O19" s="612"/>
      <c r="P19" s="613" t="str">
        <f t="shared" ref="P19" si="23">P18</f>
        <v/>
      </c>
      <c r="Q19" s="613" t="str" cm="1">
        <f t="array" ref="Q19">IFERROR("Venue: "&amp;INDEX(CalendarBackend!$K$8:$K1005,MATCH(P19,CalendarBackend!$L$8:$L$1000,0),),"")</f>
        <v/>
      </c>
      <c r="R19" s="612"/>
      <c r="S19" s="613" t="str">
        <f t="shared" ref="S19" si="24">S18</f>
        <v/>
      </c>
      <c r="T19" s="613" t="str" cm="1">
        <f t="array" ref="T19">IFERROR("Venue: "&amp;INDEX(CalendarBackend!$K$8:$K1005,MATCH(S19,CalendarBackend!$L$8:$L$1000,0),),"")</f>
        <v/>
      </c>
      <c r="U19" s="612"/>
      <c r="V19" s="613" t="str">
        <f t="shared" ref="V19" si="25">V18</f>
        <v/>
      </c>
      <c r="W19" s="613" t="str" cm="1">
        <f t="array" ref="W19">IFERROR("Venue: "&amp;INDEX(CalendarBackend!$K$8:$K1005,MATCH(V19,CalendarBackend!$L$8:$L$1000,0),),"")</f>
        <v/>
      </c>
      <c r="X19" s="612"/>
      <c r="Y19" s="613" t="str">
        <f t="shared" ref="Y19" si="26">Y18</f>
        <v/>
      </c>
      <c r="Z19" s="613" t="str" cm="1">
        <f t="array" ref="Z19">IFERROR("Venue: "&amp;INDEX(CalendarBackend!$K$8:$K1005,MATCH(Y19,CalendarBackend!$L$8:$L$1000,0),),"")</f>
        <v/>
      </c>
      <c r="AA19" s="612"/>
      <c r="AB19" s="613" t="str">
        <f t="shared" ref="AB19" si="27">AB18</f>
        <v/>
      </c>
      <c r="AC19" s="613" t="str" cm="1">
        <f t="array" ref="AC19">IFERROR("Venue: "&amp;INDEX(CalendarBackend!$K$8:$K1005,MATCH(AB19,CalendarBackend!$L$8:$L$1000,0),),"")</f>
        <v/>
      </c>
      <c r="AD19" s="612"/>
      <c r="AE19" s="613" t="str">
        <f t="shared" ref="AE19" si="28">AE18</f>
        <v/>
      </c>
      <c r="AF19" s="621" t="str" cm="1">
        <f t="array" ref="AF19">IFERROR("Venue: "&amp;INDEX(CalendarBackend!$K$8:$K1005,MATCH(AE19,CalendarBackend!$L$8:$L$1000,0),),"")</f>
        <v/>
      </c>
    </row>
    <row r="20" spans="2:32" ht="13">
      <c r="B20" s="839"/>
      <c r="C20" s="612"/>
      <c r="D20" s="613" t="str">
        <f t="shared" si="10"/>
        <v/>
      </c>
      <c r="E20" s="613" t="str" cm="1">
        <f t="array" ref="E20">IFERROR(IF(INDEX(CalendarBackend!$F$8:$F1005,MATCH(D20,CalendarBackend!$L$8:$L$1000,0),)="",CHAR(10),"Speaker(s): "&amp;INDEX(CalendarBackend!$F$8:$F1005,MATCH(D20,CalendarBackend!$L$8:$L$1000,0),)),"")</f>
        <v/>
      </c>
      <c r="F20" s="612"/>
      <c r="G20" s="613" t="str">
        <f t="shared" ref="G20" si="29">G19</f>
        <v/>
      </c>
      <c r="H20" s="613" t="str" cm="1">
        <f t="array" ref="H20">IFERROR(IF(INDEX(CalendarBackend!$F$8:$F1005,MATCH(G20,CalendarBackend!$L$8:$L$1000,0),)="",CHAR(10),"Speaker(s): "&amp;INDEX(CalendarBackend!$F$8:$F1005,MATCH(G20,CalendarBackend!$L$8:$L$1000,0),)),"")</f>
        <v/>
      </c>
      <c r="I20" s="612"/>
      <c r="J20" s="613" t="str">
        <f t="shared" ref="J20" si="30">J19</f>
        <v/>
      </c>
      <c r="K20" s="613" t="str" cm="1">
        <f t="array" ref="K20">IFERROR(IF(INDEX(CalendarBackend!$F$8:$F1005,MATCH(J20,CalendarBackend!$L$8:$L$1000,0),)="",CHAR(10),"Speaker(s): "&amp;INDEX(CalendarBackend!$F$8:$F1005,MATCH(J20,CalendarBackend!$L$8:$L$1000,0),)),"")</f>
        <v/>
      </c>
      <c r="L20" s="612"/>
      <c r="M20" s="613" t="str">
        <f t="shared" ref="M20" si="31">M19</f>
        <v/>
      </c>
      <c r="N20" s="613" t="str" cm="1">
        <f t="array" ref="N20">IFERROR(IF(INDEX(CalendarBackend!$F$8:$F1005,MATCH(M20,CalendarBackend!$L$8:$L$1000,0),)="",CHAR(10),"Speaker(s): "&amp;INDEX(CalendarBackend!$F$8:$F1005,MATCH(M20,CalendarBackend!$L$8:$L$1000,0),)),"")</f>
        <v/>
      </c>
      <c r="O20" s="612"/>
      <c r="P20" s="613" t="str">
        <f t="shared" ref="P20" si="32">P19</f>
        <v/>
      </c>
      <c r="Q20" s="613" t="str" cm="1">
        <f t="array" ref="Q20">IFERROR(IF(INDEX(CalendarBackend!$F$8:$F1005,MATCH(P20,CalendarBackend!$L$8:$L$1000,0),)="",CHAR(10),"Speaker(s): "&amp;INDEX(CalendarBackend!$F$8:$F1005,MATCH(P20,CalendarBackend!$L$8:$L$1000,0),)),"")</f>
        <v/>
      </c>
      <c r="R20" s="612"/>
      <c r="S20" s="613" t="str">
        <f t="shared" ref="S20" si="33">S19</f>
        <v/>
      </c>
      <c r="T20" s="613" t="str" cm="1">
        <f t="array" ref="T20">IFERROR(IF(INDEX(CalendarBackend!$F$8:$F1005,MATCH(S20,CalendarBackend!$L$8:$L$1000,0),)="",CHAR(10),"Speaker(s): "&amp;INDEX(CalendarBackend!$F$8:$F1005,MATCH(S20,CalendarBackend!$L$8:$L$1000,0),)),"")</f>
        <v/>
      </c>
      <c r="U20" s="612"/>
      <c r="V20" s="613" t="str">
        <f t="shared" ref="V20" si="34">V19</f>
        <v/>
      </c>
      <c r="W20" s="613" t="str" cm="1">
        <f t="array" ref="W20">IFERROR(IF(INDEX(CalendarBackend!$F$8:$F1005,MATCH(V20,CalendarBackend!$L$8:$L$1000,0),)="",CHAR(10),"Speaker(s): "&amp;INDEX(CalendarBackend!$F$8:$F1005,MATCH(V20,CalendarBackend!$L$8:$L$1000,0),)),"")</f>
        <v/>
      </c>
      <c r="X20" s="612"/>
      <c r="Y20" s="613" t="str">
        <f t="shared" ref="Y20" si="35">Y19</f>
        <v/>
      </c>
      <c r="Z20" s="613" t="str" cm="1">
        <f t="array" ref="Z20">IFERROR(IF(INDEX(CalendarBackend!$F$8:$F1005,MATCH(Y20,CalendarBackend!$L$8:$L$1000,0),)="",CHAR(10),"Speaker(s): "&amp;INDEX(CalendarBackend!$F$8:$F1005,MATCH(Y20,CalendarBackend!$L$8:$L$1000,0),)),"")</f>
        <v/>
      </c>
      <c r="AA20" s="612"/>
      <c r="AB20" s="613" t="str">
        <f t="shared" ref="AB20" si="36">AB19</f>
        <v/>
      </c>
      <c r="AC20" s="613" t="str" cm="1">
        <f t="array" ref="AC20">IFERROR(IF(INDEX(CalendarBackend!$F$8:$F1005,MATCH(AB20,CalendarBackend!$L$8:$L$1000,0),)="",CHAR(10),"Speaker(s): "&amp;INDEX(CalendarBackend!$F$8:$F1005,MATCH(AB20,CalendarBackend!$L$8:$L$1000,0),)),"")</f>
        <v/>
      </c>
      <c r="AD20" s="612"/>
      <c r="AE20" s="613" t="str">
        <f t="shared" ref="AE20" si="37">AE19</f>
        <v/>
      </c>
      <c r="AF20" s="621" t="str" cm="1">
        <f t="array" ref="AF20">IFERROR(IF(INDEX(CalendarBackend!$F$8:$F1005,MATCH(AE20,CalendarBackend!$L$8:$L$1000,0),)="",CHAR(10),"Speaker(s): "&amp;INDEX(CalendarBackend!$F$8:$F1005,MATCH(AE20,CalendarBackend!$L$8:$L$1000,0),)),"")</f>
        <v/>
      </c>
    </row>
    <row r="21" spans="2:32" ht="12.75" customHeight="1">
      <c r="B21" s="839"/>
      <c r="C21" s="612"/>
      <c r="D21" s="612"/>
      <c r="E21" s="613"/>
      <c r="F21" s="612"/>
      <c r="G21" s="612"/>
      <c r="H21" s="613"/>
      <c r="I21" s="612"/>
      <c r="J21" s="612"/>
      <c r="K21" s="613"/>
      <c r="L21" s="612"/>
      <c r="M21" s="612"/>
      <c r="N21" s="613"/>
      <c r="O21" s="612"/>
      <c r="P21" s="612"/>
      <c r="Q21" s="613"/>
      <c r="R21" s="612"/>
      <c r="S21" s="612"/>
      <c r="T21" s="613"/>
      <c r="U21" s="612"/>
      <c r="V21" s="612"/>
      <c r="W21" s="613"/>
      <c r="X21" s="612"/>
      <c r="Y21" s="612"/>
      <c r="Z21" s="613"/>
      <c r="AA21" s="612"/>
      <c r="AB21" s="612"/>
      <c r="AC21" s="613"/>
      <c r="AD21" s="612"/>
      <c r="AE21" s="612"/>
      <c r="AF21" s="621"/>
    </row>
    <row r="22" spans="2:32" ht="12.75" customHeight="1">
      <c r="B22" s="840" t="str">
        <f>IF($B17="","",IF($B17+TIME(1,0,0)&lt;=MAX(CalendarBackend!$H$8:$H1005),$B17+TIME(1,0,0),""))</f>
        <v/>
      </c>
      <c r="C22" s="619"/>
      <c r="D22" s="618" t="str" cm="1">
        <f t="array" ref="D22">IFERROR(INDEX(CalendarBackend!$L$8:$L1010,MATCH(1,($E$6=CalendarBackend!$B$8:$B$1000)*(E$10=CalendarBackend!$K$8:$K$1000)*($B22=CalendarBackend!$G$8:$G1010),0)),"")</f>
        <v/>
      </c>
      <c r="E22" s="618" t="str" cm="1">
        <f t="array" ref="E22">IFERROR(INDEX(CalendarBackend!$E$8:$E1010,MATCH(1,($E$6=CalendarBackend!$B$8:$B$1000)*(E$10=CalendarBackend!$K$8:$K$1000)*($B22=CalendarBackend!$G$8:$G1010),0)),"")</f>
        <v/>
      </c>
      <c r="F22" s="619"/>
      <c r="G22" s="618" t="str" cm="1">
        <f t="array" ref="G22">IFERROR(INDEX(CalendarBackend!$L$8:$L1010,MATCH(1,($E$6=CalendarBackend!$B$8:$B$1000)*(H$10=CalendarBackend!$K$8:$K$1000)*($B22=CalendarBackend!$G$8:$G1010),0)),"")</f>
        <v/>
      </c>
      <c r="H22" s="618" t="str" cm="1">
        <f t="array" ref="H22">IFERROR(INDEX(CalendarBackend!$E$8:$E1010,MATCH(1,($E$6=CalendarBackend!$B$8:$B$1000)*(H$10=CalendarBackend!$K$8:$K$1000)*($B22=CalendarBackend!$G$8:$G1010),0)),"")</f>
        <v/>
      </c>
      <c r="I22" s="619"/>
      <c r="J22" s="618" t="str" cm="1">
        <f t="array" ref="J22">IFERROR(INDEX(CalendarBackend!$L$8:$L1010,MATCH(1,($E$6=CalendarBackend!$B$8:$B$1000)*(K$10=CalendarBackend!$K$8:$K$1000)*($B22=CalendarBackend!$G$8:$G1010),0)),"")</f>
        <v/>
      </c>
      <c r="K22" s="618" t="str" cm="1">
        <f t="array" ref="K22">IFERROR(INDEX(CalendarBackend!$E$8:$E1010,MATCH(1,($E$6=CalendarBackend!$B$8:$B$1000)*(K$10=CalendarBackend!$K$8:$K$1000)*($B22=CalendarBackend!$G$8:$G1010),0)),"")</f>
        <v/>
      </c>
      <c r="L22" s="619"/>
      <c r="M22" s="618" t="str" cm="1">
        <f t="array" ref="M22">IFERROR(INDEX(CalendarBackend!$L$8:$L1010,MATCH(1,($E$6=CalendarBackend!$B$8:$B$1000)*(N$10=CalendarBackend!$K$8:$K$1000)*($B22=CalendarBackend!$G$8:$G1010),0)),"")</f>
        <v/>
      </c>
      <c r="N22" s="618" t="str" cm="1">
        <f t="array" ref="N22">IFERROR(INDEX(CalendarBackend!$E$8:$E1010,MATCH(1,($E$6=CalendarBackend!$B$8:$B$1000)*(N$10=CalendarBackend!$K$8:$K$1000)*($B22=CalendarBackend!$G$8:$G1010),0)),"")</f>
        <v/>
      </c>
      <c r="O22" s="619"/>
      <c r="P22" s="618" t="str" cm="1">
        <f t="array" ref="P22">IFERROR(INDEX(CalendarBackend!$L$8:$L1010,MATCH(1,($E$6=CalendarBackend!$B$8:$B$1000)*(Q$10=CalendarBackend!$K$8:$K$1000)*($B22=CalendarBackend!$G$8:$G1010),0)),"")</f>
        <v/>
      </c>
      <c r="Q22" s="618" t="str" cm="1">
        <f t="array" ref="Q22">IFERROR(INDEX(CalendarBackend!$E$8:$E1010,MATCH(1,($E$6=CalendarBackend!$B$8:$B$1000)*(Q$10=CalendarBackend!$K$8:$K$1000)*($B22=CalendarBackend!$G$8:$G1010),0)),"")</f>
        <v/>
      </c>
      <c r="R22" s="619"/>
      <c r="S22" s="618" t="str" cm="1">
        <f t="array" ref="S22">IFERROR(INDEX(CalendarBackend!$L$8:$L1010,MATCH(1,($E$6=CalendarBackend!$B$8:$B$1000)*(T$10=CalendarBackend!$K$8:$K$1000)*($B22=CalendarBackend!$G$8:$G1010),0)),"")</f>
        <v/>
      </c>
      <c r="T22" s="618" t="str" cm="1">
        <f t="array" ref="T22">IFERROR(INDEX(CalendarBackend!$E$8:$E1010,MATCH(1,($E$6=CalendarBackend!$B$8:$B$1000)*(T$10=CalendarBackend!$K$8:$K$1000)*($B22=CalendarBackend!$G$8:$G1010),0)),"")</f>
        <v/>
      </c>
      <c r="U22" s="619"/>
      <c r="V22" s="618" t="str" cm="1">
        <f t="array" ref="V22">IFERROR(INDEX(CalendarBackend!$L$8:$L1010,MATCH(1,($E$6=CalendarBackend!$B$8:$B$1000)*(W$10=CalendarBackend!$K$8:$K$1000)*($B22=CalendarBackend!$G$8:$G1010),0)),"")</f>
        <v/>
      </c>
      <c r="W22" s="618" t="str" cm="1">
        <f t="array" ref="W22">IFERROR(INDEX(CalendarBackend!$E$8:$E1010,MATCH(1,($E$6=CalendarBackend!$B$8:$B$1000)*(W$10=CalendarBackend!$K$8:$K$1000)*($B22=CalendarBackend!$G$8:$G1010),0)),"")</f>
        <v/>
      </c>
      <c r="X22" s="619"/>
      <c r="Y22" s="618" t="str" cm="1">
        <f t="array" ref="Y22">IFERROR(INDEX(CalendarBackend!$L$8:$L1010,MATCH(1,($E$6=CalendarBackend!$B$8:$B$1000)*(Z$10=CalendarBackend!$K$8:$K$1000)*($B22=CalendarBackend!$G$8:$G1010),0)),"")</f>
        <v/>
      </c>
      <c r="Z22" s="618" t="str" cm="1">
        <f t="array" ref="Z22">IFERROR(INDEX(CalendarBackend!$E$8:$E1010,MATCH(1,($E$6=CalendarBackend!$B$8:$B$1000)*(Z$10=CalendarBackend!$K$8:$K$1000)*($B22=CalendarBackend!$G$8:$G1010),0)),"")</f>
        <v/>
      </c>
      <c r="AA22" s="619"/>
      <c r="AB22" s="618" t="str" cm="1">
        <f t="array" ref="AB22">IFERROR(INDEX(CalendarBackend!$L$8:$L1010,MATCH(1,($E$6=CalendarBackend!$B$8:$B$1000)*(AC$10=CalendarBackend!$K$8:$K$1000)*($B22=CalendarBackend!$G$8:$G1010),0)),"")</f>
        <v/>
      </c>
      <c r="AC22" s="618" t="str" cm="1">
        <f t="array" ref="AC22">IFERROR(INDEX(CalendarBackend!$E$8:$E1010,MATCH(1,($E$6=CalendarBackend!$B$8:$B$1000)*(AC$10=CalendarBackend!$K$8:$K$1000)*($B22=CalendarBackend!$G$8:$G1010),0)),"")</f>
        <v/>
      </c>
      <c r="AD22" s="619"/>
      <c r="AE22" s="618" t="str" cm="1">
        <f t="array" ref="AE22">IFERROR(INDEX(CalendarBackend!$L$8:$L1010,MATCH(1,($E$6=CalendarBackend!$B$8:$B$1000)*(AF$10=CalendarBackend!$K$8:$K$1000)*($B22=CalendarBackend!$G$8:$G1010),0)),"")</f>
        <v/>
      </c>
      <c r="AF22" s="620" t="str" cm="1">
        <f t="array" ref="AF22">IFERROR(INDEX(CalendarBackend!$E$8:$E1010,MATCH(1,($E$6=CalendarBackend!$B$8:$B$1000)*(AF$10=CalendarBackend!$K$8:$K$1000)*($B22=CalendarBackend!$G$8:$G1010),0)),"")</f>
        <v/>
      </c>
    </row>
    <row r="23" spans="2:32" ht="12.75" customHeight="1">
      <c r="B23" s="839"/>
      <c r="C23" s="612"/>
      <c r="D23" s="613" t="str">
        <f t="shared" ref="D23:D25" si="38">D22</f>
        <v/>
      </c>
      <c r="E23" s="613" t="str" cm="1">
        <f t="array" ref="E23">IFERROR(INDEX(CalendarBackend!$I$8:$I1010,MATCH(D23,CalendarBackend!$L$8:$L$1000,0),),"")</f>
        <v/>
      </c>
      <c r="F23" s="612"/>
      <c r="G23" s="613" t="str">
        <f t="shared" ref="G23" si="39">G22</f>
        <v/>
      </c>
      <c r="H23" s="613" t="str" cm="1">
        <f t="array" ref="H23">IFERROR(INDEX(CalendarBackend!$I$8:$I1010,MATCH(G23,CalendarBackend!$L$8:$L$1000,0),),"")</f>
        <v/>
      </c>
      <c r="I23" s="612"/>
      <c r="J23" s="613" t="str">
        <f t="shared" ref="J23" si="40">J22</f>
        <v/>
      </c>
      <c r="K23" s="613" t="str" cm="1">
        <f t="array" ref="K23">IFERROR(INDEX(CalendarBackend!$I$8:$I1010,MATCH(J23,CalendarBackend!$L$8:$L$1000,0),),"")</f>
        <v/>
      </c>
      <c r="L23" s="612"/>
      <c r="M23" s="613" t="str">
        <f t="shared" ref="M23" si="41">M22</f>
        <v/>
      </c>
      <c r="N23" s="613" t="str" cm="1">
        <f t="array" ref="N23">IFERROR(INDEX(CalendarBackend!$I$8:$I1010,MATCH(M23,CalendarBackend!$L$8:$L$1000,0),),"")</f>
        <v/>
      </c>
      <c r="O23" s="612"/>
      <c r="P23" s="613" t="str">
        <f t="shared" ref="P23" si="42">P22</f>
        <v/>
      </c>
      <c r="Q23" s="613" t="str" cm="1">
        <f t="array" ref="Q23">IFERROR(INDEX(CalendarBackend!$I$8:$I1010,MATCH(P23,CalendarBackend!$L$8:$L$1000,0),),"")</f>
        <v/>
      </c>
      <c r="R23" s="612"/>
      <c r="S23" s="613" t="str">
        <f t="shared" ref="S23" si="43">S22</f>
        <v/>
      </c>
      <c r="T23" s="613" t="str" cm="1">
        <f t="array" ref="T23">IFERROR(INDEX(CalendarBackend!$I$8:$I1010,MATCH(S23,CalendarBackend!$L$8:$L$1000,0),),"")</f>
        <v/>
      </c>
      <c r="U23" s="612"/>
      <c r="V23" s="613" t="str">
        <f t="shared" ref="V23" si="44">V22</f>
        <v/>
      </c>
      <c r="W23" s="613" t="str" cm="1">
        <f t="array" ref="W23">IFERROR(INDEX(CalendarBackend!$I$8:$I1010,MATCH(V23,CalendarBackend!$L$8:$L$1000,0),),"")</f>
        <v/>
      </c>
      <c r="X23" s="612"/>
      <c r="Y23" s="613" t="str">
        <f t="shared" ref="Y23" si="45">Y22</f>
        <v/>
      </c>
      <c r="Z23" s="613" t="str" cm="1">
        <f t="array" ref="Z23">IFERROR(INDEX(CalendarBackend!$I$8:$I1010,MATCH(Y23,CalendarBackend!$L$8:$L$1000,0),),"")</f>
        <v/>
      </c>
      <c r="AA23" s="612"/>
      <c r="AB23" s="613" t="str">
        <f t="shared" ref="AB23" si="46">AB22</f>
        <v/>
      </c>
      <c r="AC23" s="613" t="str" cm="1">
        <f t="array" ref="AC23">IFERROR(INDEX(CalendarBackend!$I$8:$I1010,MATCH(AB23,CalendarBackend!$L$8:$L$1000,0),),"")</f>
        <v/>
      </c>
      <c r="AD23" s="612"/>
      <c r="AE23" s="613" t="str">
        <f t="shared" ref="AE23" si="47">AE22</f>
        <v/>
      </c>
      <c r="AF23" s="621" t="str" cm="1">
        <f t="array" ref="AF23">IFERROR(INDEX(CalendarBackend!$I$8:$I1010,MATCH(AE23,CalendarBackend!$L$8:$L$1000,0),),"")</f>
        <v/>
      </c>
    </row>
    <row r="24" spans="2:32" ht="12.75" customHeight="1">
      <c r="B24" s="839"/>
      <c r="C24" s="612"/>
      <c r="D24" s="613" t="str">
        <f t="shared" si="38"/>
        <v/>
      </c>
      <c r="E24" s="613" t="str" cm="1">
        <f t="array" ref="E24">IFERROR("Venue: "&amp;INDEX(CalendarBackend!$K$8:$K1010,MATCH(D24,CalendarBackend!$L$8:$L$1000,0),),"")</f>
        <v/>
      </c>
      <c r="F24" s="612"/>
      <c r="G24" s="613" t="str">
        <f t="shared" ref="G24" si="48">G23</f>
        <v/>
      </c>
      <c r="H24" s="613" t="str" cm="1">
        <f t="array" ref="H24">IFERROR("Venue: "&amp;INDEX(CalendarBackend!$K$8:$K1010,MATCH(G24,CalendarBackend!$L$8:$L$1000,0),),"")</f>
        <v/>
      </c>
      <c r="I24" s="612"/>
      <c r="J24" s="613" t="str">
        <f t="shared" ref="J24" si="49">J23</f>
        <v/>
      </c>
      <c r="K24" s="613" t="str" cm="1">
        <f t="array" ref="K24">IFERROR("Venue: "&amp;INDEX(CalendarBackend!$K$8:$K1010,MATCH(J24,CalendarBackend!$L$8:$L$1000,0),),"")</f>
        <v/>
      </c>
      <c r="L24" s="612"/>
      <c r="M24" s="613" t="str">
        <f t="shared" ref="M24" si="50">M23</f>
        <v/>
      </c>
      <c r="N24" s="613" t="str" cm="1">
        <f t="array" ref="N24">IFERROR("Venue: "&amp;INDEX(CalendarBackend!$K$8:$K1010,MATCH(M24,CalendarBackend!$L$8:$L$1000,0),),"")</f>
        <v/>
      </c>
      <c r="O24" s="612"/>
      <c r="P24" s="613" t="str">
        <f t="shared" ref="P24" si="51">P23</f>
        <v/>
      </c>
      <c r="Q24" s="613" t="str" cm="1">
        <f t="array" ref="Q24">IFERROR("Venue: "&amp;INDEX(CalendarBackend!$K$8:$K1010,MATCH(P24,CalendarBackend!$L$8:$L$1000,0),),"")</f>
        <v/>
      </c>
      <c r="R24" s="612"/>
      <c r="S24" s="613" t="str">
        <f t="shared" ref="S24" si="52">S23</f>
        <v/>
      </c>
      <c r="T24" s="613" t="str" cm="1">
        <f t="array" ref="T24">IFERROR("Venue: "&amp;INDEX(CalendarBackend!$K$8:$K1010,MATCH(S24,CalendarBackend!$L$8:$L$1000,0),),"")</f>
        <v/>
      </c>
      <c r="U24" s="612"/>
      <c r="V24" s="613" t="str">
        <f t="shared" ref="V24" si="53">V23</f>
        <v/>
      </c>
      <c r="W24" s="613" t="str" cm="1">
        <f t="array" ref="W24">IFERROR("Venue: "&amp;INDEX(CalendarBackend!$K$8:$K1010,MATCH(V24,CalendarBackend!$L$8:$L$1000,0),),"")</f>
        <v/>
      </c>
      <c r="X24" s="612"/>
      <c r="Y24" s="613" t="str">
        <f t="shared" ref="Y24" si="54">Y23</f>
        <v/>
      </c>
      <c r="Z24" s="613" t="str" cm="1">
        <f t="array" ref="Z24">IFERROR("Venue: "&amp;INDEX(CalendarBackend!$K$8:$K1010,MATCH(Y24,CalendarBackend!$L$8:$L$1000,0),),"")</f>
        <v/>
      </c>
      <c r="AA24" s="612"/>
      <c r="AB24" s="613" t="str">
        <f t="shared" ref="AB24" si="55">AB23</f>
        <v/>
      </c>
      <c r="AC24" s="613" t="str" cm="1">
        <f t="array" ref="AC24">IFERROR("Venue: "&amp;INDEX(CalendarBackend!$K$8:$K1010,MATCH(AB24,CalendarBackend!$L$8:$L$1000,0),),"")</f>
        <v/>
      </c>
      <c r="AD24" s="612"/>
      <c r="AE24" s="613" t="str">
        <f t="shared" ref="AE24" si="56">AE23</f>
        <v/>
      </c>
      <c r="AF24" s="621" t="str" cm="1">
        <f t="array" ref="AF24">IFERROR("Venue: "&amp;INDEX(CalendarBackend!$K$8:$K1010,MATCH(AE24,CalendarBackend!$L$8:$L$1000,0),),"")</f>
        <v/>
      </c>
    </row>
    <row r="25" spans="2:32" ht="13">
      <c r="B25" s="839"/>
      <c r="C25" s="612"/>
      <c r="D25" s="613" t="str">
        <f t="shared" si="38"/>
        <v/>
      </c>
      <c r="E25" s="613" t="str" cm="1">
        <f t="array" ref="E25">IFERROR(IF(INDEX(CalendarBackend!$F$8:$F1010,MATCH(D25,CalendarBackend!$L$8:$L$1000,0),)="",CHAR(10),"Speaker(s): "&amp;INDEX(CalendarBackend!$F$8:$F1010,MATCH(D25,CalendarBackend!$L$8:$L$1000,0),)),"")</f>
        <v/>
      </c>
      <c r="F25" s="612"/>
      <c r="G25" s="613" t="str">
        <f t="shared" ref="G25" si="57">G24</f>
        <v/>
      </c>
      <c r="H25" s="613" t="str" cm="1">
        <f t="array" ref="H25">IFERROR(IF(INDEX(CalendarBackend!$F$8:$F1010,MATCH(G25,CalendarBackend!$L$8:$L$1000,0),)="",CHAR(10),"Speaker(s): "&amp;INDEX(CalendarBackend!$F$8:$F1010,MATCH(G25,CalendarBackend!$L$8:$L$1000,0),)),"")</f>
        <v/>
      </c>
      <c r="I25" s="612"/>
      <c r="J25" s="613" t="str">
        <f t="shared" ref="J25" si="58">J24</f>
        <v/>
      </c>
      <c r="K25" s="613" t="str" cm="1">
        <f t="array" ref="K25">IFERROR(IF(INDEX(CalendarBackend!$F$8:$F1010,MATCH(J25,CalendarBackend!$L$8:$L$1000,0),)="",CHAR(10),"Speaker(s): "&amp;INDEX(CalendarBackend!$F$8:$F1010,MATCH(J25,CalendarBackend!$L$8:$L$1000,0),)),"")</f>
        <v/>
      </c>
      <c r="L25" s="612"/>
      <c r="M25" s="613" t="str">
        <f t="shared" ref="M25" si="59">M24</f>
        <v/>
      </c>
      <c r="N25" s="613" t="str" cm="1">
        <f t="array" ref="N25">IFERROR(IF(INDEX(CalendarBackend!$F$8:$F1010,MATCH(M25,CalendarBackend!$L$8:$L$1000,0),)="",CHAR(10),"Speaker(s): "&amp;INDEX(CalendarBackend!$F$8:$F1010,MATCH(M25,CalendarBackend!$L$8:$L$1000,0),)),"")</f>
        <v/>
      </c>
      <c r="O25" s="612"/>
      <c r="P25" s="613" t="str">
        <f t="shared" ref="P25" si="60">P24</f>
        <v/>
      </c>
      <c r="Q25" s="613" t="str" cm="1">
        <f t="array" ref="Q25">IFERROR(IF(INDEX(CalendarBackend!$F$8:$F1010,MATCH(P25,CalendarBackend!$L$8:$L$1000,0),)="",CHAR(10),"Speaker(s): "&amp;INDEX(CalendarBackend!$F$8:$F1010,MATCH(P25,CalendarBackend!$L$8:$L$1000,0),)),"")</f>
        <v/>
      </c>
      <c r="R25" s="612"/>
      <c r="S25" s="613" t="str">
        <f t="shared" ref="S25" si="61">S24</f>
        <v/>
      </c>
      <c r="T25" s="613" t="str" cm="1">
        <f t="array" ref="T25">IFERROR(IF(INDEX(CalendarBackend!$F$8:$F1010,MATCH(S25,CalendarBackend!$L$8:$L$1000,0),)="",CHAR(10),"Speaker(s): "&amp;INDEX(CalendarBackend!$F$8:$F1010,MATCH(S25,CalendarBackend!$L$8:$L$1000,0),)),"")</f>
        <v/>
      </c>
      <c r="U25" s="612"/>
      <c r="V25" s="613" t="str">
        <f t="shared" ref="V25" si="62">V24</f>
        <v/>
      </c>
      <c r="W25" s="613" t="str" cm="1">
        <f t="array" ref="W25">IFERROR(IF(INDEX(CalendarBackend!$F$8:$F1010,MATCH(V25,CalendarBackend!$L$8:$L$1000,0),)="",CHAR(10),"Speaker(s): "&amp;INDEX(CalendarBackend!$F$8:$F1010,MATCH(V25,CalendarBackend!$L$8:$L$1000,0),)),"")</f>
        <v/>
      </c>
      <c r="X25" s="612"/>
      <c r="Y25" s="613" t="str">
        <f t="shared" ref="Y25" si="63">Y24</f>
        <v/>
      </c>
      <c r="Z25" s="613" t="str" cm="1">
        <f t="array" ref="Z25">IFERROR(IF(INDEX(CalendarBackend!$F$8:$F1010,MATCH(Y25,CalendarBackend!$L$8:$L$1000,0),)="",CHAR(10),"Speaker(s): "&amp;INDEX(CalendarBackend!$F$8:$F1010,MATCH(Y25,CalendarBackend!$L$8:$L$1000,0),)),"")</f>
        <v/>
      </c>
      <c r="AA25" s="612"/>
      <c r="AB25" s="613" t="str">
        <f t="shared" ref="AB25" si="64">AB24</f>
        <v/>
      </c>
      <c r="AC25" s="613" t="str" cm="1">
        <f t="array" ref="AC25">IFERROR(IF(INDEX(CalendarBackend!$F$8:$F1010,MATCH(AB25,CalendarBackend!$L$8:$L$1000,0),)="",CHAR(10),"Speaker(s): "&amp;INDEX(CalendarBackend!$F$8:$F1010,MATCH(AB25,CalendarBackend!$L$8:$L$1000,0),)),"")</f>
        <v/>
      </c>
      <c r="AD25" s="612"/>
      <c r="AE25" s="613" t="str">
        <f t="shared" ref="AE25" si="65">AE24</f>
        <v/>
      </c>
      <c r="AF25" s="621" t="str" cm="1">
        <f t="array" ref="AF25">IFERROR(IF(INDEX(CalendarBackend!$F$8:$F1010,MATCH(AE25,CalendarBackend!$L$8:$L$1000,0),)="",CHAR(10),"Speaker(s): "&amp;INDEX(CalendarBackend!$F$8:$F1010,MATCH(AE25,CalendarBackend!$L$8:$L$1000,0),)),"")</f>
        <v/>
      </c>
    </row>
    <row r="26" spans="2:32" ht="12">
      <c r="B26" s="839"/>
      <c r="C26" s="612"/>
      <c r="D26" s="612"/>
      <c r="E26" s="613"/>
      <c r="F26" s="612"/>
      <c r="G26" s="612"/>
      <c r="H26" s="613"/>
      <c r="I26" s="612"/>
      <c r="J26" s="612"/>
      <c r="K26" s="613"/>
      <c r="L26" s="612"/>
      <c r="M26" s="612"/>
      <c r="N26" s="613"/>
      <c r="O26" s="612"/>
      <c r="P26" s="612"/>
      <c r="Q26" s="613"/>
      <c r="R26" s="612"/>
      <c r="S26" s="612"/>
      <c r="T26" s="613"/>
      <c r="U26" s="612"/>
      <c r="V26" s="612"/>
      <c r="W26" s="613"/>
      <c r="X26" s="612"/>
      <c r="Y26" s="612"/>
      <c r="Z26" s="613"/>
      <c r="AA26" s="612"/>
      <c r="AB26" s="612"/>
      <c r="AC26" s="613"/>
      <c r="AD26" s="612"/>
      <c r="AE26" s="612"/>
      <c r="AF26" s="621"/>
    </row>
    <row r="27" spans="2:32" ht="12.75" customHeight="1">
      <c r="B27" s="840" t="str">
        <f>IF($B22="","",IF($B22+TIME(1,0,0)&lt;=MAX(CalendarBackend!$H$8:$H1010),$B22+TIME(1,0,0),""))</f>
        <v/>
      </c>
      <c r="C27" s="619"/>
      <c r="D27" s="618" t="str" cm="1">
        <f t="array" ref="D27">IFERROR(INDEX(CalendarBackend!$L$8:$L1015,MATCH(1,($E$6=CalendarBackend!$B$8:$B$1000)*(E$10=CalendarBackend!$K$8:$K$1000)*($B27=CalendarBackend!$G$8:$G1015),0)),"")</f>
        <v/>
      </c>
      <c r="E27" s="618" t="str" cm="1">
        <f t="array" ref="E27">IFERROR(INDEX(CalendarBackend!$E$8:$E1015,MATCH(1,($E$6=CalendarBackend!$B$8:$B$1000)*(E$10=CalendarBackend!$K$8:$K$1000)*($B27=CalendarBackend!$G$8:$G1015),0)),"")</f>
        <v/>
      </c>
      <c r="F27" s="619"/>
      <c r="G27" s="618" t="str" cm="1">
        <f t="array" ref="G27">IFERROR(INDEX(CalendarBackend!$L$8:$L1015,MATCH(1,($E$6=CalendarBackend!$B$8:$B$1000)*(H$10=CalendarBackend!$K$8:$K$1000)*($B27=CalendarBackend!$G$8:$G1015),0)),"")</f>
        <v/>
      </c>
      <c r="H27" s="618" t="str" cm="1">
        <f t="array" ref="H27">IFERROR(INDEX(CalendarBackend!$E$8:$E1015,MATCH(1,($E$6=CalendarBackend!$B$8:$B$1000)*(H$10=CalendarBackend!$K$8:$K$1000)*($B27=CalendarBackend!$G$8:$G1015),0)),"")</f>
        <v/>
      </c>
      <c r="I27" s="619"/>
      <c r="J27" s="618" t="str" cm="1">
        <f t="array" ref="J27">IFERROR(INDEX(CalendarBackend!$L$8:$L1015,MATCH(1,($E$6=CalendarBackend!$B$8:$B$1000)*(K$10=CalendarBackend!$K$8:$K$1000)*($B27=CalendarBackend!$G$8:$G1015),0)),"")</f>
        <v/>
      </c>
      <c r="K27" s="618" t="str" cm="1">
        <f t="array" ref="K27">IFERROR(INDEX(CalendarBackend!$E$8:$E1015,MATCH(1,($E$6=CalendarBackend!$B$8:$B$1000)*(K$10=CalendarBackend!$K$8:$K$1000)*($B27=CalendarBackend!$G$8:$G1015),0)),"")</f>
        <v/>
      </c>
      <c r="L27" s="619"/>
      <c r="M27" s="618" t="str" cm="1">
        <f t="array" ref="M27">IFERROR(INDEX(CalendarBackend!$L$8:$L1015,MATCH(1,($E$6=CalendarBackend!$B$8:$B$1000)*(N$10=CalendarBackend!$K$8:$K$1000)*($B27=CalendarBackend!$G$8:$G1015),0)),"")</f>
        <v/>
      </c>
      <c r="N27" s="618" t="str" cm="1">
        <f t="array" ref="N27">IFERROR(INDEX(CalendarBackend!$E$8:$E1015,MATCH(1,($E$6=CalendarBackend!$B$8:$B$1000)*(N$10=CalendarBackend!$K$8:$K$1000)*($B27=CalendarBackend!$G$8:$G1015),0)),"")</f>
        <v/>
      </c>
      <c r="O27" s="619"/>
      <c r="P27" s="618" t="str" cm="1">
        <f t="array" ref="P27">IFERROR(INDEX(CalendarBackend!$L$8:$L1015,MATCH(1,($E$6=CalendarBackend!$B$8:$B$1000)*(Q$10=CalendarBackend!$K$8:$K$1000)*($B27=CalendarBackend!$G$8:$G1015),0)),"")</f>
        <v/>
      </c>
      <c r="Q27" s="618" t="str" cm="1">
        <f t="array" ref="Q27">IFERROR(INDEX(CalendarBackend!$E$8:$E1015,MATCH(1,($E$6=CalendarBackend!$B$8:$B$1000)*(Q$10=CalendarBackend!$K$8:$K$1000)*($B27=CalendarBackend!$G$8:$G1015),0)),"")</f>
        <v/>
      </c>
      <c r="R27" s="619"/>
      <c r="S27" s="618" t="str" cm="1">
        <f t="array" ref="S27">IFERROR(INDEX(CalendarBackend!$L$8:$L1015,MATCH(1,($E$6=CalendarBackend!$B$8:$B$1000)*(T$10=CalendarBackend!$K$8:$K$1000)*($B27=CalendarBackend!$G$8:$G1015),0)),"")</f>
        <v/>
      </c>
      <c r="T27" s="618" t="str" cm="1">
        <f t="array" ref="T27">IFERROR(INDEX(CalendarBackend!$E$8:$E1015,MATCH(1,($E$6=CalendarBackend!$B$8:$B$1000)*(T$10=CalendarBackend!$K$8:$K$1000)*($B27=CalendarBackend!$G$8:$G1015),0)),"")</f>
        <v/>
      </c>
      <c r="U27" s="619"/>
      <c r="V27" s="618" t="str" cm="1">
        <f t="array" ref="V27">IFERROR(INDEX(CalendarBackend!$L$8:$L1015,MATCH(1,($E$6=CalendarBackend!$B$8:$B$1000)*(W$10=CalendarBackend!$K$8:$K$1000)*($B27=CalendarBackend!$G$8:$G1015),0)),"")</f>
        <v/>
      </c>
      <c r="W27" s="618" t="str" cm="1">
        <f t="array" ref="W27">IFERROR(INDEX(CalendarBackend!$E$8:$E1015,MATCH(1,($E$6=CalendarBackend!$B$8:$B$1000)*(W$10=CalendarBackend!$K$8:$K$1000)*($B27=CalendarBackend!$G$8:$G1015),0)),"")</f>
        <v/>
      </c>
      <c r="X27" s="619"/>
      <c r="Y27" s="618" t="str" cm="1">
        <f t="array" ref="Y27">IFERROR(INDEX(CalendarBackend!$L$8:$L1015,MATCH(1,($E$6=CalendarBackend!$B$8:$B$1000)*(Z$10=CalendarBackend!$K$8:$K$1000)*($B27=CalendarBackend!$G$8:$G1015),0)),"")</f>
        <v/>
      </c>
      <c r="Z27" s="618" t="str" cm="1">
        <f t="array" ref="Z27">IFERROR(INDEX(CalendarBackend!$E$8:$E1015,MATCH(1,($E$6=CalendarBackend!$B$8:$B$1000)*(Z$10=CalendarBackend!$K$8:$K$1000)*($B27=CalendarBackend!$G$8:$G1015),0)),"")</f>
        <v/>
      </c>
      <c r="AA27" s="619"/>
      <c r="AB27" s="618" t="str" cm="1">
        <f t="array" ref="AB27">IFERROR(INDEX(CalendarBackend!$L$8:$L1015,MATCH(1,($E$6=CalendarBackend!$B$8:$B$1000)*(AC$10=CalendarBackend!$K$8:$K$1000)*($B27=CalendarBackend!$G$8:$G1015),0)),"")</f>
        <v/>
      </c>
      <c r="AC27" s="618" t="str" cm="1">
        <f t="array" ref="AC27">IFERROR(INDEX(CalendarBackend!$E$8:$E1015,MATCH(1,($E$6=CalendarBackend!$B$8:$B$1000)*(AC$10=CalendarBackend!$K$8:$K$1000)*($B27=CalendarBackend!$G$8:$G1015),0)),"")</f>
        <v/>
      </c>
      <c r="AD27" s="619"/>
      <c r="AE27" s="618" t="str" cm="1">
        <f t="array" ref="AE27">IFERROR(INDEX(CalendarBackend!$L$8:$L1015,MATCH(1,($E$6=CalendarBackend!$B$8:$B$1000)*(AF$10=CalendarBackend!$K$8:$K$1000)*($B27=CalendarBackend!$G$8:$G1015),0)),"")</f>
        <v/>
      </c>
      <c r="AF27" s="620" t="str" cm="1">
        <f t="array" ref="AF27">IFERROR(INDEX(CalendarBackend!$E$8:$E1015,MATCH(1,($E$6=CalendarBackend!$B$8:$B$1000)*(AF$10=CalendarBackend!$K$8:$K$1000)*($B27=CalendarBackend!$G$8:$G1015),0)),"")</f>
        <v/>
      </c>
    </row>
    <row r="28" spans="2:32" ht="13">
      <c r="B28" s="839"/>
      <c r="C28" s="612"/>
      <c r="D28" s="613" t="str">
        <f t="shared" ref="D28:D30" si="66">D27</f>
        <v/>
      </c>
      <c r="E28" s="613" t="str" cm="1">
        <f t="array" ref="E28">IFERROR(INDEX(CalendarBackend!$I$8:$I1015,MATCH(D28,CalendarBackend!$L$8:$L$1000,0),),"")</f>
        <v/>
      </c>
      <c r="F28" s="612"/>
      <c r="G28" s="613" t="str">
        <f t="shared" ref="G28" si="67">G27</f>
        <v/>
      </c>
      <c r="H28" s="613" t="str" cm="1">
        <f t="array" ref="H28">IFERROR(INDEX(CalendarBackend!$I$8:$I1015,MATCH(G28,CalendarBackend!$L$8:$L$1000,0),),"")</f>
        <v/>
      </c>
      <c r="I28" s="612"/>
      <c r="J28" s="613" t="str">
        <f t="shared" ref="J28" si="68">J27</f>
        <v/>
      </c>
      <c r="K28" s="613" t="str" cm="1">
        <f t="array" ref="K28">IFERROR(INDEX(CalendarBackend!$I$8:$I1015,MATCH(J28,CalendarBackend!$L$8:$L$1000,0),),"")</f>
        <v/>
      </c>
      <c r="L28" s="612"/>
      <c r="M28" s="613" t="str">
        <f t="shared" ref="M28" si="69">M27</f>
        <v/>
      </c>
      <c r="N28" s="613" t="str" cm="1">
        <f t="array" ref="N28">IFERROR(INDEX(CalendarBackend!$I$8:$I1015,MATCH(M28,CalendarBackend!$L$8:$L$1000,0),),"")</f>
        <v/>
      </c>
      <c r="O28" s="612"/>
      <c r="P28" s="613" t="str">
        <f t="shared" ref="P28" si="70">P27</f>
        <v/>
      </c>
      <c r="Q28" s="613" t="str" cm="1">
        <f t="array" ref="Q28">IFERROR(INDEX(CalendarBackend!$I$8:$I1015,MATCH(P28,CalendarBackend!$L$8:$L$1000,0),),"")</f>
        <v/>
      </c>
      <c r="R28" s="612"/>
      <c r="S28" s="613" t="str">
        <f t="shared" ref="S28" si="71">S27</f>
        <v/>
      </c>
      <c r="T28" s="613" t="str" cm="1">
        <f t="array" ref="T28">IFERROR(INDEX(CalendarBackend!$I$8:$I1015,MATCH(S28,CalendarBackend!$L$8:$L$1000,0),),"")</f>
        <v/>
      </c>
      <c r="U28" s="612"/>
      <c r="V28" s="613" t="str">
        <f t="shared" ref="V28" si="72">V27</f>
        <v/>
      </c>
      <c r="W28" s="613" t="str" cm="1">
        <f t="array" ref="W28">IFERROR(INDEX(CalendarBackend!$I$8:$I1015,MATCH(V28,CalendarBackend!$L$8:$L$1000,0),),"")</f>
        <v/>
      </c>
      <c r="X28" s="612"/>
      <c r="Y28" s="613" t="str">
        <f t="shared" ref="Y28" si="73">Y27</f>
        <v/>
      </c>
      <c r="Z28" s="613" t="str" cm="1">
        <f t="array" ref="Z28">IFERROR(INDEX(CalendarBackend!$I$8:$I1015,MATCH(Y28,CalendarBackend!$L$8:$L$1000,0),),"")</f>
        <v/>
      </c>
      <c r="AA28" s="612"/>
      <c r="AB28" s="613" t="str">
        <f t="shared" ref="AB28" si="74">AB27</f>
        <v/>
      </c>
      <c r="AC28" s="613" t="str" cm="1">
        <f t="array" ref="AC28">IFERROR(INDEX(CalendarBackend!$I$8:$I1015,MATCH(AB28,CalendarBackend!$L$8:$L$1000,0),),"")</f>
        <v/>
      </c>
      <c r="AD28" s="612"/>
      <c r="AE28" s="613" t="str">
        <f t="shared" ref="AE28" si="75">AE27</f>
        <v/>
      </c>
      <c r="AF28" s="621" t="str" cm="1">
        <f t="array" ref="AF28">IFERROR(INDEX(CalendarBackend!$I$8:$I1015,MATCH(AE28,CalendarBackend!$L$8:$L$1000,0),),"")</f>
        <v/>
      </c>
    </row>
    <row r="29" spans="2:32" ht="13">
      <c r="B29" s="839"/>
      <c r="C29" s="612"/>
      <c r="D29" s="613" t="str">
        <f t="shared" si="66"/>
        <v/>
      </c>
      <c r="E29" s="613" t="str" cm="1">
        <f t="array" ref="E29">IFERROR("Venue: "&amp;INDEX(CalendarBackend!$K$8:$K1015,MATCH(D29,CalendarBackend!$L$8:$L$1000,0),),"")</f>
        <v/>
      </c>
      <c r="F29" s="612"/>
      <c r="G29" s="613" t="str">
        <f t="shared" ref="G29" si="76">G28</f>
        <v/>
      </c>
      <c r="H29" s="613" t="str" cm="1">
        <f t="array" ref="H29">IFERROR("Venue: "&amp;INDEX(CalendarBackend!$K$8:$K1015,MATCH(G29,CalendarBackend!$L$8:$L$1000,0),),"")</f>
        <v/>
      </c>
      <c r="I29" s="612"/>
      <c r="J29" s="613" t="str">
        <f t="shared" ref="J29" si="77">J28</f>
        <v/>
      </c>
      <c r="K29" s="613" t="str" cm="1">
        <f t="array" ref="K29">IFERROR("Venue: "&amp;INDEX(CalendarBackend!$K$8:$K1015,MATCH(J29,CalendarBackend!$L$8:$L$1000,0),),"")</f>
        <v/>
      </c>
      <c r="L29" s="612"/>
      <c r="M29" s="613" t="str">
        <f t="shared" ref="M29" si="78">M28</f>
        <v/>
      </c>
      <c r="N29" s="613" t="str" cm="1">
        <f t="array" ref="N29">IFERROR("Venue: "&amp;INDEX(CalendarBackend!$K$8:$K1015,MATCH(M29,CalendarBackend!$L$8:$L$1000,0),),"")</f>
        <v/>
      </c>
      <c r="O29" s="612"/>
      <c r="P29" s="613" t="str">
        <f t="shared" ref="P29" si="79">P28</f>
        <v/>
      </c>
      <c r="Q29" s="613" t="str" cm="1">
        <f t="array" ref="Q29">IFERROR("Venue: "&amp;INDEX(CalendarBackend!$K$8:$K1015,MATCH(P29,CalendarBackend!$L$8:$L$1000,0),),"")</f>
        <v/>
      </c>
      <c r="R29" s="612"/>
      <c r="S29" s="613" t="str">
        <f t="shared" ref="S29" si="80">S28</f>
        <v/>
      </c>
      <c r="T29" s="613" t="str" cm="1">
        <f t="array" ref="T29">IFERROR("Venue: "&amp;INDEX(CalendarBackend!$K$8:$K1015,MATCH(S29,CalendarBackend!$L$8:$L$1000,0),),"")</f>
        <v/>
      </c>
      <c r="U29" s="612"/>
      <c r="V29" s="613" t="str">
        <f t="shared" ref="V29" si="81">V28</f>
        <v/>
      </c>
      <c r="W29" s="613" t="str" cm="1">
        <f t="array" ref="W29">IFERROR("Venue: "&amp;INDEX(CalendarBackend!$K$8:$K1015,MATCH(V29,CalendarBackend!$L$8:$L$1000,0),),"")</f>
        <v/>
      </c>
      <c r="X29" s="612"/>
      <c r="Y29" s="613" t="str">
        <f t="shared" ref="Y29" si="82">Y28</f>
        <v/>
      </c>
      <c r="Z29" s="613" t="str" cm="1">
        <f t="array" ref="Z29">IFERROR("Venue: "&amp;INDEX(CalendarBackend!$K$8:$K1015,MATCH(Y29,CalendarBackend!$L$8:$L$1000,0),),"")</f>
        <v/>
      </c>
      <c r="AA29" s="612"/>
      <c r="AB29" s="613" t="str">
        <f t="shared" ref="AB29" si="83">AB28</f>
        <v/>
      </c>
      <c r="AC29" s="613" t="str" cm="1">
        <f t="array" ref="AC29">IFERROR("Venue: "&amp;INDEX(CalendarBackend!$K$8:$K1015,MATCH(AB29,CalendarBackend!$L$8:$L$1000,0),),"")</f>
        <v/>
      </c>
      <c r="AD29" s="612"/>
      <c r="AE29" s="613" t="str">
        <f t="shared" ref="AE29" si="84">AE28</f>
        <v/>
      </c>
      <c r="AF29" s="621" t="str" cm="1">
        <f t="array" ref="AF29">IFERROR("Venue: "&amp;INDEX(CalendarBackend!$K$8:$K1015,MATCH(AE29,CalendarBackend!$L$8:$L$1000,0),),"")</f>
        <v/>
      </c>
    </row>
    <row r="30" spans="2:32" ht="13">
      <c r="B30" s="839"/>
      <c r="C30" s="612"/>
      <c r="D30" s="613" t="str">
        <f t="shared" si="66"/>
        <v/>
      </c>
      <c r="E30" s="613" t="str" cm="1">
        <f t="array" ref="E30">IFERROR(IF(INDEX(CalendarBackend!$F$8:$F1015,MATCH(D30,CalendarBackend!$L$8:$L$1000,0),)="",CHAR(10),"Speaker(s): "&amp;INDEX(CalendarBackend!$F$8:$F1015,MATCH(D30,CalendarBackend!$L$8:$L$1000,0),)),"")</f>
        <v/>
      </c>
      <c r="F30" s="612"/>
      <c r="G30" s="613" t="str">
        <f t="shared" ref="G30" si="85">G29</f>
        <v/>
      </c>
      <c r="H30" s="613" t="str" cm="1">
        <f t="array" ref="H30">IFERROR(IF(INDEX(CalendarBackend!$F$8:$F1015,MATCH(G30,CalendarBackend!$L$8:$L$1000,0),)="",CHAR(10),"Speaker(s): "&amp;INDEX(CalendarBackend!$F$8:$F1015,MATCH(G30,CalendarBackend!$L$8:$L$1000,0),)),"")</f>
        <v/>
      </c>
      <c r="I30" s="612"/>
      <c r="J30" s="613" t="str">
        <f t="shared" ref="J30" si="86">J29</f>
        <v/>
      </c>
      <c r="K30" s="613" t="str" cm="1">
        <f t="array" ref="K30">IFERROR(IF(INDEX(CalendarBackend!$F$8:$F1015,MATCH(J30,CalendarBackend!$L$8:$L$1000,0),)="",CHAR(10),"Speaker(s): "&amp;INDEX(CalendarBackend!$F$8:$F1015,MATCH(J30,CalendarBackend!$L$8:$L$1000,0),)),"")</f>
        <v/>
      </c>
      <c r="L30" s="612"/>
      <c r="M30" s="613" t="str">
        <f t="shared" ref="M30" si="87">M29</f>
        <v/>
      </c>
      <c r="N30" s="613" t="str" cm="1">
        <f t="array" ref="N30">IFERROR(IF(INDEX(CalendarBackend!$F$8:$F1015,MATCH(M30,CalendarBackend!$L$8:$L$1000,0),)="",CHAR(10),"Speaker(s): "&amp;INDEX(CalendarBackend!$F$8:$F1015,MATCH(M30,CalendarBackend!$L$8:$L$1000,0),)),"")</f>
        <v/>
      </c>
      <c r="O30" s="612"/>
      <c r="P30" s="613" t="str">
        <f t="shared" ref="P30" si="88">P29</f>
        <v/>
      </c>
      <c r="Q30" s="613" t="str" cm="1">
        <f t="array" ref="Q30">IFERROR(IF(INDEX(CalendarBackend!$F$8:$F1015,MATCH(P30,CalendarBackend!$L$8:$L$1000,0),)="",CHAR(10),"Speaker(s): "&amp;INDEX(CalendarBackend!$F$8:$F1015,MATCH(P30,CalendarBackend!$L$8:$L$1000,0),)),"")</f>
        <v/>
      </c>
      <c r="R30" s="612"/>
      <c r="S30" s="613" t="str">
        <f t="shared" ref="S30" si="89">S29</f>
        <v/>
      </c>
      <c r="T30" s="613" t="str" cm="1">
        <f t="array" ref="T30">IFERROR(IF(INDEX(CalendarBackend!$F$8:$F1015,MATCH(S30,CalendarBackend!$L$8:$L$1000,0),)="",CHAR(10),"Speaker(s): "&amp;INDEX(CalendarBackend!$F$8:$F1015,MATCH(S30,CalendarBackend!$L$8:$L$1000,0),)),"")</f>
        <v/>
      </c>
      <c r="U30" s="612"/>
      <c r="V30" s="613" t="str">
        <f t="shared" ref="V30" si="90">V29</f>
        <v/>
      </c>
      <c r="W30" s="613" t="str" cm="1">
        <f t="array" ref="W30">IFERROR(IF(INDEX(CalendarBackend!$F$8:$F1015,MATCH(V30,CalendarBackend!$L$8:$L$1000,0),)="",CHAR(10),"Speaker(s): "&amp;INDEX(CalendarBackend!$F$8:$F1015,MATCH(V30,CalendarBackend!$L$8:$L$1000,0),)),"")</f>
        <v/>
      </c>
      <c r="X30" s="612"/>
      <c r="Y30" s="613" t="str">
        <f t="shared" ref="Y30" si="91">Y29</f>
        <v/>
      </c>
      <c r="Z30" s="613" t="str" cm="1">
        <f t="array" ref="Z30">IFERROR(IF(INDEX(CalendarBackend!$F$8:$F1015,MATCH(Y30,CalendarBackend!$L$8:$L$1000,0),)="",CHAR(10),"Speaker(s): "&amp;INDEX(CalendarBackend!$F$8:$F1015,MATCH(Y30,CalendarBackend!$L$8:$L$1000,0),)),"")</f>
        <v/>
      </c>
      <c r="AA30" s="612"/>
      <c r="AB30" s="613" t="str">
        <f t="shared" ref="AB30" si="92">AB29</f>
        <v/>
      </c>
      <c r="AC30" s="613" t="str" cm="1">
        <f t="array" ref="AC30">IFERROR(IF(INDEX(CalendarBackend!$F$8:$F1015,MATCH(AB30,CalendarBackend!$L$8:$L$1000,0),)="",CHAR(10),"Speaker(s): "&amp;INDEX(CalendarBackend!$F$8:$F1015,MATCH(AB30,CalendarBackend!$L$8:$L$1000,0),)),"")</f>
        <v/>
      </c>
      <c r="AD30" s="612"/>
      <c r="AE30" s="613" t="str">
        <f t="shared" ref="AE30" si="93">AE29</f>
        <v/>
      </c>
      <c r="AF30" s="621" t="str" cm="1">
        <f t="array" ref="AF30">IFERROR(IF(INDEX(CalendarBackend!$F$8:$F1015,MATCH(AE30,CalendarBackend!$L$8:$L$1000,0),)="",CHAR(10),"Speaker(s): "&amp;INDEX(CalendarBackend!$F$8:$F1015,MATCH(AE30,CalendarBackend!$L$8:$L$1000,0),)),"")</f>
        <v/>
      </c>
    </row>
    <row r="31" spans="2:32" ht="12">
      <c r="B31" s="839"/>
      <c r="C31" s="612"/>
      <c r="D31" s="612"/>
      <c r="E31" s="613"/>
      <c r="F31" s="612"/>
      <c r="G31" s="612"/>
      <c r="H31" s="613"/>
      <c r="I31" s="612"/>
      <c r="J31" s="612"/>
      <c r="K31" s="613"/>
      <c r="L31" s="612"/>
      <c r="M31" s="612"/>
      <c r="N31" s="613"/>
      <c r="O31" s="612"/>
      <c r="P31" s="612"/>
      <c r="Q31" s="613"/>
      <c r="R31" s="612"/>
      <c r="S31" s="612"/>
      <c r="T31" s="613"/>
      <c r="U31" s="612"/>
      <c r="V31" s="612"/>
      <c r="W31" s="613"/>
      <c r="X31" s="612"/>
      <c r="Y31" s="612"/>
      <c r="Z31" s="613"/>
      <c r="AA31" s="612"/>
      <c r="AB31" s="612"/>
      <c r="AC31" s="613"/>
      <c r="AD31" s="612"/>
      <c r="AE31" s="612"/>
      <c r="AF31" s="621"/>
    </row>
    <row r="32" spans="2:32" ht="12.75" customHeight="1">
      <c r="B32" s="840" t="str">
        <f>IF($B27="","",IF($B27+TIME(1,0,0)&lt;=MAX(CalendarBackend!$H$8:$H1015),$B27+TIME(1,0,0),""))</f>
        <v/>
      </c>
      <c r="C32" s="619"/>
      <c r="D32" s="618" t="str" cm="1">
        <f t="array" ref="D32">IFERROR(INDEX(CalendarBackend!$L$8:$L1020,MATCH(1,($E$6=CalendarBackend!$B$8:$B$1000)*(E$10=CalendarBackend!$K$8:$K$1000)*($B32=CalendarBackend!$G$8:$G1020),0)),"")</f>
        <v/>
      </c>
      <c r="E32" s="618" t="str" cm="1">
        <f t="array" ref="E32">IFERROR(INDEX(CalendarBackend!$E$8:$E1020,MATCH(1,($E$6=CalendarBackend!$B$8:$B$1000)*(E$10=CalendarBackend!$K$8:$K$1000)*($B32=CalendarBackend!$G$8:$G1020),0)),"")</f>
        <v/>
      </c>
      <c r="F32" s="619"/>
      <c r="G32" s="618" t="str" cm="1">
        <f t="array" ref="G32">IFERROR(INDEX(CalendarBackend!$L$8:$L1020,MATCH(1,($E$6=CalendarBackend!$B$8:$B$1000)*(H$10=CalendarBackend!$K$8:$K$1000)*($B32=CalendarBackend!$G$8:$G1020),0)),"")</f>
        <v/>
      </c>
      <c r="H32" s="618" t="str" cm="1">
        <f t="array" ref="H32">IFERROR(INDEX(CalendarBackend!$E$8:$E1020,MATCH(1,($E$6=CalendarBackend!$B$8:$B$1000)*(H$10=CalendarBackend!$K$8:$K$1000)*($B32=CalendarBackend!$G$8:$G1020),0)),"")</f>
        <v/>
      </c>
      <c r="I32" s="619"/>
      <c r="J32" s="618" t="str" cm="1">
        <f t="array" ref="J32">IFERROR(INDEX(CalendarBackend!$L$8:$L1020,MATCH(1,($E$6=CalendarBackend!$B$8:$B$1000)*(K$10=CalendarBackend!$K$8:$K$1000)*($B32=CalendarBackend!$G$8:$G1020),0)),"")</f>
        <v/>
      </c>
      <c r="K32" s="618" t="str" cm="1">
        <f t="array" ref="K32">IFERROR(INDEX(CalendarBackend!$E$8:$E1020,MATCH(1,($E$6=CalendarBackend!$B$8:$B$1000)*(K$10=CalendarBackend!$K$8:$K$1000)*($B32=CalendarBackend!$G$8:$G1020),0)),"")</f>
        <v/>
      </c>
      <c r="L32" s="619"/>
      <c r="M32" s="618" t="str" cm="1">
        <f t="array" ref="M32">IFERROR(INDEX(CalendarBackend!$L$8:$L1020,MATCH(1,($E$6=CalendarBackend!$B$8:$B$1000)*(N$10=CalendarBackend!$K$8:$K$1000)*($B32=CalendarBackend!$G$8:$G1020),0)),"")</f>
        <v/>
      </c>
      <c r="N32" s="618" t="str" cm="1">
        <f t="array" ref="N32">IFERROR(INDEX(CalendarBackend!$E$8:$E1020,MATCH(1,($E$6=CalendarBackend!$B$8:$B$1000)*(N$10=CalendarBackend!$K$8:$K$1000)*($B32=CalendarBackend!$G$8:$G1020),0)),"")</f>
        <v/>
      </c>
      <c r="O32" s="619"/>
      <c r="P32" s="618" t="str" cm="1">
        <f t="array" ref="P32">IFERROR(INDEX(CalendarBackend!$L$8:$L1020,MATCH(1,($E$6=CalendarBackend!$B$8:$B$1000)*(Q$10=CalendarBackend!$K$8:$K$1000)*($B32=CalendarBackend!$G$8:$G1020),0)),"")</f>
        <v/>
      </c>
      <c r="Q32" s="618" t="str" cm="1">
        <f t="array" ref="Q32">IFERROR(INDEX(CalendarBackend!$E$8:$E1020,MATCH(1,($E$6=CalendarBackend!$B$8:$B$1000)*(Q$10=CalendarBackend!$K$8:$K$1000)*($B32=CalendarBackend!$G$8:$G1020),0)),"")</f>
        <v/>
      </c>
      <c r="R32" s="619"/>
      <c r="S32" s="618" t="str" cm="1">
        <f t="array" ref="S32">IFERROR(INDEX(CalendarBackend!$L$8:$L1020,MATCH(1,($E$6=CalendarBackend!$B$8:$B$1000)*(T$10=CalendarBackend!$K$8:$K$1000)*($B32=CalendarBackend!$G$8:$G1020),0)),"")</f>
        <v/>
      </c>
      <c r="T32" s="618" t="str" cm="1">
        <f t="array" ref="T32">IFERROR(INDEX(CalendarBackend!$E$8:$E1020,MATCH(1,($E$6=CalendarBackend!$B$8:$B$1000)*(T$10=CalendarBackend!$K$8:$K$1000)*($B32=CalendarBackend!$G$8:$G1020),0)),"")</f>
        <v/>
      </c>
      <c r="U32" s="619"/>
      <c r="V32" s="618" t="str" cm="1">
        <f t="array" ref="V32">IFERROR(INDEX(CalendarBackend!$L$8:$L1020,MATCH(1,($E$6=CalendarBackend!$B$8:$B$1000)*(W$10=CalendarBackend!$K$8:$K$1000)*($B32=CalendarBackend!$G$8:$G1020),0)),"")</f>
        <v/>
      </c>
      <c r="W32" s="618" t="str" cm="1">
        <f t="array" ref="W32">IFERROR(INDEX(CalendarBackend!$E$8:$E1020,MATCH(1,($E$6=CalendarBackend!$B$8:$B$1000)*(W$10=CalendarBackend!$K$8:$K$1000)*($B32=CalendarBackend!$G$8:$G1020),0)),"")</f>
        <v/>
      </c>
      <c r="X32" s="619"/>
      <c r="Y32" s="618" t="str" cm="1">
        <f t="array" ref="Y32">IFERROR(INDEX(CalendarBackend!$L$8:$L1020,MATCH(1,($E$6=CalendarBackend!$B$8:$B$1000)*(Z$10=CalendarBackend!$K$8:$K$1000)*($B32=CalendarBackend!$G$8:$G1020),0)),"")</f>
        <v/>
      </c>
      <c r="Z32" s="618" t="str" cm="1">
        <f t="array" ref="Z32">IFERROR(INDEX(CalendarBackend!$E$8:$E1020,MATCH(1,($E$6=CalendarBackend!$B$8:$B$1000)*(Z$10=CalendarBackend!$K$8:$K$1000)*($B32=CalendarBackend!$G$8:$G1020),0)),"")</f>
        <v/>
      </c>
      <c r="AA32" s="619"/>
      <c r="AB32" s="618" t="str" cm="1">
        <f t="array" ref="AB32">IFERROR(INDEX(CalendarBackend!$L$8:$L1020,MATCH(1,($E$6=CalendarBackend!$B$8:$B$1000)*(AC$10=CalendarBackend!$K$8:$K$1000)*($B32=CalendarBackend!$G$8:$G1020),0)),"")</f>
        <v/>
      </c>
      <c r="AC32" s="618" t="str" cm="1">
        <f t="array" ref="AC32">IFERROR(INDEX(CalendarBackend!$E$8:$E1020,MATCH(1,($E$6=CalendarBackend!$B$8:$B$1000)*(AC$10=CalendarBackend!$K$8:$K$1000)*($B32=CalendarBackend!$G$8:$G1020),0)),"")</f>
        <v/>
      </c>
      <c r="AD32" s="619"/>
      <c r="AE32" s="618" t="str" cm="1">
        <f t="array" ref="AE32">IFERROR(INDEX(CalendarBackend!$L$8:$L1020,MATCH(1,($E$6=CalendarBackend!$B$8:$B$1000)*(AF$10=CalendarBackend!$K$8:$K$1000)*($B32=CalendarBackend!$G$8:$G1020),0)),"")</f>
        <v/>
      </c>
      <c r="AF32" s="620" t="str" cm="1">
        <f t="array" ref="AF32">IFERROR(INDEX(CalendarBackend!$E$8:$E1020,MATCH(1,($E$6=CalendarBackend!$B$8:$B$1000)*(AF$10=CalendarBackend!$K$8:$K$1000)*($B32=CalendarBackend!$G$8:$G1020),0)),"")</f>
        <v/>
      </c>
    </row>
    <row r="33" spans="2:32" ht="13">
      <c r="B33" s="839"/>
      <c r="C33" s="612"/>
      <c r="D33" s="613" t="str">
        <f t="shared" ref="D33:D35" si="94">D32</f>
        <v/>
      </c>
      <c r="E33" s="613" t="str" cm="1">
        <f t="array" ref="E33">IFERROR(INDEX(CalendarBackend!$I$8:$I1020,MATCH(D33,CalendarBackend!$L$8:$L$1000,0),),"")</f>
        <v/>
      </c>
      <c r="F33" s="612"/>
      <c r="G33" s="613" t="str">
        <f t="shared" ref="G33" si="95">G32</f>
        <v/>
      </c>
      <c r="H33" s="613" t="str" cm="1">
        <f t="array" ref="H33">IFERROR(INDEX(CalendarBackend!$I$8:$I1020,MATCH(G33,CalendarBackend!$L$8:$L$1000,0),),"")</f>
        <v/>
      </c>
      <c r="I33" s="612"/>
      <c r="J33" s="613" t="str">
        <f t="shared" ref="J33" si="96">J32</f>
        <v/>
      </c>
      <c r="K33" s="613" t="str" cm="1">
        <f t="array" ref="K33">IFERROR(INDEX(CalendarBackend!$I$8:$I1020,MATCH(J33,CalendarBackend!$L$8:$L$1000,0),),"")</f>
        <v/>
      </c>
      <c r="L33" s="612"/>
      <c r="M33" s="613" t="str">
        <f t="shared" ref="M33" si="97">M32</f>
        <v/>
      </c>
      <c r="N33" s="613" t="str" cm="1">
        <f t="array" ref="N33">IFERROR(INDEX(CalendarBackend!$I$8:$I1020,MATCH(M33,CalendarBackend!$L$8:$L$1000,0),),"")</f>
        <v/>
      </c>
      <c r="O33" s="612"/>
      <c r="P33" s="613" t="str">
        <f t="shared" ref="P33" si="98">P32</f>
        <v/>
      </c>
      <c r="Q33" s="613" t="str" cm="1">
        <f t="array" ref="Q33">IFERROR(INDEX(CalendarBackend!$I$8:$I1020,MATCH(P33,CalendarBackend!$L$8:$L$1000,0),),"")</f>
        <v/>
      </c>
      <c r="R33" s="612"/>
      <c r="S33" s="613" t="str">
        <f t="shared" ref="S33" si="99">S32</f>
        <v/>
      </c>
      <c r="T33" s="613" t="str" cm="1">
        <f t="array" ref="T33">IFERROR(INDEX(CalendarBackend!$I$8:$I1020,MATCH(S33,CalendarBackend!$L$8:$L$1000,0),),"")</f>
        <v/>
      </c>
      <c r="U33" s="612"/>
      <c r="V33" s="613" t="str">
        <f t="shared" ref="V33" si="100">V32</f>
        <v/>
      </c>
      <c r="W33" s="613" t="str" cm="1">
        <f t="array" ref="W33">IFERROR(INDEX(CalendarBackend!$I$8:$I1020,MATCH(V33,CalendarBackend!$L$8:$L$1000,0),),"")</f>
        <v/>
      </c>
      <c r="X33" s="612"/>
      <c r="Y33" s="613" t="str">
        <f t="shared" ref="Y33" si="101">Y32</f>
        <v/>
      </c>
      <c r="Z33" s="613" t="str" cm="1">
        <f t="array" ref="Z33">IFERROR(INDEX(CalendarBackend!$I$8:$I1020,MATCH(Y33,CalendarBackend!$L$8:$L$1000,0),),"")</f>
        <v/>
      </c>
      <c r="AA33" s="612"/>
      <c r="AB33" s="613" t="str">
        <f t="shared" ref="AB33" si="102">AB32</f>
        <v/>
      </c>
      <c r="AC33" s="613" t="str" cm="1">
        <f t="array" ref="AC33">IFERROR(INDEX(CalendarBackend!$I$8:$I1020,MATCH(AB33,CalendarBackend!$L$8:$L$1000,0),),"")</f>
        <v/>
      </c>
      <c r="AD33" s="612"/>
      <c r="AE33" s="613" t="str">
        <f t="shared" ref="AE33" si="103">AE32</f>
        <v/>
      </c>
      <c r="AF33" s="621" t="str" cm="1">
        <f t="array" ref="AF33">IFERROR(INDEX(CalendarBackend!$I$8:$I1020,MATCH(AE33,CalendarBackend!$L$8:$L$1000,0),),"")</f>
        <v/>
      </c>
    </row>
    <row r="34" spans="2:32" ht="13">
      <c r="B34" s="839"/>
      <c r="C34" s="612"/>
      <c r="D34" s="613" t="str">
        <f t="shared" si="94"/>
        <v/>
      </c>
      <c r="E34" s="613" t="str" cm="1">
        <f t="array" ref="E34">IFERROR("Venue: "&amp;INDEX(CalendarBackend!$K$8:$K1020,MATCH(D34,CalendarBackend!$L$8:$L$1000,0),),"")</f>
        <v/>
      </c>
      <c r="F34" s="612"/>
      <c r="G34" s="613" t="str">
        <f t="shared" ref="G34" si="104">G33</f>
        <v/>
      </c>
      <c r="H34" s="613" t="str" cm="1">
        <f t="array" ref="H34">IFERROR("Venue: "&amp;INDEX(CalendarBackend!$K$8:$K1020,MATCH(G34,CalendarBackend!$L$8:$L$1000,0),),"")</f>
        <v/>
      </c>
      <c r="I34" s="612"/>
      <c r="J34" s="613" t="str">
        <f t="shared" ref="J34" si="105">J33</f>
        <v/>
      </c>
      <c r="K34" s="613" t="str" cm="1">
        <f t="array" ref="K34">IFERROR("Venue: "&amp;INDEX(CalendarBackend!$K$8:$K1020,MATCH(J34,CalendarBackend!$L$8:$L$1000,0),),"")</f>
        <v/>
      </c>
      <c r="L34" s="612"/>
      <c r="M34" s="613" t="str">
        <f t="shared" ref="M34" si="106">M33</f>
        <v/>
      </c>
      <c r="N34" s="613" t="str" cm="1">
        <f t="array" ref="N34">IFERROR("Venue: "&amp;INDEX(CalendarBackend!$K$8:$K1020,MATCH(M34,CalendarBackend!$L$8:$L$1000,0),),"")</f>
        <v/>
      </c>
      <c r="O34" s="612"/>
      <c r="P34" s="613" t="str">
        <f t="shared" ref="P34" si="107">P33</f>
        <v/>
      </c>
      <c r="Q34" s="613" t="str" cm="1">
        <f t="array" ref="Q34">IFERROR("Venue: "&amp;INDEX(CalendarBackend!$K$8:$K1020,MATCH(P34,CalendarBackend!$L$8:$L$1000,0),),"")</f>
        <v/>
      </c>
      <c r="R34" s="612"/>
      <c r="S34" s="613" t="str">
        <f t="shared" ref="S34" si="108">S33</f>
        <v/>
      </c>
      <c r="T34" s="613" t="str" cm="1">
        <f t="array" ref="T34">IFERROR("Venue: "&amp;INDEX(CalendarBackend!$K$8:$K1020,MATCH(S34,CalendarBackend!$L$8:$L$1000,0),),"")</f>
        <v/>
      </c>
      <c r="U34" s="612"/>
      <c r="V34" s="613" t="str">
        <f t="shared" ref="V34" si="109">V33</f>
        <v/>
      </c>
      <c r="W34" s="613" t="str" cm="1">
        <f t="array" ref="W34">IFERROR("Venue: "&amp;INDEX(CalendarBackend!$K$8:$K1020,MATCH(V34,CalendarBackend!$L$8:$L$1000,0),),"")</f>
        <v/>
      </c>
      <c r="X34" s="612"/>
      <c r="Y34" s="613" t="str">
        <f t="shared" ref="Y34" si="110">Y33</f>
        <v/>
      </c>
      <c r="Z34" s="613" t="str" cm="1">
        <f t="array" ref="Z34">IFERROR("Venue: "&amp;INDEX(CalendarBackend!$K$8:$K1020,MATCH(Y34,CalendarBackend!$L$8:$L$1000,0),),"")</f>
        <v/>
      </c>
      <c r="AA34" s="612"/>
      <c r="AB34" s="613" t="str">
        <f t="shared" ref="AB34" si="111">AB33</f>
        <v/>
      </c>
      <c r="AC34" s="613" t="str" cm="1">
        <f t="array" ref="AC34">IFERROR("Venue: "&amp;INDEX(CalendarBackend!$K$8:$K1020,MATCH(AB34,CalendarBackend!$L$8:$L$1000,0),),"")</f>
        <v/>
      </c>
      <c r="AD34" s="612"/>
      <c r="AE34" s="613" t="str">
        <f t="shared" ref="AE34" si="112">AE33</f>
        <v/>
      </c>
      <c r="AF34" s="621" t="str" cm="1">
        <f t="array" ref="AF34">IFERROR("Venue: "&amp;INDEX(CalendarBackend!$K$8:$K1020,MATCH(AE34,CalendarBackend!$L$8:$L$1000,0),),"")</f>
        <v/>
      </c>
    </row>
    <row r="35" spans="2:32" ht="13">
      <c r="B35" s="839"/>
      <c r="C35" s="612"/>
      <c r="D35" s="613" t="str">
        <f t="shared" si="94"/>
        <v/>
      </c>
      <c r="E35" s="613" t="str" cm="1">
        <f t="array" ref="E35">IFERROR(IF(INDEX(CalendarBackend!$F$8:$F1020,MATCH(D35,CalendarBackend!$L$8:$L$1000,0),)="",CHAR(10),"Speaker(s): "&amp;INDEX(CalendarBackend!$F$8:$F1020,MATCH(D35,CalendarBackend!$L$8:$L$1000,0),)),"")</f>
        <v/>
      </c>
      <c r="F35" s="612"/>
      <c r="G35" s="613" t="str">
        <f t="shared" ref="G35" si="113">G34</f>
        <v/>
      </c>
      <c r="H35" s="613" t="str" cm="1">
        <f t="array" ref="H35">IFERROR(IF(INDEX(CalendarBackend!$F$8:$F1020,MATCH(G35,CalendarBackend!$L$8:$L$1000,0),)="",CHAR(10),"Speaker(s): "&amp;INDEX(CalendarBackend!$F$8:$F1020,MATCH(G35,CalendarBackend!$L$8:$L$1000,0),)),"")</f>
        <v/>
      </c>
      <c r="I35" s="612"/>
      <c r="J35" s="613" t="str">
        <f t="shared" ref="J35" si="114">J34</f>
        <v/>
      </c>
      <c r="K35" s="613" t="str" cm="1">
        <f t="array" ref="K35">IFERROR(IF(INDEX(CalendarBackend!$F$8:$F1020,MATCH(J35,CalendarBackend!$L$8:$L$1000,0),)="",CHAR(10),"Speaker(s): "&amp;INDEX(CalendarBackend!$F$8:$F1020,MATCH(J35,CalendarBackend!$L$8:$L$1000,0),)),"")</f>
        <v/>
      </c>
      <c r="L35" s="612"/>
      <c r="M35" s="613" t="str">
        <f t="shared" ref="M35" si="115">M34</f>
        <v/>
      </c>
      <c r="N35" s="613" t="str" cm="1">
        <f t="array" ref="N35">IFERROR(IF(INDEX(CalendarBackend!$F$8:$F1020,MATCH(M35,CalendarBackend!$L$8:$L$1000,0),)="",CHAR(10),"Speaker(s): "&amp;INDEX(CalendarBackend!$F$8:$F1020,MATCH(M35,CalendarBackend!$L$8:$L$1000,0),)),"")</f>
        <v/>
      </c>
      <c r="O35" s="612"/>
      <c r="P35" s="613" t="str">
        <f t="shared" ref="P35" si="116">P34</f>
        <v/>
      </c>
      <c r="Q35" s="613" t="str" cm="1">
        <f t="array" ref="Q35">IFERROR(IF(INDEX(CalendarBackend!$F$8:$F1020,MATCH(P35,CalendarBackend!$L$8:$L$1000,0),)="",CHAR(10),"Speaker(s): "&amp;INDEX(CalendarBackend!$F$8:$F1020,MATCH(P35,CalendarBackend!$L$8:$L$1000,0),)),"")</f>
        <v/>
      </c>
      <c r="R35" s="612"/>
      <c r="S35" s="613" t="str">
        <f t="shared" ref="S35" si="117">S34</f>
        <v/>
      </c>
      <c r="T35" s="613" t="str" cm="1">
        <f t="array" ref="T35">IFERROR(IF(INDEX(CalendarBackend!$F$8:$F1020,MATCH(S35,CalendarBackend!$L$8:$L$1000,0),)="",CHAR(10),"Speaker(s): "&amp;INDEX(CalendarBackend!$F$8:$F1020,MATCH(S35,CalendarBackend!$L$8:$L$1000,0),)),"")</f>
        <v/>
      </c>
      <c r="U35" s="612"/>
      <c r="V35" s="613" t="str">
        <f t="shared" ref="V35" si="118">V34</f>
        <v/>
      </c>
      <c r="W35" s="613" t="str" cm="1">
        <f t="array" ref="W35">IFERROR(IF(INDEX(CalendarBackend!$F$8:$F1020,MATCH(V35,CalendarBackend!$L$8:$L$1000,0),)="",CHAR(10),"Speaker(s): "&amp;INDEX(CalendarBackend!$F$8:$F1020,MATCH(V35,CalendarBackend!$L$8:$L$1000,0),)),"")</f>
        <v/>
      </c>
      <c r="X35" s="612"/>
      <c r="Y35" s="613" t="str">
        <f t="shared" ref="Y35" si="119">Y34</f>
        <v/>
      </c>
      <c r="Z35" s="613" t="str" cm="1">
        <f t="array" ref="Z35">IFERROR(IF(INDEX(CalendarBackend!$F$8:$F1020,MATCH(Y35,CalendarBackend!$L$8:$L$1000,0),)="",CHAR(10),"Speaker(s): "&amp;INDEX(CalendarBackend!$F$8:$F1020,MATCH(Y35,CalendarBackend!$L$8:$L$1000,0),)),"")</f>
        <v/>
      </c>
      <c r="AA35" s="612"/>
      <c r="AB35" s="613" t="str">
        <f t="shared" ref="AB35" si="120">AB34</f>
        <v/>
      </c>
      <c r="AC35" s="613" t="str" cm="1">
        <f t="array" ref="AC35">IFERROR(IF(INDEX(CalendarBackend!$F$8:$F1020,MATCH(AB35,CalendarBackend!$L$8:$L$1000,0),)="",CHAR(10),"Speaker(s): "&amp;INDEX(CalendarBackend!$F$8:$F1020,MATCH(AB35,CalendarBackend!$L$8:$L$1000,0),)),"")</f>
        <v/>
      </c>
      <c r="AD35" s="612"/>
      <c r="AE35" s="613" t="str">
        <f t="shared" ref="AE35" si="121">AE34</f>
        <v/>
      </c>
      <c r="AF35" s="621" t="str" cm="1">
        <f t="array" ref="AF35">IFERROR(IF(INDEX(CalendarBackend!$F$8:$F1020,MATCH(AE35,CalendarBackend!$L$8:$L$1000,0),)="",CHAR(10),"Speaker(s): "&amp;INDEX(CalendarBackend!$F$8:$F1020,MATCH(AE35,CalendarBackend!$L$8:$L$1000,0),)),"")</f>
        <v/>
      </c>
    </row>
    <row r="36" spans="2:32" ht="12">
      <c r="B36" s="839"/>
      <c r="C36" s="612"/>
      <c r="D36" s="612"/>
      <c r="E36" s="613"/>
      <c r="F36" s="612"/>
      <c r="G36" s="612"/>
      <c r="H36" s="613"/>
      <c r="I36" s="612"/>
      <c r="J36" s="612"/>
      <c r="K36" s="613"/>
      <c r="L36" s="612"/>
      <c r="M36" s="612"/>
      <c r="N36" s="613"/>
      <c r="O36" s="612"/>
      <c r="P36" s="612"/>
      <c r="Q36" s="613"/>
      <c r="R36" s="612"/>
      <c r="S36" s="612"/>
      <c r="T36" s="613"/>
      <c r="U36" s="612"/>
      <c r="V36" s="612"/>
      <c r="W36" s="613"/>
      <c r="X36" s="612"/>
      <c r="Y36" s="612"/>
      <c r="Z36" s="613"/>
      <c r="AA36" s="612"/>
      <c r="AB36" s="612"/>
      <c r="AC36" s="613"/>
      <c r="AD36" s="612"/>
      <c r="AE36" s="612"/>
      <c r="AF36" s="621"/>
    </row>
    <row r="37" spans="2:32" ht="12.75" customHeight="1">
      <c r="B37" s="840" t="str">
        <f>IF($B32="","",IF($B32+TIME(1,0,0)&lt;=MAX(CalendarBackend!$H$8:$H1020),$B32+TIME(1,0,0),""))</f>
        <v/>
      </c>
      <c r="C37" s="619"/>
      <c r="D37" s="618" t="str" cm="1">
        <f t="array" ref="D37">IFERROR(INDEX(CalendarBackend!$L$8:$L1025,MATCH(1,($E$6=CalendarBackend!$B$8:$B$1000)*(E$10=CalendarBackend!$K$8:$K$1000)*($B37=CalendarBackend!$G$8:$G1025),0)),"")</f>
        <v/>
      </c>
      <c r="E37" s="618" t="str" cm="1">
        <f t="array" ref="E37">IFERROR(INDEX(CalendarBackend!$E$8:$E1025,MATCH(1,($E$6=CalendarBackend!$B$8:$B$1000)*(E$10=CalendarBackend!$K$8:$K$1000)*($B37=CalendarBackend!$G$8:$G1025),0)),"")</f>
        <v/>
      </c>
      <c r="F37" s="619"/>
      <c r="G37" s="618" t="str" cm="1">
        <f t="array" ref="G37">IFERROR(INDEX(CalendarBackend!$L$8:$L1025,MATCH(1,($E$6=CalendarBackend!$B$8:$B$1000)*(H$10=CalendarBackend!$K$8:$K$1000)*($B37=CalendarBackend!$G$8:$G1025),0)),"")</f>
        <v/>
      </c>
      <c r="H37" s="618" t="str" cm="1">
        <f t="array" ref="H37">IFERROR(INDEX(CalendarBackend!$E$8:$E1025,MATCH(1,($E$6=CalendarBackend!$B$8:$B$1000)*(H$10=CalendarBackend!$K$8:$K$1000)*($B37=CalendarBackend!$G$8:$G1025),0)),"")</f>
        <v/>
      </c>
      <c r="I37" s="619"/>
      <c r="J37" s="618" t="str" cm="1">
        <f t="array" ref="J37">IFERROR(INDEX(CalendarBackend!$L$8:$L1025,MATCH(1,($E$6=CalendarBackend!$B$8:$B$1000)*(K$10=CalendarBackend!$K$8:$K$1000)*($B37=CalendarBackend!$G$8:$G1025),0)),"")</f>
        <v/>
      </c>
      <c r="K37" s="618" t="str" cm="1">
        <f t="array" ref="K37">IFERROR(INDEX(CalendarBackend!$E$8:$E1025,MATCH(1,($E$6=CalendarBackend!$B$8:$B$1000)*(K$10=CalendarBackend!$K$8:$K$1000)*($B37=CalendarBackend!$G$8:$G1025),0)),"")</f>
        <v/>
      </c>
      <c r="L37" s="619"/>
      <c r="M37" s="618" t="str" cm="1">
        <f t="array" ref="M37">IFERROR(INDEX(CalendarBackend!$L$8:$L1025,MATCH(1,($E$6=CalendarBackend!$B$8:$B$1000)*(N$10=CalendarBackend!$K$8:$K$1000)*($B37=CalendarBackend!$G$8:$G1025),0)),"")</f>
        <v/>
      </c>
      <c r="N37" s="618" t="str" cm="1">
        <f t="array" ref="N37">IFERROR(INDEX(CalendarBackend!$E$8:$E1025,MATCH(1,($E$6=CalendarBackend!$B$8:$B$1000)*(N$10=CalendarBackend!$K$8:$K$1000)*($B37=CalendarBackend!$G$8:$G1025),0)),"")</f>
        <v/>
      </c>
      <c r="O37" s="619"/>
      <c r="P37" s="618" t="str" cm="1">
        <f t="array" ref="P37">IFERROR(INDEX(CalendarBackend!$L$8:$L1025,MATCH(1,($E$6=CalendarBackend!$B$8:$B$1000)*(Q$10=CalendarBackend!$K$8:$K$1000)*($B37=CalendarBackend!$G$8:$G1025),0)),"")</f>
        <v/>
      </c>
      <c r="Q37" s="618" t="str" cm="1">
        <f t="array" ref="Q37">IFERROR(INDEX(CalendarBackend!$E$8:$E1025,MATCH(1,($E$6=CalendarBackend!$B$8:$B$1000)*(Q$10=CalendarBackend!$K$8:$K$1000)*($B37=CalendarBackend!$G$8:$G1025),0)),"")</f>
        <v/>
      </c>
      <c r="R37" s="619"/>
      <c r="S37" s="618" t="str" cm="1">
        <f t="array" ref="S37">IFERROR(INDEX(CalendarBackend!$L$8:$L1025,MATCH(1,($E$6=CalendarBackend!$B$8:$B$1000)*(T$10=CalendarBackend!$K$8:$K$1000)*($B37=CalendarBackend!$G$8:$G1025),0)),"")</f>
        <v/>
      </c>
      <c r="T37" s="618" t="str" cm="1">
        <f t="array" ref="T37">IFERROR(INDEX(CalendarBackend!$E$8:$E1025,MATCH(1,($E$6=CalendarBackend!$B$8:$B$1000)*(T$10=CalendarBackend!$K$8:$K$1000)*($B37=CalendarBackend!$G$8:$G1025),0)),"")</f>
        <v/>
      </c>
      <c r="U37" s="619"/>
      <c r="V37" s="618" t="str" cm="1">
        <f t="array" ref="V37">IFERROR(INDEX(CalendarBackend!$L$8:$L1025,MATCH(1,($E$6=CalendarBackend!$B$8:$B$1000)*(W$10=CalendarBackend!$K$8:$K$1000)*($B37=CalendarBackend!$G$8:$G1025),0)),"")</f>
        <v/>
      </c>
      <c r="W37" s="618" t="str" cm="1">
        <f t="array" ref="W37">IFERROR(INDEX(CalendarBackend!$E$8:$E1025,MATCH(1,($E$6=CalendarBackend!$B$8:$B$1000)*(W$10=CalendarBackend!$K$8:$K$1000)*($B37=CalendarBackend!$G$8:$G1025),0)),"")</f>
        <v/>
      </c>
      <c r="X37" s="619"/>
      <c r="Y37" s="618" t="str" cm="1">
        <f t="array" ref="Y37">IFERROR(INDEX(CalendarBackend!$L$8:$L1025,MATCH(1,($E$6=CalendarBackend!$B$8:$B$1000)*(Z$10=CalendarBackend!$K$8:$K$1000)*($B37=CalendarBackend!$G$8:$G1025),0)),"")</f>
        <v/>
      </c>
      <c r="Z37" s="618" t="str" cm="1">
        <f t="array" ref="Z37">IFERROR(INDEX(CalendarBackend!$E$8:$E1025,MATCH(1,($E$6=CalendarBackend!$B$8:$B$1000)*(Z$10=CalendarBackend!$K$8:$K$1000)*($B37=CalendarBackend!$G$8:$G1025),0)),"")</f>
        <v/>
      </c>
      <c r="AA37" s="619"/>
      <c r="AB37" s="618" t="str" cm="1">
        <f t="array" ref="AB37">IFERROR(INDEX(CalendarBackend!$L$8:$L1025,MATCH(1,($E$6=CalendarBackend!$B$8:$B$1000)*(AC$10=CalendarBackend!$K$8:$K$1000)*($B37=CalendarBackend!$G$8:$G1025),0)),"")</f>
        <v/>
      </c>
      <c r="AC37" s="618" t="str" cm="1">
        <f t="array" ref="AC37">IFERROR(INDEX(CalendarBackend!$E$8:$E1025,MATCH(1,($E$6=CalendarBackend!$B$8:$B$1000)*(AC$10=CalendarBackend!$K$8:$K$1000)*($B37=CalendarBackend!$G$8:$G1025),0)),"")</f>
        <v/>
      </c>
      <c r="AD37" s="619"/>
      <c r="AE37" s="618" t="str" cm="1">
        <f t="array" ref="AE37">IFERROR(INDEX(CalendarBackend!$L$8:$L1025,MATCH(1,($E$6=CalendarBackend!$B$8:$B$1000)*(AF$10=CalendarBackend!$K$8:$K$1000)*($B37=CalendarBackend!$G$8:$G1025),0)),"")</f>
        <v/>
      </c>
      <c r="AF37" s="620" t="str" cm="1">
        <f t="array" ref="AF37">IFERROR(INDEX(CalendarBackend!$E$8:$E1025,MATCH(1,($E$6=CalendarBackend!$B$8:$B$1000)*(AF$10=CalendarBackend!$K$8:$K$1000)*($B37=CalendarBackend!$G$8:$G1025),0)),"")</f>
        <v/>
      </c>
    </row>
    <row r="38" spans="2:32" ht="13">
      <c r="B38" s="839"/>
      <c r="C38" s="612"/>
      <c r="D38" s="613" t="str">
        <f t="shared" ref="D38:D40" si="122">D37</f>
        <v/>
      </c>
      <c r="E38" s="613" t="str" cm="1">
        <f t="array" ref="E38">IFERROR(INDEX(CalendarBackend!$I$8:$I1025,MATCH(D38,CalendarBackend!$L$8:$L$1000,0),),"")</f>
        <v/>
      </c>
      <c r="F38" s="612"/>
      <c r="G38" s="613" t="str">
        <f t="shared" ref="G38" si="123">G37</f>
        <v/>
      </c>
      <c r="H38" s="613" t="str" cm="1">
        <f t="array" ref="H38">IFERROR(INDEX(CalendarBackend!$I$8:$I1025,MATCH(G38,CalendarBackend!$L$8:$L$1000,0),),"")</f>
        <v/>
      </c>
      <c r="I38" s="612"/>
      <c r="J38" s="613" t="str">
        <f t="shared" ref="J38" si="124">J37</f>
        <v/>
      </c>
      <c r="K38" s="613" t="str" cm="1">
        <f t="array" ref="K38">IFERROR(INDEX(CalendarBackend!$I$8:$I1025,MATCH(J38,CalendarBackend!$L$8:$L$1000,0),),"")</f>
        <v/>
      </c>
      <c r="L38" s="612"/>
      <c r="M38" s="613" t="str">
        <f t="shared" ref="M38" si="125">M37</f>
        <v/>
      </c>
      <c r="N38" s="613" t="str" cm="1">
        <f t="array" ref="N38">IFERROR(INDEX(CalendarBackend!$I$8:$I1025,MATCH(M38,CalendarBackend!$L$8:$L$1000,0),),"")</f>
        <v/>
      </c>
      <c r="O38" s="612"/>
      <c r="P38" s="613" t="str">
        <f t="shared" ref="P38" si="126">P37</f>
        <v/>
      </c>
      <c r="Q38" s="613" t="str" cm="1">
        <f t="array" ref="Q38">IFERROR(INDEX(CalendarBackend!$I$8:$I1025,MATCH(P38,CalendarBackend!$L$8:$L$1000,0),),"")</f>
        <v/>
      </c>
      <c r="R38" s="612"/>
      <c r="S38" s="613" t="str">
        <f t="shared" ref="S38" si="127">S37</f>
        <v/>
      </c>
      <c r="T38" s="613" t="str" cm="1">
        <f t="array" ref="T38">IFERROR(INDEX(CalendarBackend!$I$8:$I1025,MATCH(S38,CalendarBackend!$L$8:$L$1000,0),),"")</f>
        <v/>
      </c>
      <c r="U38" s="612"/>
      <c r="V38" s="613" t="str">
        <f t="shared" ref="V38" si="128">V37</f>
        <v/>
      </c>
      <c r="W38" s="613" t="str" cm="1">
        <f t="array" ref="W38">IFERROR(INDEX(CalendarBackend!$I$8:$I1025,MATCH(V38,CalendarBackend!$L$8:$L$1000,0),),"")</f>
        <v/>
      </c>
      <c r="X38" s="612"/>
      <c r="Y38" s="613" t="str">
        <f t="shared" ref="Y38" si="129">Y37</f>
        <v/>
      </c>
      <c r="Z38" s="613" t="str" cm="1">
        <f t="array" ref="Z38">IFERROR(INDEX(CalendarBackend!$I$8:$I1025,MATCH(Y38,CalendarBackend!$L$8:$L$1000,0),),"")</f>
        <v/>
      </c>
      <c r="AA38" s="612"/>
      <c r="AB38" s="613" t="str">
        <f t="shared" ref="AB38" si="130">AB37</f>
        <v/>
      </c>
      <c r="AC38" s="613" t="str" cm="1">
        <f t="array" ref="AC38">IFERROR(INDEX(CalendarBackend!$I$8:$I1025,MATCH(AB38,CalendarBackend!$L$8:$L$1000,0),),"")</f>
        <v/>
      </c>
      <c r="AD38" s="612"/>
      <c r="AE38" s="613" t="str">
        <f t="shared" ref="AE38" si="131">AE37</f>
        <v/>
      </c>
      <c r="AF38" s="621" t="str" cm="1">
        <f t="array" ref="AF38">IFERROR(INDEX(CalendarBackend!$I$8:$I1025,MATCH(AE38,CalendarBackend!$L$8:$L$1000,0),),"")</f>
        <v/>
      </c>
    </row>
    <row r="39" spans="2:32" ht="13">
      <c r="B39" s="839"/>
      <c r="C39" s="612"/>
      <c r="D39" s="613" t="str">
        <f t="shared" si="122"/>
        <v/>
      </c>
      <c r="E39" s="613" t="str" cm="1">
        <f t="array" ref="E39">IFERROR("Venue: "&amp;INDEX(CalendarBackend!$K$8:$K1025,MATCH(D39,CalendarBackend!$L$8:$L$1000,0),),"")</f>
        <v/>
      </c>
      <c r="F39" s="612"/>
      <c r="G39" s="613" t="str">
        <f t="shared" ref="G39" si="132">G38</f>
        <v/>
      </c>
      <c r="H39" s="613" t="str" cm="1">
        <f t="array" ref="H39">IFERROR("Venue: "&amp;INDEX(CalendarBackend!$K$8:$K1025,MATCH(G39,CalendarBackend!$L$8:$L$1000,0),),"")</f>
        <v/>
      </c>
      <c r="I39" s="612"/>
      <c r="J39" s="613" t="str">
        <f t="shared" ref="J39" si="133">J38</f>
        <v/>
      </c>
      <c r="K39" s="613" t="str" cm="1">
        <f t="array" ref="K39">IFERROR("Venue: "&amp;INDEX(CalendarBackend!$K$8:$K1025,MATCH(J39,CalendarBackend!$L$8:$L$1000,0),),"")</f>
        <v/>
      </c>
      <c r="L39" s="612"/>
      <c r="M39" s="613" t="str">
        <f t="shared" ref="M39" si="134">M38</f>
        <v/>
      </c>
      <c r="N39" s="613" t="str" cm="1">
        <f t="array" ref="N39">IFERROR("Venue: "&amp;INDEX(CalendarBackend!$K$8:$K1025,MATCH(M39,CalendarBackend!$L$8:$L$1000,0),),"")</f>
        <v/>
      </c>
      <c r="O39" s="612"/>
      <c r="P39" s="613" t="str">
        <f t="shared" ref="P39" si="135">P38</f>
        <v/>
      </c>
      <c r="Q39" s="613" t="str" cm="1">
        <f t="array" ref="Q39">IFERROR("Venue: "&amp;INDEX(CalendarBackend!$K$8:$K1025,MATCH(P39,CalendarBackend!$L$8:$L$1000,0),),"")</f>
        <v/>
      </c>
      <c r="R39" s="612"/>
      <c r="S39" s="613" t="str">
        <f t="shared" ref="S39" si="136">S38</f>
        <v/>
      </c>
      <c r="T39" s="613" t="str" cm="1">
        <f t="array" ref="T39">IFERROR("Venue: "&amp;INDEX(CalendarBackend!$K$8:$K1025,MATCH(S39,CalendarBackend!$L$8:$L$1000,0),),"")</f>
        <v/>
      </c>
      <c r="U39" s="612"/>
      <c r="V39" s="613" t="str">
        <f t="shared" ref="V39" si="137">V38</f>
        <v/>
      </c>
      <c r="W39" s="613" t="str" cm="1">
        <f t="array" ref="W39">IFERROR("Venue: "&amp;INDEX(CalendarBackend!$K$8:$K1025,MATCH(V39,CalendarBackend!$L$8:$L$1000,0),),"")</f>
        <v/>
      </c>
      <c r="X39" s="612"/>
      <c r="Y39" s="613" t="str">
        <f t="shared" ref="Y39" si="138">Y38</f>
        <v/>
      </c>
      <c r="Z39" s="613" t="str" cm="1">
        <f t="array" ref="Z39">IFERROR("Venue: "&amp;INDEX(CalendarBackend!$K$8:$K1025,MATCH(Y39,CalendarBackend!$L$8:$L$1000,0),),"")</f>
        <v/>
      </c>
      <c r="AA39" s="612"/>
      <c r="AB39" s="613" t="str">
        <f t="shared" ref="AB39" si="139">AB38</f>
        <v/>
      </c>
      <c r="AC39" s="613" t="str" cm="1">
        <f t="array" ref="AC39">IFERROR("Venue: "&amp;INDEX(CalendarBackend!$K$8:$K1025,MATCH(AB39,CalendarBackend!$L$8:$L$1000,0),),"")</f>
        <v/>
      </c>
      <c r="AD39" s="612"/>
      <c r="AE39" s="613" t="str">
        <f t="shared" ref="AE39" si="140">AE38</f>
        <v/>
      </c>
      <c r="AF39" s="621" t="str" cm="1">
        <f t="array" ref="AF39">IFERROR("Venue: "&amp;INDEX(CalendarBackend!$K$8:$K1025,MATCH(AE39,CalendarBackend!$L$8:$L$1000,0),),"")</f>
        <v/>
      </c>
    </row>
    <row r="40" spans="2:32" ht="13" customHeight="1">
      <c r="B40" s="839"/>
      <c r="C40" s="612"/>
      <c r="D40" s="613" t="str">
        <f t="shared" si="122"/>
        <v/>
      </c>
      <c r="E40" s="613" t="str" cm="1">
        <f t="array" ref="E40">IFERROR(IF(INDEX(CalendarBackend!$F$8:$F1025,MATCH(D40,CalendarBackend!$L$8:$L$1000,0),)="",CHAR(10),"Speaker(s): "&amp;INDEX(CalendarBackend!$F$8:$F1025,MATCH(D40,CalendarBackend!$L$8:$L$1000,0),)),"")</f>
        <v/>
      </c>
      <c r="F40" s="612"/>
      <c r="G40" s="613" t="str">
        <f t="shared" ref="G40" si="141">G39</f>
        <v/>
      </c>
      <c r="H40" s="613" t="str" cm="1">
        <f t="array" ref="H40">IFERROR(IF(INDEX(CalendarBackend!$F$8:$F1025,MATCH(G40,CalendarBackend!$L$8:$L$1000,0),)="",CHAR(10),"Speaker(s): "&amp;INDEX(CalendarBackend!$F$8:$F1025,MATCH(G40,CalendarBackend!$L$8:$L$1000,0),)),"")</f>
        <v/>
      </c>
      <c r="I40" s="612"/>
      <c r="J40" s="613" t="str">
        <f t="shared" ref="J40" si="142">J39</f>
        <v/>
      </c>
      <c r="K40" s="613" t="str" cm="1">
        <f t="array" ref="K40">IFERROR(IF(INDEX(CalendarBackend!$F$8:$F1025,MATCH(J40,CalendarBackend!$L$8:$L$1000,0),)="",CHAR(10),"Speaker(s): "&amp;INDEX(CalendarBackend!$F$8:$F1025,MATCH(J40,CalendarBackend!$L$8:$L$1000,0),)),"")</f>
        <v/>
      </c>
      <c r="L40" s="612"/>
      <c r="M40" s="613" t="str">
        <f t="shared" ref="M40" si="143">M39</f>
        <v/>
      </c>
      <c r="N40" s="613" t="str" cm="1">
        <f t="array" ref="N40">IFERROR(IF(INDEX(CalendarBackend!$F$8:$F1025,MATCH(M40,CalendarBackend!$L$8:$L$1000,0),)="",CHAR(10),"Speaker(s): "&amp;INDEX(CalendarBackend!$F$8:$F1025,MATCH(M40,CalendarBackend!$L$8:$L$1000,0),)),"")</f>
        <v/>
      </c>
      <c r="O40" s="612"/>
      <c r="P40" s="613" t="str">
        <f t="shared" ref="P40" si="144">P39</f>
        <v/>
      </c>
      <c r="Q40" s="613" t="str" cm="1">
        <f t="array" ref="Q40">IFERROR(IF(INDEX(CalendarBackend!$F$8:$F1025,MATCH(P40,CalendarBackend!$L$8:$L$1000,0),)="",CHAR(10),"Speaker(s): "&amp;INDEX(CalendarBackend!$F$8:$F1025,MATCH(P40,CalendarBackend!$L$8:$L$1000,0),)),"")</f>
        <v/>
      </c>
      <c r="R40" s="612"/>
      <c r="S40" s="613" t="str">
        <f t="shared" ref="S40" si="145">S39</f>
        <v/>
      </c>
      <c r="T40" s="613" t="str" cm="1">
        <f t="array" ref="T40">IFERROR(IF(INDEX(CalendarBackend!$F$8:$F1025,MATCH(S40,CalendarBackend!$L$8:$L$1000,0),)="",CHAR(10),"Speaker(s): "&amp;INDEX(CalendarBackend!$F$8:$F1025,MATCH(S40,CalendarBackend!$L$8:$L$1000,0),)),"")</f>
        <v/>
      </c>
      <c r="U40" s="612"/>
      <c r="V40" s="613" t="str">
        <f t="shared" ref="V40" si="146">V39</f>
        <v/>
      </c>
      <c r="W40" s="613" t="str" cm="1">
        <f t="array" ref="W40">IFERROR(IF(INDEX(CalendarBackend!$F$8:$F1025,MATCH(V40,CalendarBackend!$L$8:$L$1000,0),)="",CHAR(10),"Speaker(s): "&amp;INDEX(CalendarBackend!$F$8:$F1025,MATCH(V40,CalendarBackend!$L$8:$L$1000,0),)),"")</f>
        <v/>
      </c>
      <c r="X40" s="612"/>
      <c r="Y40" s="613" t="str">
        <f t="shared" ref="Y40" si="147">Y39</f>
        <v/>
      </c>
      <c r="Z40" s="613" t="str" cm="1">
        <f t="array" ref="Z40">IFERROR(IF(INDEX(CalendarBackend!$F$8:$F1025,MATCH(Y40,CalendarBackend!$L$8:$L$1000,0),)="",CHAR(10),"Speaker(s): "&amp;INDEX(CalendarBackend!$F$8:$F1025,MATCH(Y40,CalendarBackend!$L$8:$L$1000,0),)),"")</f>
        <v/>
      </c>
      <c r="AA40" s="612"/>
      <c r="AB40" s="613" t="str">
        <f t="shared" ref="AB40" si="148">AB39</f>
        <v/>
      </c>
      <c r="AC40" s="613" t="str" cm="1">
        <f t="array" ref="AC40">IFERROR(IF(INDEX(CalendarBackend!$F$8:$F1025,MATCH(AB40,CalendarBackend!$L$8:$L$1000,0),)="",CHAR(10),"Speaker(s): "&amp;INDEX(CalendarBackend!$F$8:$F1025,MATCH(AB40,CalendarBackend!$L$8:$L$1000,0),)),"")</f>
        <v/>
      </c>
      <c r="AD40" s="612"/>
      <c r="AE40" s="613" t="str">
        <f t="shared" ref="AE40" si="149">AE39</f>
        <v/>
      </c>
      <c r="AF40" s="621" t="str" cm="1">
        <f t="array" ref="AF40">IFERROR(IF(INDEX(CalendarBackend!$F$8:$F1025,MATCH(AE40,CalendarBackend!$L$8:$L$1000,0),)="",CHAR(10),"Speaker(s): "&amp;INDEX(CalendarBackend!$F$8:$F1025,MATCH(AE40,CalendarBackend!$L$8:$L$1000,0),)),"")</f>
        <v/>
      </c>
    </row>
    <row r="41" spans="2:32" ht="12">
      <c r="B41" s="839"/>
      <c r="C41" s="612"/>
      <c r="D41" s="612"/>
      <c r="E41" s="613"/>
      <c r="F41" s="612"/>
      <c r="G41" s="612"/>
      <c r="H41" s="613"/>
      <c r="I41" s="612"/>
      <c r="J41" s="612"/>
      <c r="K41" s="613"/>
      <c r="L41" s="612"/>
      <c r="M41" s="612"/>
      <c r="N41" s="613"/>
      <c r="O41" s="612"/>
      <c r="P41" s="612"/>
      <c r="Q41" s="613"/>
      <c r="R41" s="612"/>
      <c r="S41" s="612"/>
      <c r="T41" s="613"/>
      <c r="U41" s="612"/>
      <c r="V41" s="612"/>
      <c r="W41" s="613"/>
      <c r="X41" s="612"/>
      <c r="Y41" s="612"/>
      <c r="Z41" s="613"/>
      <c r="AA41" s="612"/>
      <c r="AB41" s="612"/>
      <c r="AC41" s="613"/>
      <c r="AD41" s="612"/>
      <c r="AE41" s="612"/>
      <c r="AF41" s="621"/>
    </row>
    <row r="42" spans="2:32" ht="12.75" customHeight="1">
      <c r="B42" s="840" t="str">
        <f>IF($B37="","",IF($B37+TIME(1,0,0)&lt;=MAX(CalendarBackend!$H$8:$H1025),$B37+TIME(1,0,0),""))</f>
        <v/>
      </c>
      <c r="C42" s="619"/>
      <c r="D42" s="618" t="str" cm="1">
        <f t="array" ref="D42">IFERROR(INDEX(CalendarBackend!$L$8:$L1030,MATCH(1,($E$6=CalendarBackend!$B$8:$B$1000)*(E$10=CalendarBackend!$K$8:$K$1000)*($B42=CalendarBackend!$G$8:$G1030),0)),"")</f>
        <v/>
      </c>
      <c r="E42" s="618" t="str" cm="1">
        <f t="array" ref="E42">IFERROR(INDEX(CalendarBackend!$E$8:$E1030,MATCH(1,($E$6=CalendarBackend!$B$8:$B$1000)*(E$10=CalendarBackend!$K$8:$K$1000)*($B42=CalendarBackend!$G$8:$G1030),0)),"")</f>
        <v/>
      </c>
      <c r="F42" s="619"/>
      <c r="G42" s="618" t="str" cm="1">
        <f t="array" ref="G42">IFERROR(INDEX(CalendarBackend!$L$8:$L1030,MATCH(1,($E$6=CalendarBackend!$B$8:$B$1000)*(H$10=CalendarBackend!$K$8:$K$1000)*($B42=CalendarBackend!$G$8:$G1030),0)),"")</f>
        <v/>
      </c>
      <c r="H42" s="618" t="str" cm="1">
        <f t="array" ref="H42">IFERROR(INDEX(CalendarBackend!$E$8:$E1030,MATCH(1,($E$6=CalendarBackend!$B$8:$B$1000)*(H$10=CalendarBackend!$K$8:$K$1000)*($B42=CalendarBackend!$G$8:$G1030),0)),"")</f>
        <v/>
      </c>
      <c r="I42" s="619"/>
      <c r="J42" s="618" t="str" cm="1">
        <f t="array" ref="J42">IFERROR(INDEX(CalendarBackend!$L$8:$L1030,MATCH(1,($E$6=CalendarBackend!$B$8:$B$1000)*(K$10=CalendarBackend!$K$8:$K$1000)*($B42=CalendarBackend!$G$8:$G1030),0)),"")</f>
        <v/>
      </c>
      <c r="K42" s="618" t="str" cm="1">
        <f t="array" ref="K42">IFERROR(INDEX(CalendarBackend!$E$8:$E1030,MATCH(1,($E$6=CalendarBackend!$B$8:$B$1000)*(K$10=CalendarBackend!$K$8:$K$1000)*($B42=CalendarBackend!$G$8:$G1030),0)),"")</f>
        <v/>
      </c>
      <c r="L42" s="619"/>
      <c r="M42" s="618" t="str" cm="1">
        <f t="array" ref="M42">IFERROR(INDEX(CalendarBackend!$L$8:$L1030,MATCH(1,($E$6=CalendarBackend!$B$8:$B$1000)*(N$10=CalendarBackend!$K$8:$K$1000)*($B42=CalendarBackend!$G$8:$G1030),0)),"")</f>
        <v/>
      </c>
      <c r="N42" s="618" t="str" cm="1">
        <f t="array" ref="N42">IFERROR(INDEX(CalendarBackend!$E$8:$E1030,MATCH(1,($E$6=CalendarBackend!$B$8:$B$1000)*(N$10=CalendarBackend!$K$8:$K$1000)*($B42=CalendarBackend!$G$8:$G1030),0)),"")</f>
        <v/>
      </c>
      <c r="O42" s="619"/>
      <c r="P42" s="618" t="str" cm="1">
        <f t="array" ref="P42">IFERROR(INDEX(CalendarBackend!$L$8:$L1030,MATCH(1,($E$6=CalendarBackend!$B$8:$B$1000)*(Q$10=CalendarBackend!$K$8:$K$1000)*($B42=CalendarBackend!$G$8:$G1030),0)),"")</f>
        <v/>
      </c>
      <c r="Q42" s="618" t="str" cm="1">
        <f t="array" ref="Q42">IFERROR(INDEX(CalendarBackend!$E$8:$E1030,MATCH(1,($E$6=CalendarBackend!$B$8:$B$1000)*(Q$10=CalendarBackend!$K$8:$K$1000)*($B42=CalendarBackend!$G$8:$G1030),0)),"")</f>
        <v/>
      </c>
      <c r="R42" s="619"/>
      <c r="S42" s="618" t="str" cm="1">
        <f t="array" ref="S42">IFERROR(INDEX(CalendarBackend!$L$8:$L1030,MATCH(1,($E$6=CalendarBackend!$B$8:$B$1000)*(T$10=CalendarBackend!$K$8:$K$1000)*($B42=CalendarBackend!$G$8:$G1030),0)),"")</f>
        <v/>
      </c>
      <c r="T42" s="618" t="str" cm="1">
        <f t="array" ref="T42">IFERROR(INDEX(CalendarBackend!$E$8:$E1030,MATCH(1,($E$6=CalendarBackend!$B$8:$B$1000)*(T$10=CalendarBackend!$K$8:$K$1000)*($B42=CalendarBackend!$G$8:$G1030),0)),"")</f>
        <v/>
      </c>
      <c r="U42" s="619"/>
      <c r="V42" s="618" t="str" cm="1">
        <f t="array" ref="V42">IFERROR(INDEX(CalendarBackend!$L$8:$L1030,MATCH(1,($E$6=CalendarBackend!$B$8:$B$1000)*(W$10=CalendarBackend!$K$8:$K$1000)*($B42=CalendarBackend!$G$8:$G1030),0)),"")</f>
        <v/>
      </c>
      <c r="W42" s="618" t="str" cm="1">
        <f t="array" ref="W42">IFERROR(INDEX(CalendarBackend!$E$8:$E1030,MATCH(1,($E$6=CalendarBackend!$B$8:$B$1000)*(W$10=CalendarBackend!$K$8:$K$1000)*($B42=CalendarBackend!$G$8:$G1030),0)),"")</f>
        <v/>
      </c>
      <c r="X42" s="619"/>
      <c r="Y42" s="618" t="str" cm="1">
        <f t="array" ref="Y42">IFERROR(INDEX(CalendarBackend!$L$8:$L1030,MATCH(1,($E$6=CalendarBackend!$B$8:$B$1000)*(Z$10=CalendarBackend!$K$8:$K$1000)*($B42=CalendarBackend!$G$8:$G1030),0)),"")</f>
        <v/>
      </c>
      <c r="Z42" s="618" t="str" cm="1">
        <f t="array" ref="Z42">IFERROR(INDEX(CalendarBackend!$E$8:$E1030,MATCH(1,($E$6=CalendarBackend!$B$8:$B$1000)*(Z$10=CalendarBackend!$K$8:$K$1000)*($B42=CalendarBackend!$G$8:$G1030),0)),"")</f>
        <v/>
      </c>
      <c r="AA42" s="619"/>
      <c r="AB42" s="618" t="str" cm="1">
        <f t="array" ref="AB42">IFERROR(INDEX(CalendarBackend!$L$8:$L1030,MATCH(1,($E$6=CalendarBackend!$B$8:$B$1000)*(AC$10=CalendarBackend!$K$8:$K$1000)*($B42=CalendarBackend!$G$8:$G1030),0)),"")</f>
        <v/>
      </c>
      <c r="AC42" s="618" t="str" cm="1">
        <f t="array" ref="AC42">IFERROR(INDEX(CalendarBackend!$E$8:$E1030,MATCH(1,($E$6=CalendarBackend!$B$8:$B$1000)*(AC$10=CalendarBackend!$K$8:$K$1000)*($B42=CalendarBackend!$G$8:$G1030),0)),"")</f>
        <v/>
      </c>
      <c r="AD42" s="619"/>
      <c r="AE42" s="618" t="str" cm="1">
        <f t="array" ref="AE42">IFERROR(INDEX(CalendarBackend!$L$8:$L1030,MATCH(1,($E$6=CalendarBackend!$B$8:$B$1000)*(AF$10=CalendarBackend!$K$8:$K$1000)*($B42=CalendarBackend!$G$8:$G1030),0)),"")</f>
        <v/>
      </c>
      <c r="AF42" s="620" t="str" cm="1">
        <f t="array" ref="AF42">IFERROR(INDEX(CalendarBackend!$E$8:$E1030,MATCH(1,($E$6=CalendarBackend!$B$8:$B$1000)*(AF$10=CalendarBackend!$K$8:$K$1000)*($B42=CalendarBackend!$G$8:$G1030),0)),"")</f>
        <v/>
      </c>
    </row>
    <row r="43" spans="2:32" ht="13">
      <c r="B43" s="839"/>
      <c r="C43" s="612"/>
      <c r="D43" s="613" t="str">
        <f t="shared" ref="D43:D45" si="150">D42</f>
        <v/>
      </c>
      <c r="E43" s="613" t="str" cm="1">
        <f t="array" ref="E43">IFERROR(INDEX(CalendarBackend!$I$8:$I1030,MATCH(D43,CalendarBackend!$L$8:$L$1000,0),),"")</f>
        <v/>
      </c>
      <c r="F43" s="612"/>
      <c r="G43" s="613" t="str">
        <f t="shared" ref="G43" si="151">G42</f>
        <v/>
      </c>
      <c r="H43" s="613" t="str" cm="1">
        <f t="array" ref="H43">IFERROR(INDEX(CalendarBackend!$I$8:$I1030,MATCH(G43,CalendarBackend!$L$8:$L$1000,0),),"")</f>
        <v/>
      </c>
      <c r="I43" s="612"/>
      <c r="J43" s="613" t="str">
        <f t="shared" ref="J43" si="152">J42</f>
        <v/>
      </c>
      <c r="K43" s="613" t="str" cm="1">
        <f t="array" ref="K43">IFERROR(INDEX(CalendarBackend!$I$8:$I1030,MATCH(J43,CalendarBackend!$L$8:$L$1000,0),),"")</f>
        <v/>
      </c>
      <c r="L43" s="612"/>
      <c r="M43" s="613" t="str">
        <f t="shared" ref="M43" si="153">M42</f>
        <v/>
      </c>
      <c r="N43" s="613" t="str" cm="1">
        <f t="array" ref="N43">IFERROR(INDEX(CalendarBackend!$I$8:$I1030,MATCH(M43,CalendarBackend!$L$8:$L$1000,0),),"")</f>
        <v/>
      </c>
      <c r="O43" s="612"/>
      <c r="P43" s="613" t="str">
        <f t="shared" ref="P43" si="154">P42</f>
        <v/>
      </c>
      <c r="Q43" s="613" t="str" cm="1">
        <f t="array" ref="Q43">IFERROR(INDEX(CalendarBackend!$I$8:$I1030,MATCH(P43,CalendarBackend!$L$8:$L$1000,0),),"")</f>
        <v/>
      </c>
      <c r="R43" s="612"/>
      <c r="S43" s="613" t="str">
        <f t="shared" ref="S43" si="155">S42</f>
        <v/>
      </c>
      <c r="T43" s="613" t="str" cm="1">
        <f t="array" ref="T43">IFERROR(INDEX(CalendarBackend!$I$8:$I1030,MATCH(S43,CalendarBackend!$L$8:$L$1000,0),),"")</f>
        <v/>
      </c>
      <c r="U43" s="612"/>
      <c r="V43" s="613" t="str">
        <f t="shared" ref="V43" si="156">V42</f>
        <v/>
      </c>
      <c r="W43" s="613" t="str" cm="1">
        <f t="array" ref="W43">IFERROR(INDEX(CalendarBackend!$I$8:$I1030,MATCH(V43,CalendarBackend!$L$8:$L$1000,0),),"")</f>
        <v/>
      </c>
      <c r="X43" s="612"/>
      <c r="Y43" s="613" t="str">
        <f t="shared" ref="Y43" si="157">Y42</f>
        <v/>
      </c>
      <c r="Z43" s="613" t="str" cm="1">
        <f t="array" ref="Z43">IFERROR(INDEX(CalendarBackend!$I$8:$I1030,MATCH(Y43,CalendarBackend!$L$8:$L$1000,0),),"")</f>
        <v/>
      </c>
      <c r="AA43" s="612"/>
      <c r="AB43" s="613" t="str">
        <f t="shared" ref="AB43" si="158">AB42</f>
        <v/>
      </c>
      <c r="AC43" s="613" t="str" cm="1">
        <f t="array" ref="AC43">IFERROR(INDEX(CalendarBackend!$I$8:$I1030,MATCH(AB43,CalendarBackend!$L$8:$L$1000,0),),"")</f>
        <v/>
      </c>
      <c r="AD43" s="612"/>
      <c r="AE43" s="613" t="str">
        <f t="shared" ref="AE43" si="159">AE42</f>
        <v/>
      </c>
      <c r="AF43" s="621" t="str" cm="1">
        <f t="array" ref="AF43">IFERROR(INDEX(CalendarBackend!$I$8:$I1030,MATCH(AE43,CalendarBackend!$L$8:$L$1000,0),),"")</f>
        <v/>
      </c>
    </row>
    <row r="44" spans="2:32" ht="13">
      <c r="B44" s="839"/>
      <c r="C44" s="612"/>
      <c r="D44" s="613" t="str">
        <f t="shared" si="150"/>
        <v/>
      </c>
      <c r="E44" s="613" t="str" cm="1">
        <f t="array" ref="E44">IFERROR("Venue: "&amp;INDEX(CalendarBackend!$K$8:$K1030,MATCH(D44,CalendarBackend!$L$8:$L$1000,0),),"")</f>
        <v/>
      </c>
      <c r="F44" s="612"/>
      <c r="G44" s="613" t="str">
        <f t="shared" ref="G44" si="160">G43</f>
        <v/>
      </c>
      <c r="H44" s="613" t="str" cm="1">
        <f t="array" ref="H44">IFERROR("Venue: "&amp;INDEX(CalendarBackend!$K$8:$K1030,MATCH(G44,CalendarBackend!$L$8:$L$1000,0),),"")</f>
        <v/>
      </c>
      <c r="I44" s="612"/>
      <c r="J44" s="613" t="str">
        <f t="shared" ref="J44" si="161">J43</f>
        <v/>
      </c>
      <c r="K44" s="613" t="str" cm="1">
        <f t="array" ref="K44">IFERROR("Venue: "&amp;INDEX(CalendarBackend!$K$8:$K1030,MATCH(J44,CalendarBackend!$L$8:$L$1000,0),),"")</f>
        <v/>
      </c>
      <c r="L44" s="612"/>
      <c r="M44" s="613" t="str">
        <f t="shared" ref="M44" si="162">M43</f>
        <v/>
      </c>
      <c r="N44" s="613" t="str" cm="1">
        <f t="array" ref="N44">IFERROR("Venue: "&amp;INDEX(CalendarBackend!$K$8:$K1030,MATCH(M44,CalendarBackend!$L$8:$L$1000,0),),"")</f>
        <v/>
      </c>
      <c r="O44" s="612"/>
      <c r="P44" s="613" t="str">
        <f t="shared" ref="P44" si="163">P43</f>
        <v/>
      </c>
      <c r="Q44" s="613" t="str" cm="1">
        <f t="array" ref="Q44">IFERROR("Venue: "&amp;INDEX(CalendarBackend!$K$8:$K1030,MATCH(P44,CalendarBackend!$L$8:$L$1000,0),),"")</f>
        <v/>
      </c>
      <c r="R44" s="612"/>
      <c r="S44" s="613" t="str">
        <f t="shared" ref="S44" si="164">S43</f>
        <v/>
      </c>
      <c r="T44" s="613" t="str" cm="1">
        <f t="array" ref="T44">IFERROR("Venue: "&amp;INDEX(CalendarBackend!$K$8:$K1030,MATCH(S44,CalendarBackend!$L$8:$L$1000,0),),"")</f>
        <v/>
      </c>
      <c r="U44" s="612"/>
      <c r="V44" s="613" t="str">
        <f t="shared" ref="V44" si="165">V43</f>
        <v/>
      </c>
      <c r="W44" s="613" t="str" cm="1">
        <f t="array" ref="W44">IFERROR("Venue: "&amp;INDEX(CalendarBackend!$K$8:$K1030,MATCH(V44,CalendarBackend!$L$8:$L$1000,0),),"")</f>
        <v/>
      </c>
      <c r="X44" s="612"/>
      <c r="Y44" s="613" t="str">
        <f t="shared" ref="Y44" si="166">Y43</f>
        <v/>
      </c>
      <c r="Z44" s="613" t="str" cm="1">
        <f t="array" ref="Z44">IFERROR("Venue: "&amp;INDEX(CalendarBackend!$K$8:$K1030,MATCH(Y44,CalendarBackend!$L$8:$L$1000,0),),"")</f>
        <v/>
      </c>
      <c r="AA44" s="612"/>
      <c r="AB44" s="613" t="str">
        <f t="shared" ref="AB44" si="167">AB43</f>
        <v/>
      </c>
      <c r="AC44" s="613" t="str" cm="1">
        <f t="array" ref="AC44">IFERROR("Venue: "&amp;INDEX(CalendarBackend!$K$8:$K1030,MATCH(AB44,CalendarBackend!$L$8:$L$1000,0),),"")</f>
        <v/>
      </c>
      <c r="AD44" s="612"/>
      <c r="AE44" s="613" t="str">
        <f t="shared" ref="AE44" si="168">AE43</f>
        <v/>
      </c>
      <c r="AF44" s="621" t="str" cm="1">
        <f t="array" ref="AF44">IFERROR("Venue: "&amp;INDEX(CalendarBackend!$K$8:$K1030,MATCH(AE44,CalendarBackend!$L$8:$L$1000,0),),"")</f>
        <v/>
      </c>
    </row>
    <row r="45" spans="2:32" ht="13">
      <c r="B45" s="839"/>
      <c r="C45" s="612"/>
      <c r="D45" s="613" t="str">
        <f t="shared" si="150"/>
        <v/>
      </c>
      <c r="E45" s="613" t="str" cm="1">
        <f t="array" ref="E45">IFERROR(IF(INDEX(CalendarBackend!$F$8:$F1030,MATCH(D45,CalendarBackend!$L$8:$L$1000,0),)="",CHAR(10),"Speaker(s): "&amp;INDEX(CalendarBackend!$F$8:$F1030,MATCH(D45,CalendarBackend!$L$8:$L$1000,0),)),"")</f>
        <v/>
      </c>
      <c r="F45" s="612"/>
      <c r="G45" s="613" t="str">
        <f t="shared" ref="G45" si="169">G44</f>
        <v/>
      </c>
      <c r="H45" s="613" t="str" cm="1">
        <f t="array" ref="H45">IFERROR(IF(INDEX(CalendarBackend!$F$8:$F1030,MATCH(G45,CalendarBackend!$L$8:$L$1000,0),)="",CHAR(10),"Speaker(s): "&amp;INDEX(CalendarBackend!$F$8:$F1030,MATCH(G45,CalendarBackend!$L$8:$L$1000,0),)),"")</f>
        <v/>
      </c>
      <c r="I45" s="612"/>
      <c r="J45" s="613" t="str">
        <f t="shared" ref="J45" si="170">J44</f>
        <v/>
      </c>
      <c r="K45" s="613" t="str" cm="1">
        <f t="array" ref="K45">IFERROR(IF(INDEX(CalendarBackend!$F$8:$F1030,MATCH(J45,CalendarBackend!$L$8:$L$1000,0),)="",CHAR(10),"Speaker(s): "&amp;INDEX(CalendarBackend!$F$8:$F1030,MATCH(J45,CalendarBackend!$L$8:$L$1000,0),)),"")</f>
        <v/>
      </c>
      <c r="L45" s="612"/>
      <c r="M45" s="613" t="str">
        <f t="shared" ref="M45" si="171">M44</f>
        <v/>
      </c>
      <c r="N45" s="613" t="str" cm="1">
        <f t="array" ref="N45">IFERROR(IF(INDEX(CalendarBackend!$F$8:$F1030,MATCH(M45,CalendarBackend!$L$8:$L$1000,0),)="",CHAR(10),"Speaker(s): "&amp;INDEX(CalendarBackend!$F$8:$F1030,MATCH(M45,CalendarBackend!$L$8:$L$1000,0),)),"")</f>
        <v/>
      </c>
      <c r="O45" s="612"/>
      <c r="P45" s="613" t="str">
        <f t="shared" ref="P45" si="172">P44</f>
        <v/>
      </c>
      <c r="Q45" s="613" t="str" cm="1">
        <f t="array" ref="Q45">IFERROR(IF(INDEX(CalendarBackend!$F$8:$F1030,MATCH(P45,CalendarBackend!$L$8:$L$1000,0),)="",CHAR(10),"Speaker(s): "&amp;INDEX(CalendarBackend!$F$8:$F1030,MATCH(P45,CalendarBackend!$L$8:$L$1000,0),)),"")</f>
        <v/>
      </c>
      <c r="R45" s="612"/>
      <c r="S45" s="613" t="str">
        <f t="shared" ref="S45" si="173">S44</f>
        <v/>
      </c>
      <c r="T45" s="613" t="str" cm="1">
        <f t="array" ref="T45">IFERROR(IF(INDEX(CalendarBackend!$F$8:$F1030,MATCH(S45,CalendarBackend!$L$8:$L$1000,0),)="",CHAR(10),"Speaker(s): "&amp;INDEX(CalendarBackend!$F$8:$F1030,MATCH(S45,CalendarBackend!$L$8:$L$1000,0),)),"")</f>
        <v/>
      </c>
      <c r="U45" s="612"/>
      <c r="V45" s="613" t="str">
        <f t="shared" ref="V45" si="174">V44</f>
        <v/>
      </c>
      <c r="W45" s="613" t="str" cm="1">
        <f t="array" ref="W45">IFERROR(IF(INDEX(CalendarBackend!$F$8:$F1030,MATCH(V45,CalendarBackend!$L$8:$L$1000,0),)="",CHAR(10),"Speaker(s): "&amp;INDEX(CalendarBackend!$F$8:$F1030,MATCH(V45,CalendarBackend!$L$8:$L$1000,0),)),"")</f>
        <v/>
      </c>
      <c r="X45" s="612"/>
      <c r="Y45" s="613" t="str">
        <f t="shared" ref="Y45" si="175">Y44</f>
        <v/>
      </c>
      <c r="Z45" s="613" t="str" cm="1">
        <f t="array" ref="Z45">IFERROR(IF(INDEX(CalendarBackend!$F$8:$F1030,MATCH(Y45,CalendarBackend!$L$8:$L$1000,0),)="",CHAR(10),"Speaker(s): "&amp;INDEX(CalendarBackend!$F$8:$F1030,MATCH(Y45,CalendarBackend!$L$8:$L$1000,0),)),"")</f>
        <v/>
      </c>
      <c r="AA45" s="612"/>
      <c r="AB45" s="613" t="str">
        <f t="shared" ref="AB45" si="176">AB44</f>
        <v/>
      </c>
      <c r="AC45" s="613" t="str" cm="1">
        <f t="array" ref="AC45">IFERROR(IF(INDEX(CalendarBackend!$F$8:$F1030,MATCH(AB45,CalendarBackend!$L$8:$L$1000,0),)="",CHAR(10),"Speaker(s): "&amp;INDEX(CalendarBackend!$F$8:$F1030,MATCH(AB45,CalendarBackend!$L$8:$L$1000,0),)),"")</f>
        <v/>
      </c>
      <c r="AD45" s="612"/>
      <c r="AE45" s="613" t="str">
        <f t="shared" ref="AE45" si="177">AE44</f>
        <v/>
      </c>
      <c r="AF45" s="621" t="str" cm="1">
        <f t="array" ref="AF45">IFERROR(IF(INDEX(CalendarBackend!$F$8:$F1030,MATCH(AE45,CalendarBackend!$L$8:$L$1000,0),)="",CHAR(10),"Speaker(s): "&amp;INDEX(CalendarBackend!$F$8:$F1030,MATCH(AE45,CalendarBackend!$L$8:$L$1000,0),)),"")</f>
        <v/>
      </c>
    </row>
    <row r="46" spans="2:32" ht="12">
      <c r="B46" s="839"/>
      <c r="C46" s="612"/>
      <c r="D46" s="612"/>
      <c r="E46" s="613"/>
      <c r="F46" s="612"/>
      <c r="G46" s="612"/>
      <c r="H46" s="613"/>
      <c r="I46" s="612"/>
      <c r="J46" s="612"/>
      <c r="K46" s="613"/>
      <c r="L46" s="612"/>
      <c r="M46" s="612"/>
      <c r="N46" s="613"/>
      <c r="O46" s="612"/>
      <c r="P46" s="612"/>
      <c r="Q46" s="613"/>
      <c r="R46" s="612"/>
      <c r="S46" s="612"/>
      <c r="T46" s="613"/>
      <c r="U46" s="612"/>
      <c r="V46" s="612"/>
      <c r="W46" s="613"/>
      <c r="X46" s="612"/>
      <c r="Y46" s="612"/>
      <c r="Z46" s="613"/>
      <c r="AA46" s="612"/>
      <c r="AB46" s="612"/>
      <c r="AC46" s="613"/>
      <c r="AD46" s="612"/>
      <c r="AE46" s="612"/>
      <c r="AF46" s="621"/>
    </row>
    <row r="47" spans="2:32" ht="12.75" customHeight="1">
      <c r="B47" s="840" t="str">
        <f>IF($B42="","",IF($B42+TIME(1,0,0)&lt;=MAX(CalendarBackend!$H$8:$H1030),$B42+TIME(1,0,0),""))</f>
        <v/>
      </c>
      <c r="C47" s="619"/>
      <c r="D47" s="618" t="str" cm="1">
        <f t="array" ref="D47">IFERROR(INDEX(CalendarBackend!$L$8:$L1035,MATCH(1,($E$6=CalendarBackend!$B$8:$B$1000)*(E$10=CalendarBackend!$K$8:$K$1000)*($B47=CalendarBackend!$G$8:$G1035),0)),"")</f>
        <v/>
      </c>
      <c r="E47" s="618" t="str" cm="1">
        <f t="array" ref="E47">IFERROR(INDEX(CalendarBackend!$E$8:$E1035,MATCH(1,($E$6=CalendarBackend!$B$8:$B$1000)*(E$10=CalendarBackend!$K$8:$K$1000)*($B47=CalendarBackend!$G$8:$G1035),0)),"")</f>
        <v/>
      </c>
      <c r="F47" s="619"/>
      <c r="G47" s="618" t="str" cm="1">
        <f t="array" ref="G47">IFERROR(INDEX(CalendarBackend!$L$8:$L1035,MATCH(1,($E$6=CalendarBackend!$B$8:$B$1000)*(H$10=CalendarBackend!$K$8:$K$1000)*($B47=CalendarBackend!$G$8:$G1035),0)),"")</f>
        <v/>
      </c>
      <c r="H47" s="618" t="str" cm="1">
        <f t="array" ref="H47">IFERROR(INDEX(CalendarBackend!$E$8:$E1035,MATCH(1,($E$6=CalendarBackend!$B$8:$B$1000)*(H$10=CalendarBackend!$K$8:$K$1000)*($B47=CalendarBackend!$G$8:$G1035),0)),"")</f>
        <v/>
      </c>
      <c r="I47" s="619"/>
      <c r="J47" s="618" t="str" cm="1">
        <f t="array" ref="J47">IFERROR(INDEX(CalendarBackend!$L$8:$L1035,MATCH(1,($E$6=CalendarBackend!$B$8:$B$1000)*(K$10=CalendarBackend!$K$8:$K$1000)*($B47=CalendarBackend!$G$8:$G1035),0)),"")</f>
        <v/>
      </c>
      <c r="K47" s="618" t="str" cm="1">
        <f t="array" ref="K47">IFERROR(INDEX(CalendarBackend!$E$8:$E1035,MATCH(1,($E$6=CalendarBackend!$B$8:$B$1000)*(K$10=CalendarBackend!$K$8:$K$1000)*($B47=CalendarBackend!$G$8:$G1035),0)),"")</f>
        <v/>
      </c>
      <c r="L47" s="619"/>
      <c r="M47" s="618" t="str" cm="1">
        <f t="array" ref="M47">IFERROR(INDEX(CalendarBackend!$L$8:$L1035,MATCH(1,($E$6=CalendarBackend!$B$8:$B$1000)*(N$10=CalendarBackend!$K$8:$K$1000)*($B47=CalendarBackend!$G$8:$G1035),0)),"")</f>
        <v/>
      </c>
      <c r="N47" s="618" t="str" cm="1">
        <f t="array" ref="N47">IFERROR(INDEX(CalendarBackend!$E$8:$E1035,MATCH(1,($E$6=CalendarBackend!$B$8:$B$1000)*(N$10=CalendarBackend!$K$8:$K$1000)*($B47=CalendarBackend!$G$8:$G1035),0)),"")</f>
        <v/>
      </c>
      <c r="O47" s="619"/>
      <c r="P47" s="618" t="str" cm="1">
        <f t="array" ref="P47">IFERROR(INDEX(CalendarBackend!$L$8:$L1035,MATCH(1,($E$6=CalendarBackend!$B$8:$B$1000)*(Q$10=CalendarBackend!$K$8:$K$1000)*($B47=CalendarBackend!$G$8:$G1035),0)),"")</f>
        <v/>
      </c>
      <c r="Q47" s="618" t="str" cm="1">
        <f t="array" ref="Q47">IFERROR(INDEX(CalendarBackend!$E$8:$E1035,MATCH(1,($E$6=CalendarBackend!$B$8:$B$1000)*(Q$10=CalendarBackend!$K$8:$K$1000)*($B47=CalendarBackend!$G$8:$G1035),0)),"")</f>
        <v/>
      </c>
      <c r="R47" s="619"/>
      <c r="S47" s="618" t="str" cm="1">
        <f t="array" ref="S47">IFERROR(INDEX(CalendarBackend!$L$8:$L1035,MATCH(1,($E$6=CalendarBackend!$B$8:$B$1000)*(T$10=CalendarBackend!$K$8:$K$1000)*($B47=CalendarBackend!$G$8:$G1035),0)),"")</f>
        <v/>
      </c>
      <c r="T47" s="618" t="str" cm="1">
        <f t="array" ref="T47">IFERROR(INDEX(CalendarBackend!$E$8:$E1035,MATCH(1,($E$6=CalendarBackend!$B$8:$B$1000)*(T$10=CalendarBackend!$K$8:$K$1000)*($B47=CalendarBackend!$G$8:$G1035),0)),"")</f>
        <v/>
      </c>
      <c r="U47" s="619"/>
      <c r="V47" s="618" t="str" cm="1">
        <f t="array" ref="V47">IFERROR(INDEX(CalendarBackend!$L$8:$L1035,MATCH(1,($E$6=CalendarBackend!$B$8:$B$1000)*(W$10=CalendarBackend!$K$8:$K$1000)*($B47=CalendarBackend!$G$8:$G1035),0)),"")</f>
        <v/>
      </c>
      <c r="W47" s="618" t="str" cm="1">
        <f t="array" ref="W47">IFERROR(INDEX(CalendarBackend!$E$8:$E1035,MATCH(1,($E$6=CalendarBackend!$B$8:$B$1000)*(W$10=CalendarBackend!$K$8:$K$1000)*($B47=CalendarBackend!$G$8:$G1035),0)),"")</f>
        <v/>
      </c>
      <c r="X47" s="619"/>
      <c r="Y47" s="618" t="str" cm="1">
        <f t="array" ref="Y47">IFERROR(INDEX(CalendarBackend!$L$8:$L1035,MATCH(1,($E$6=CalendarBackend!$B$8:$B$1000)*(Z$10=CalendarBackend!$K$8:$K$1000)*($B47=CalendarBackend!$G$8:$G1035),0)),"")</f>
        <v/>
      </c>
      <c r="Z47" s="618" t="str" cm="1">
        <f t="array" ref="Z47">IFERROR(INDEX(CalendarBackend!$E$8:$E1035,MATCH(1,($E$6=CalendarBackend!$B$8:$B$1000)*(Z$10=CalendarBackend!$K$8:$K$1000)*($B47=CalendarBackend!$G$8:$G1035),0)),"")</f>
        <v/>
      </c>
      <c r="AA47" s="619"/>
      <c r="AB47" s="618" t="str" cm="1">
        <f t="array" ref="AB47">IFERROR(INDEX(CalendarBackend!$L$8:$L1035,MATCH(1,($E$6=CalendarBackend!$B$8:$B$1000)*(AC$10=CalendarBackend!$K$8:$K$1000)*($B47=CalendarBackend!$G$8:$G1035),0)),"")</f>
        <v/>
      </c>
      <c r="AC47" s="618" t="str" cm="1">
        <f t="array" ref="AC47">IFERROR(INDEX(CalendarBackend!$E$8:$E1035,MATCH(1,($E$6=CalendarBackend!$B$8:$B$1000)*(AC$10=CalendarBackend!$K$8:$K$1000)*($B47=CalendarBackend!$G$8:$G1035),0)),"")</f>
        <v/>
      </c>
      <c r="AD47" s="619"/>
      <c r="AE47" s="618" t="str" cm="1">
        <f t="array" ref="AE47">IFERROR(INDEX(CalendarBackend!$L$8:$L1035,MATCH(1,($E$6=CalendarBackend!$B$8:$B$1000)*(AF$10=CalendarBackend!$K$8:$K$1000)*($B47=CalendarBackend!$G$8:$G1035),0)),"")</f>
        <v/>
      </c>
      <c r="AF47" s="620" t="str" cm="1">
        <f t="array" ref="AF47">IFERROR(INDEX(CalendarBackend!$E$8:$E1035,MATCH(1,($E$6=CalendarBackend!$B$8:$B$1000)*(AF$10=CalendarBackend!$K$8:$K$1000)*($B47=CalendarBackend!$G$8:$G1035),0)),"")</f>
        <v/>
      </c>
    </row>
    <row r="48" spans="2:32" ht="13">
      <c r="B48" s="839"/>
      <c r="C48" s="612"/>
      <c r="D48" s="613" t="str">
        <f t="shared" ref="D48:D50" si="178">D47</f>
        <v/>
      </c>
      <c r="E48" s="613" t="str" cm="1">
        <f t="array" ref="E48">IFERROR(INDEX(CalendarBackend!$I$8:$I1035,MATCH(D48,CalendarBackend!$L$8:$L$1000,0),),"")</f>
        <v/>
      </c>
      <c r="F48" s="612"/>
      <c r="G48" s="613" t="str">
        <f t="shared" ref="G48" si="179">G47</f>
        <v/>
      </c>
      <c r="H48" s="613" t="str" cm="1">
        <f t="array" ref="H48">IFERROR(INDEX(CalendarBackend!$I$8:$I1035,MATCH(G48,CalendarBackend!$L$8:$L$1000,0),),"")</f>
        <v/>
      </c>
      <c r="I48" s="612"/>
      <c r="J48" s="613" t="str">
        <f t="shared" ref="J48" si="180">J47</f>
        <v/>
      </c>
      <c r="K48" s="613" t="str" cm="1">
        <f t="array" ref="K48">IFERROR(INDEX(CalendarBackend!$I$8:$I1035,MATCH(J48,CalendarBackend!$L$8:$L$1000,0),),"")</f>
        <v/>
      </c>
      <c r="L48" s="612"/>
      <c r="M48" s="613" t="str">
        <f t="shared" ref="M48" si="181">M47</f>
        <v/>
      </c>
      <c r="N48" s="613" t="str" cm="1">
        <f t="array" ref="N48">IFERROR(INDEX(CalendarBackend!$I$8:$I1035,MATCH(M48,CalendarBackend!$L$8:$L$1000,0),),"")</f>
        <v/>
      </c>
      <c r="O48" s="612"/>
      <c r="P48" s="613" t="str">
        <f t="shared" ref="P48" si="182">P47</f>
        <v/>
      </c>
      <c r="Q48" s="613" t="str" cm="1">
        <f t="array" ref="Q48">IFERROR(INDEX(CalendarBackend!$I$8:$I1035,MATCH(P48,CalendarBackend!$L$8:$L$1000,0),),"")</f>
        <v/>
      </c>
      <c r="R48" s="612"/>
      <c r="S48" s="613" t="str">
        <f t="shared" ref="S48" si="183">S47</f>
        <v/>
      </c>
      <c r="T48" s="613" t="str" cm="1">
        <f t="array" ref="T48">IFERROR(INDEX(CalendarBackend!$I$8:$I1035,MATCH(S48,CalendarBackend!$L$8:$L$1000,0),),"")</f>
        <v/>
      </c>
      <c r="U48" s="612"/>
      <c r="V48" s="613" t="str">
        <f t="shared" ref="V48" si="184">V47</f>
        <v/>
      </c>
      <c r="W48" s="613" t="str" cm="1">
        <f t="array" ref="W48">IFERROR(INDEX(CalendarBackend!$I$8:$I1035,MATCH(V48,CalendarBackend!$L$8:$L$1000,0),),"")</f>
        <v/>
      </c>
      <c r="X48" s="612"/>
      <c r="Y48" s="613" t="str">
        <f t="shared" ref="Y48" si="185">Y47</f>
        <v/>
      </c>
      <c r="Z48" s="613" t="str" cm="1">
        <f t="array" ref="Z48">IFERROR(INDEX(CalendarBackend!$I$8:$I1035,MATCH(Y48,CalendarBackend!$L$8:$L$1000,0),),"")</f>
        <v/>
      </c>
      <c r="AA48" s="612"/>
      <c r="AB48" s="613" t="str">
        <f t="shared" ref="AB48" si="186">AB47</f>
        <v/>
      </c>
      <c r="AC48" s="613" t="str" cm="1">
        <f t="array" ref="AC48">IFERROR(INDEX(CalendarBackend!$I$8:$I1035,MATCH(AB48,CalendarBackend!$L$8:$L$1000,0),),"")</f>
        <v/>
      </c>
      <c r="AD48" s="612"/>
      <c r="AE48" s="613" t="str">
        <f t="shared" ref="AE48" si="187">AE47</f>
        <v/>
      </c>
      <c r="AF48" s="621" t="str" cm="1">
        <f t="array" ref="AF48">IFERROR(INDEX(CalendarBackend!$I$8:$I1035,MATCH(AE48,CalendarBackend!$L$8:$L$1000,0),),"")</f>
        <v/>
      </c>
    </row>
    <row r="49" spans="2:32" ht="13">
      <c r="B49" s="839"/>
      <c r="C49" s="612"/>
      <c r="D49" s="613" t="str">
        <f t="shared" si="178"/>
        <v/>
      </c>
      <c r="E49" s="613" t="str" cm="1">
        <f t="array" ref="E49">IFERROR("Venue: "&amp;INDEX(CalendarBackend!$K$8:$K1035,MATCH(D49,CalendarBackend!$L$8:$L$1000,0),),"")</f>
        <v/>
      </c>
      <c r="F49" s="612"/>
      <c r="G49" s="613" t="str">
        <f t="shared" ref="G49" si="188">G48</f>
        <v/>
      </c>
      <c r="H49" s="613" t="str" cm="1">
        <f t="array" ref="H49">IFERROR("Venue: "&amp;INDEX(CalendarBackend!$K$8:$K1035,MATCH(G49,CalendarBackend!$L$8:$L$1000,0),),"")</f>
        <v/>
      </c>
      <c r="I49" s="612"/>
      <c r="J49" s="613" t="str">
        <f t="shared" ref="J49" si="189">J48</f>
        <v/>
      </c>
      <c r="K49" s="613" t="str" cm="1">
        <f t="array" ref="K49">IFERROR("Venue: "&amp;INDEX(CalendarBackend!$K$8:$K1035,MATCH(J49,CalendarBackend!$L$8:$L$1000,0),),"")</f>
        <v/>
      </c>
      <c r="L49" s="612"/>
      <c r="M49" s="613" t="str">
        <f t="shared" ref="M49" si="190">M48</f>
        <v/>
      </c>
      <c r="N49" s="613" t="str" cm="1">
        <f t="array" ref="N49">IFERROR("Venue: "&amp;INDEX(CalendarBackend!$K$8:$K1035,MATCH(M49,CalendarBackend!$L$8:$L$1000,0),),"")</f>
        <v/>
      </c>
      <c r="O49" s="612"/>
      <c r="P49" s="613" t="str">
        <f t="shared" ref="P49" si="191">P48</f>
        <v/>
      </c>
      <c r="Q49" s="613" t="str" cm="1">
        <f t="array" ref="Q49">IFERROR("Venue: "&amp;INDEX(CalendarBackend!$K$8:$K1035,MATCH(P49,CalendarBackend!$L$8:$L$1000,0),),"")</f>
        <v/>
      </c>
      <c r="R49" s="612"/>
      <c r="S49" s="613" t="str">
        <f t="shared" ref="S49" si="192">S48</f>
        <v/>
      </c>
      <c r="T49" s="613" t="str" cm="1">
        <f t="array" ref="T49">IFERROR("Venue: "&amp;INDEX(CalendarBackend!$K$8:$K1035,MATCH(S49,CalendarBackend!$L$8:$L$1000,0),),"")</f>
        <v/>
      </c>
      <c r="U49" s="612"/>
      <c r="V49" s="613" t="str">
        <f t="shared" ref="V49" si="193">V48</f>
        <v/>
      </c>
      <c r="W49" s="613" t="str" cm="1">
        <f t="array" ref="W49">IFERROR("Venue: "&amp;INDEX(CalendarBackend!$K$8:$K1035,MATCH(V49,CalendarBackend!$L$8:$L$1000,0),),"")</f>
        <v/>
      </c>
      <c r="X49" s="612"/>
      <c r="Y49" s="613" t="str">
        <f t="shared" ref="Y49" si="194">Y48</f>
        <v/>
      </c>
      <c r="Z49" s="613" t="str" cm="1">
        <f t="array" ref="Z49">IFERROR("Venue: "&amp;INDEX(CalendarBackend!$K$8:$K1035,MATCH(Y49,CalendarBackend!$L$8:$L$1000,0),),"")</f>
        <v/>
      </c>
      <c r="AA49" s="612"/>
      <c r="AB49" s="613" t="str">
        <f t="shared" ref="AB49" si="195">AB48</f>
        <v/>
      </c>
      <c r="AC49" s="613" t="str" cm="1">
        <f t="array" ref="AC49">IFERROR("Venue: "&amp;INDEX(CalendarBackend!$K$8:$K1035,MATCH(AB49,CalendarBackend!$L$8:$L$1000,0),),"")</f>
        <v/>
      </c>
      <c r="AD49" s="612"/>
      <c r="AE49" s="613" t="str">
        <f t="shared" ref="AE49" si="196">AE48</f>
        <v/>
      </c>
      <c r="AF49" s="621" t="str" cm="1">
        <f t="array" ref="AF49">IFERROR("Venue: "&amp;INDEX(CalendarBackend!$K$8:$K1035,MATCH(AE49,CalendarBackend!$L$8:$L$1000,0),),"")</f>
        <v/>
      </c>
    </row>
    <row r="50" spans="2:32" ht="13" customHeight="1">
      <c r="B50" s="839"/>
      <c r="C50" s="612"/>
      <c r="D50" s="613" t="str">
        <f t="shared" si="178"/>
        <v/>
      </c>
      <c r="E50" s="613" t="str" cm="1">
        <f t="array" ref="E50">IFERROR(IF(INDEX(CalendarBackend!$F$8:$F1035,MATCH(D50,CalendarBackend!$L$8:$L$1000,0),)="",CHAR(10),"Speaker(s): "&amp;INDEX(CalendarBackend!$F$8:$F1035,MATCH(D50,CalendarBackend!$L$8:$L$1000,0),)),"")</f>
        <v/>
      </c>
      <c r="F50" s="612"/>
      <c r="G50" s="613" t="str">
        <f t="shared" ref="G50" si="197">G49</f>
        <v/>
      </c>
      <c r="H50" s="613" t="str" cm="1">
        <f t="array" ref="H50">IFERROR(IF(INDEX(CalendarBackend!$F$8:$F1035,MATCH(G50,CalendarBackend!$L$8:$L$1000,0),)="",CHAR(10),"Speaker(s): "&amp;INDEX(CalendarBackend!$F$8:$F1035,MATCH(G50,CalendarBackend!$L$8:$L$1000,0),)),"")</f>
        <v/>
      </c>
      <c r="I50" s="612"/>
      <c r="J50" s="613" t="str">
        <f t="shared" ref="J50" si="198">J49</f>
        <v/>
      </c>
      <c r="K50" s="613" t="str" cm="1">
        <f t="array" ref="K50">IFERROR(IF(INDEX(CalendarBackend!$F$8:$F1035,MATCH(J50,CalendarBackend!$L$8:$L$1000,0),)="",CHAR(10),"Speaker(s): "&amp;INDEX(CalendarBackend!$F$8:$F1035,MATCH(J50,CalendarBackend!$L$8:$L$1000,0),)),"")</f>
        <v/>
      </c>
      <c r="L50" s="612"/>
      <c r="M50" s="613" t="str">
        <f t="shared" ref="M50" si="199">M49</f>
        <v/>
      </c>
      <c r="N50" s="613" t="str" cm="1">
        <f t="array" ref="N50">IFERROR(IF(INDEX(CalendarBackend!$F$8:$F1035,MATCH(M50,CalendarBackend!$L$8:$L$1000,0),)="",CHAR(10),"Speaker(s): "&amp;INDEX(CalendarBackend!$F$8:$F1035,MATCH(M50,CalendarBackend!$L$8:$L$1000,0),)),"")</f>
        <v/>
      </c>
      <c r="O50" s="612"/>
      <c r="P50" s="613" t="str">
        <f t="shared" ref="P50" si="200">P49</f>
        <v/>
      </c>
      <c r="Q50" s="613" t="str" cm="1">
        <f t="array" ref="Q50">IFERROR(IF(INDEX(CalendarBackend!$F$8:$F1035,MATCH(P50,CalendarBackend!$L$8:$L$1000,0),)="",CHAR(10),"Speaker(s): "&amp;INDEX(CalendarBackend!$F$8:$F1035,MATCH(P50,CalendarBackend!$L$8:$L$1000,0),)),"")</f>
        <v/>
      </c>
      <c r="R50" s="612"/>
      <c r="S50" s="613" t="str">
        <f t="shared" ref="S50" si="201">S49</f>
        <v/>
      </c>
      <c r="T50" s="613" t="str" cm="1">
        <f t="array" ref="T50">IFERROR(IF(INDEX(CalendarBackend!$F$8:$F1035,MATCH(S50,CalendarBackend!$L$8:$L$1000,0),)="",CHAR(10),"Speaker(s): "&amp;INDEX(CalendarBackend!$F$8:$F1035,MATCH(S50,CalendarBackend!$L$8:$L$1000,0),)),"")</f>
        <v/>
      </c>
      <c r="U50" s="612"/>
      <c r="V50" s="613" t="str">
        <f t="shared" ref="V50" si="202">V49</f>
        <v/>
      </c>
      <c r="W50" s="613" t="str" cm="1">
        <f t="array" ref="W50">IFERROR(IF(INDEX(CalendarBackend!$F$8:$F1035,MATCH(V50,CalendarBackend!$L$8:$L$1000,0),)="",CHAR(10),"Speaker(s): "&amp;INDEX(CalendarBackend!$F$8:$F1035,MATCH(V50,CalendarBackend!$L$8:$L$1000,0),)),"")</f>
        <v/>
      </c>
      <c r="X50" s="612"/>
      <c r="Y50" s="613" t="str">
        <f t="shared" ref="Y50" si="203">Y49</f>
        <v/>
      </c>
      <c r="Z50" s="613" t="str" cm="1">
        <f t="array" ref="Z50">IFERROR(IF(INDEX(CalendarBackend!$F$8:$F1035,MATCH(Y50,CalendarBackend!$L$8:$L$1000,0),)="",CHAR(10),"Speaker(s): "&amp;INDEX(CalendarBackend!$F$8:$F1035,MATCH(Y50,CalendarBackend!$L$8:$L$1000,0),)),"")</f>
        <v/>
      </c>
      <c r="AA50" s="612"/>
      <c r="AB50" s="613" t="str">
        <f t="shared" ref="AB50" si="204">AB49</f>
        <v/>
      </c>
      <c r="AC50" s="613" t="str" cm="1">
        <f t="array" ref="AC50">IFERROR(IF(INDEX(CalendarBackend!$F$8:$F1035,MATCH(AB50,CalendarBackend!$L$8:$L$1000,0),)="",CHAR(10),"Speaker(s): "&amp;INDEX(CalendarBackend!$F$8:$F1035,MATCH(AB50,CalendarBackend!$L$8:$L$1000,0),)),"")</f>
        <v/>
      </c>
      <c r="AD50" s="612"/>
      <c r="AE50" s="613" t="str">
        <f t="shared" ref="AE50" si="205">AE49</f>
        <v/>
      </c>
      <c r="AF50" s="621" t="str" cm="1">
        <f t="array" ref="AF50">IFERROR(IF(INDEX(CalendarBackend!$F$8:$F1035,MATCH(AE50,CalendarBackend!$L$8:$L$1000,0),)="",CHAR(10),"Speaker(s): "&amp;INDEX(CalendarBackend!$F$8:$F1035,MATCH(AE50,CalendarBackend!$L$8:$L$1000,0),)),"")</f>
        <v/>
      </c>
    </row>
    <row r="51" spans="2:32" ht="12">
      <c r="B51" s="839"/>
      <c r="C51" s="612"/>
      <c r="D51" s="612"/>
      <c r="E51" s="613"/>
      <c r="F51" s="612"/>
      <c r="G51" s="612"/>
      <c r="H51" s="613"/>
      <c r="I51" s="612"/>
      <c r="J51" s="612"/>
      <c r="K51" s="613"/>
      <c r="L51" s="612"/>
      <c r="M51" s="612"/>
      <c r="N51" s="613"/>
      <c r="O51" s="612"/>
      <c r="P51" s="612"/>
      <c r="Q51" s="613"/>
      <c r="R51" s="612"/>
      <c r="S51" s="612"/>
      <c r="T51" s="613"/>
      <c r="U51" s="612"/>
      <c r="V51" s="612"/>
      <c r="W51" s="613"/>
      <c r="X51" s="612"/>
      <c r="Y51" s="612"/>
      <c r="Z51" s="613"/>
      <c r="AA51" s="612"/>
      <c r="AB51" s="612"/>
      <c r="AC51" s="613"/>
      <c r="AD51" s="612"/>
      <c r="AE51" s="612"/>
      <c r="AF51" s="621"/>
    </row>
    <row r="52" spans="2:32" ht="12.75" customHeight="1">
      <c r="B52" s="840" t="str">
        <f>IF($B47="","",IF($B47+TIME(1,0,0)&lt;=MAX(CalendarBackend!$H$8:$H1035),$B47+TIME(1,0,0),""))</f>
        <v/>
      </c>
      <c r="C52" s="619"/>
      <c r="D52" s="618" t="str" cm="1">
        <f t="array" ref="D52">IFERROR(INDEX(CalendarBackend!$L$8:$L1040,MATCH(1,($E$6=CalendarBackend!$B$8:$B$1000)*(E$10=CalendarBackend!$K$8:$K$1000)*($B52=CalendarBackend!$G$8:$G1040),0)),"")</f>
        <v/>
      </c>
      <c r="E52" s="618" t="str" cm="1">
        <f t="array" ref="E52">IFERROR(INDEX(CalendarBackend!$E$8:$E1040,MATCH(1,($E$6=CalendarBackend!$B$8:$B$1000)*(E$10=CalendarBackend!$K$8:$K$1000)*($B52=CalendarBackend!$G$8:$G1040),0)),"")</f>
        <v/>
      </c>
      <c r="F52" s="619"/>
      <c r="G52" s="618" t="str" cm="1">
        <f t="array" ref="G52">IFERROR(INDEX(CalendarBackend!$L$8:$L1040,MATCH(1,($E$6=CalendarBackend!$B$8:$B$1000)*(H$10=CalendarBackend!$K$8:$K$1000)*($B52=CalendarBackend!$G$8:$G1040),0)),"")</f>
        <v/>
      </c>
      <c r="H52" s="618" t="str" cm="1">
        <f t="array" ref="H52">IFERROR(INDEX(CalendarBackend!$E$8:$E1040,MATCH(1,($E$6=CalendarBackend!$B$8:$B$1000)*(H$10=CalendarBackend!$K$8:$K$1000)*($B52=CalendarBackend!$G$8:$G1040),0)),"")</f>
        <v/>
      </c>
      <c r="I52" s="619"/>
      <c r="J52" s="618" t="str" cm="1">
        <f t="array" ref="J52">IFERROR(INDEX(CalendarBackend!$L$8:$L1040,MATCH(1,($E$6=CalendarBackend!$B$8:$B$1000)*(K$10=CalendarBackend!$K$8:$K$1000)*($B52=CalendarBackend!$G$8:$G1040),0)),"")</f>
        <v/>
      </c>
      <c r="K52" s="618" t="str" cm="1">
        <f t="array" ref="K52">IFERROR(INDEX(CalendarBackend!$E$8:$E1040,MATCH(1,($E$6=CalendarBackend!$B$8:$B$1000)*(K$10=CalendarBackend!$K$8:$K$1000)*($B52=CalendarBackend!$G$8:$G1040),0)),"")</f>
        <v/>
      </c>
      <c r="L52" s="619"/>
      <c r="M52" s="618" t="str" cm="1">
        <f t="array" ref="M52">IFERROR(INDEX(CalendarBackend!$L$8:$L1040,MATCH(1,($E$6=CalendarBackend!$B$8:$B$1000)*(N$10=CalendarBackend!$K$8:$K$1000)*($B52=CalendarBackend!$G$8:$G1040),0)),"")</f>
        <v/>
      </c>
      <c r="N52" s="618" t="str" cm="1">
        <f t="array" ref="N52">IFERROR(INDEX(CalendarBackend!$E$8:$E1040,MATCH(1,($E$6=CalendarBackend!$B$8:$B$1000)*(N$10=CalendarBackend!$K$8:$K$1000)*($B52=CalendarBackend!$G$8:$G1040),0)),"")</f>
        <v/>
      </c>
      <c r="O52" s="619"/>
      <c r="P52" s="618" t="str" cm="1">
        <f t="array" ref="P52">IFERROR(INDEX(CalendarBackend!$L$8:$L1040,MATCH(1,($E$6=CalendarBackend!$B$8:$B$1000)*(Q$10=CalendarBackend!$K$8:$K$1000)*($B52=CalendarBackend!$G$8:$G1040),0)),"")</f>
        <v/>
      </c>
      <c r="Q52" s="618" t="str" cm="1">
        <f t="array" ref="Q52">IFERROR(INDEX(CalendarBackend!$E$8:$E1040,MATCH(1,($E$6=CalendarBackend!$B$8:$B$1000)*(Q$10=CalendarBackend!$K$8:$K$1000)*($B52=CalendarBackend!$G$8:$G1040),0)),"")</f>
        <v/>
      </c>
      <c r="R52" s="619"/>
      <c r="S52" s="618" t="str" cm="1">
        <f t="array" ref="S52">IFERROR(INDEX(CalendarBackend!$L$8:$L1040,MATCH(1,($E$6=CalendarBackend!$B$8:$B$1000)*(T$10=CalendarBackend!$K$8:$K$1000)*($B52=CalendarBackend!$G$8:$G1040),0)),"")</f>
        <v/>
      </c>
      <c r="T52" s="618" t="str" cm="1">
        <f t="array" ref="T52">IFERROR(INDEX(CalendarBackend!$E$8:$E1040,MATCH(1,($E$6=CalendarBackend!$B$8:$B$1000)*(T$10=CalendarBackend!$K$8:$K$1000)*($B52=CalendarBackend!$G$8:$G1040),0)),"")</f>
        <v/>
      </c>
      <c r="U52" s="619"/>
      <c r="V52" s="618" t="str" cm="1">
        <f t="array" ref="V52">IFERROR(INDEX(CalendarBackend!$L$8:$L1040,MATCH(1,($E$6=CalendarBackend!$B$8:$B$1000)*(W$10=CalendarBackend!$K$8:$K$1000)*($B52=CalendarBackend!$G$8:$G1040),0)),"")</f>
        <v/>
      </c>
      <c r="W52" s="618" t="str" cm="1">
        <f t="array" ref="W52">IFERROR(INDEX(CalendarBackend!$E$8:$E1040,MATCH(1,($E$6=CalendarBackend!$B$8:$B$1000)*(W$10=CalendarBackend!$K$8:$K$1000)*($B52=CalendarBackend!$G$8:$G1040),0)),"")</f>
        <v/>
      </c>
      <c r="X52" s="619"/>
      <c r="Y52" s="618" t="str" cm="1">
        <f t="array" ref="Y52">IFERROR(INDEX(CalendarBackend!$L$8:$L1040,MATCH(1,($E$6=CalendarBackend!$B$8:$B$1000)*(Z$10=CalendarBackend!$K$8:$K$1000)*($B52=CalendarBackend!$G$8:$G1040),0)),"")</f>
        <v/>
      </c>
      <c r="Z52" s="618" t="str" cm="1">
        <f t="array" ref="Z52">IFERROR(INDEX(CalendarBackend!$E$8:$E1040,MATCH(1,($E$6=CalendarBackend!$B$8:$B$1000)*(Z$10=CalendarBackend!$K$8:$K$1000)*($B52=CalendarBackend!$G$8:$G1040),0)),"")</f>
        <v/>
      </c>
      <c r="AA52" s="619"/>
      <c r="AB52" s="618" t="str" cm="1">
        <f t="array" ref="AB52">IFERROR(INDEX(CalendarBackend!$L$8:$L1040,MATCH(1,($E$6=CalendarBackend!$B$8:$B$1000)*(AC$10=CalendarBackend!$K$8:$K$1000)*($B52=CalendarBackend!$G$8:$G1040),0)),"")</f>
        <v/>
      </c>
      <c r="AC52" s="618" t="str" cm="1">
        <f t="array" ref="AC52">IFERROR(INDEX(CalendarBackend!$E$8:$E1040,MATCH(1,($E$6=CalendarBackend!$B$8:$B$1000)*(AC$10=CalendarBackend!$K$8:$K$1000)*($B52=CalendarBackend!$G$8:$G1040),0)),"")</f>
        <v/>
      </c>
      <c r="AD52" s="619"/>
      <c r="AE52" s="618" t="str" cm="1">
        <f t="array" ref="AE52">IFERROR(INDEX(CalendarBackend!$L$8:$L1040,MATCH(1,($E$6=CalendarBackend!$B$8:$B$1000)*(AF$10=CalendarBackend!$K$8:$K$1000)*($B52=CalendarBackend!$G$8:$G1040),0)),"")</f>
        <v/>
      </c>
      <c r="AF52" s="620" t="str" cm="1">
        <f t="array" ref="AF52">IFERROR(INDEX(CalendarBackend!$E$8:$E1040,MATCH(1,($E$6=CalendarBackend!$B$8:$B$1000)*(AF$10=CalendarBackend!$K$8:$K$1000)*($B52=CalendarBackend!$G$8:$G1040),0)),"")</f>
        <v/>
      </c>
    </row>
    <row r="53" spans="2:32" ht="13">
      <c r="B53" s="839"/>
      <c r="C53" s="612"/>
      <c r="D53" s="613" t="str">
        <f t="shared" ref="D53:D55" si="206">D52</f>
        <v/>
      </c>
      <c r="E53" s="613" t="str" cm="1">
        <f t="array" ref="E53">IFERROR(INDEX(CalendarBackend!$I$8:$I1040,MATCH(D53,CalendarBackend!$L$8:$L$1000,0),),"")</f>
        <v/>
      </c>
      <c r="F53" s="612"/>
      <c r="G53" s="613" t="str">
        <f t="shared" ref="G53" si="207">G52</f>
        <v/>
      </c>
      <c r="H53" s="613" t="str" cm="1">
        <f t="array" ref="H53">IFERROR(INDEX(CalendarBackend!$I$8:$I1040,MATCH(G53,CalendarBackend!$L$8:$L$1000,0),),"")</f>
        <v/>
      </c>
      <c r="I53" s="612"/>
      <c r="J53" s="613" t="str">
        <f t="shared" ref="J53" si="208">J52</f>
        <v/>
      </c>
      <c r="K53" s="613" t="str" cm="1">
        <f t="array" ref="K53">IFERROR(INDEX(CalendarBackend!$I$8:$I1040,MATCH(J53,CalendarBackend!$L$8:$L$1000,0),),"")</f>
        <v/>
      </c>
      <c r="L53" s="612"/>
      <c r="M53" s="613" t="str">
        <f t="shared" ref="M53" si="209">M52</f>
        <v/>
      </c>
      <c r="N53" s="613" t="str" cm="1">
        <f t="array" ref="N53">IFERROR(INDEX(CalendarBackend!$I$8:$I1040,MATCH(M53,CalendarBackend!$L$8:$L$1000,0),),"")</f>
        <v/>
      </c>
      <c r="O53" s="612"/>
      <c r="P53" s="613" t="str">
        <f t="shared" ref="P53" si="210">P52</f>
        <v/>
      </c>
      <c r="Q53" s="613" t="str" cm="1">
        <f t="array" ref="Q53">IFERROR(INDEX(CalendarBackend!$I$8:$I1040,MATCH(P53,CalendarBackend!$L$8:$L$1000,0),),"")</f>
        <v/>
      </c>
      <c r="R53" s="612"/>
      <c r="S53" s="613" t="str">
        <f t="shared" ref="S53" si="211">S52</f>
        <v/>
      </c>
      <c r="T53" s="613" t="str" cm="1">
        <f t="array" ref="T53">IFERROR(INDEX(CalendarBackend!$I$8:$I1040,MATCH(S53,CalendarBackend!$L$8:$L$1000,0),),"")</f>
        <v/>
      </c>
      <c r="U53" s="612"/>
      <c r="V53" s="613" t="str">
        <f t="shared" ref="V53" si="212">V52</f>
        <v/>
      </c>
      <c r="W53" s="613" t="str" cm="1">
        <f t="array" ref="W53">IFERROR(INDEX(CalendarBackend!$I$8:$I1040,MATCH(V53,CalendarBackend!$L$8:$L$1000,0),),"")</f>
        <v/>
      </c>
      <c r="X53" s="612"/>
      <c r="Y53" s="613" t="str">
        <f t="shared" ref="Y53" si="213">Y52</f>
        <v/>
      </c>
      <c r="Z53" s="613" t="str" cm="1">
        <f t="array" ref="Z53">IFERROR(INDEX(CalendarBackend!$I$8:$I1040,MATCH(Y53,CalendarBackend!$L$8:$L$1000,0),),"")</f>
        <v/>
      </c>
      <c r="AA53" s="612"/>
      <c r="AB53" s="613" t="str">
        <f t="shared" ref="AB53" si="214">AB52</f>
        <v/>
      </c>
      <c r="AC53" s="613" t="str" cm="1">
        <f t="array" ref="AC53">IFERROR(INDEX(CalendarBackend!$I$8:$I1040,MATCH(AB53,CalendarBackend!$L$8:$L$1000,0),),"")</f>
        <v/>
      </c>
      <c r="AD53" s="612"/>
      <c r="AE53" s="613" t="str">
        <f t="shared" ref="AE53" si="215">AE52</f>
        <v/>
      </c>
      <c r="AF53" s="621" t="str" cm="1">
        <f t="array" ref="AF53">IFERROR(INDEX(CalendarBackend!$I$8:$I1040,MATCH(AE53,CalendarBackend!$L$8:$L$1000,0),),"")</f>
        <v/>
      </c>
    </row>
    <row r="54" spans="2:32" ht="13">
      <c r="B54" s="839"/>
      <c r="C54" s="612"/>
      <c r="D54" s="613" t="str">
        <f t="shared" si="206"/>
        <v/>
      </c>
      <c r="E54" s="613" t="str" cm="1">
        <f t="array" ref="E54">IFERROR("Venue: "&amp;INDEX(CalendarBackend!$K$8:$K1040,MATCH(D54,CalendarBackend!$L$8:$L$1000,0),),"")</f>
        <v/>
      </c>
      <c r="F54" s="612"/>
      <c r="G54" s="613" t="str">
        <f t="shared" ref="G54" si="216">G53</f>
        <v/>
      </c>
      <c r="H54" s="613" t="str" cm="1">
        <f t="array" ref="H54">IFERROR("Venue: "&amp;INDEX(CalendarBackend!$K$8:$K1040,MATCH(G54,CalendarBackend!$L$8:$L$1000,0),),"")</f>
        <v/>
      </c>
      <c r="I54" s="612"/>
      <c r="J54" s="613" t="str">
        <f t="shared" ref="J54" si="217">J53</f>
        <v/>
      </c>
      <c r="K54" s="613" t="str" cm="1">
        <f t="array" ref="K54">IFERROR("Venue: "&amp;INDEX(CalendarBackend!$K$8:$K1040,MATCH(J54,CalendarBackend!$L$8:$L$1000,0),),"")</f>
        <v/>
      </c>
      <c r="L54" s="612"/>
      <c r="M54" s="613" t="str">
        <f t="shared" ref="M54" si="218">M53</f>
        <v/>
      </c>
      <c r="N54" s="613" t="str" cm="1">
        <f t="array" ref="N54">IFERROR("Venue: "&amp;INDEX(CalendarBackend!$K$8:$K1040,MATCH(M54,CalendarBackend!$L$8:$L$1000,0),),"")</f>
        <v/>
      </c>
      <c r="O54" s="612"/>
      <c r="P54" s="613" t="str">
        <f t="shared" ref="P54" si="219">P53</f>
        <v/>
      </c>
      <c r="Q54" s="613" t="str" cm="1">
        <f t="array" ref="Q54">IFERROR("Venue: "&amp;INDEX(CalendarBackend!$K$8:$K1040,MATCH(P54,CalendarBackend!$L$8:$L$1000,0),),"")</f>
        <v/>
      </c>
      <c r="R54" s="612"/>
      <c r="S54" s="613" t="str">
        <f t="shared" ref="S54" si="220">S53</f>
        <v/>
      </c>
      <c r="T54" s="613" t="str" cm="1">
        <f t="array" ref="T54">IFERROR("Venue: "&amp;INDEX(CalendarBackend!$K$8:$K1040,MATCH(S54,CalendarBackend!$L$8:$L$1000,0),),"")</f>
        <v/>
      </c>
      <c r="U54" s="612"/>
      <c r="V54" s="613" t="str">
        <f t="shared" ref="V54" si="221">V53</f>
        <v/>
      </c>
      <c r="W54" s="613" t="str" cm="1">
        <f t="array" ref="W54">IFERROR("Venue: "&amp;INDEX(CalendarBackend!$K$8:$K1040,MATCH(V54,CalendarBackend!$L$8:$L$1000,0),),"")</f>
        <v/>
      </c>
      <c r="X54" s="612"/>
      <c r="Y54" s="613" t="str">
        <f t="shared" ref="Y54" si="222">Y53</f>
        <v/>
      </c>
      <c r="Z54" s="613" t="str" cm="1">
        <f t="array" ref="Z54">IFERROR("Venue: "&amp;INDEX(CalendarBackend!$K$8:$K1040,MATCH(Y54,CalendarBackend!$L$8:$L$1000,0),),"")</f>
        <v/>
      </c>
      <c r="AA54" s="612"/>
      <c r="AB54" s="613" t="str">
        <f t="shared" ref="AB54" si="223">AB53</f>
        <v/>
      </c>
      <c r="AC54" s="613" t="str" cm="1">
        <f t="array" ref="AC54">IFERROR("Venue: "&amp;INDEX(CalendarBackend!$K$8:$K1040,MATCH(AB54,CalendarBackend!$L$8:$L$1000,0),),"")</f>
        <v/>
      </c>
      <c r="AD54" s="612"/>
      <c r="AE54" s="613" t="str">
        <f t="shared" ref="AE54" si="224">AE53</f>
        <v/>
      </c>
      <c r="AF54" s="621" t="str" cm="1">
        <f t="array" ref="AF54">IFERROR("Venue: "&amp;INDEX(CalendarBackend!$K$8:$K1040,MATCH(AE54,CalendarBackend!$L$8:$L$1000,0),),"")</f>
        <v/>
      </c>
    </row>
    <row r="55" spans="2:32" ht="13">
      <c r="B55" s="839"/>
      <c r="C55" s="612"/>
      <c r="D55" s="613" t="str">
        <f t="shared" si="206"/>
        <v/>
      </c>
      <c r="E55" s="613" t="str" cm="1">
        <f t="array" ref="E55">IFERROR(IF(INDEX(CalendarBackend!$F$8:$F1040,MATCH(D55,CalendarBackend!$L$8:$L$1000,0),)="",CHAR(10),"Speaker(s): "&amp;INDEX(CalendarBackend!$F$8:$F1040,MATCH(D55,CalendarBackend!$L$8:$L$1000,0),)),"")</f>
        <v/>
      </c>
      <c r="F55" s="612"/>
      <c r="G55" s="613" t="str">
        <f t="shared" ref="G55" si="225">G54</f>
        <v/>
      </c>
      <c r="H55" s="613" t="str" cm="1">
        <f t="array" ref="H55">IFERROR(IF(INDEX(CalendarBackend!$F$8:$F1040,MATCH(G55,CalendarBackend!$L$8:$L$1000,0),)="",CHAR(10),"Speaker(s): "&amp;INDEX(CalendarBackend!$F$8:$F1040,MATCH(G55,CalendarBackend!$L$8:$L$1000,0),)),"")</f>
        <v/>
      </c>
      <c r="I55" s="612"/>
      <c r="J55" s="613" t="str">
        <f t="shared" ref="J55" si="226">J54</f>
        <v/>
      </c>
      <c r="K55" s="613" t="str" cm="1">
        <f t="array" ref="K55">IFERROR(IF(INDEX(CalendarBackend!$F$8:$F1040,MATCH(J55,CalendarBackend!$L$8:$L$1000,0),)="",CHAR(10),"Speaker(s): "&amp;INDEX(CalendarBackend!$F$8:$F1040,MATCH(J55,CalendarBackend!$L$8:$L$1000,0),)),"")</f>
        <v/>
      </c>
      <c r="L55" s="612"/>
      <c r="M55" s="613" t="str">
        <f t="shared" ref="M55" si="227">M54</f>
        <v/>
      </c>
      <c r="N55" s="613" t="str" cm="1">
        <f t="array" ref="N55">IFERROR(IF(INDEX(CalendarBackend!$F$8:$F1040,MATCH(M55,CalendarBackend!$L$8:$L$1000,0),)="",CHAR(10),"Speaker(s): "&amp;INDEX(CalendarBackend!$F$8:$F1040,MATCH(M55,CalendarBackend!$L$8:$L$1000,0),)),"")</f>
        <v/>
      </c>
      <c r="O55" s="612"/>
      <c r="P55" s="613" t="str">
        <f t="shared" ref="P55" si="228">P54</f>
        <v/>
      </c>
      <c r="Q55" s="613" t="str" cm="1">
        <f t="array" ref="Q55">IFERROR(IF(INDEX(CalendarBackend!$F$8:$F1040,MATCH(P55,CalendarBackend!$L$8:$L$1000,0),)="",CHAR(10),"Speaker(s): "&amp;INDEX(CalendarBackend!$F$8:$F1040,MATCH(P55,CalendarBackend!$L$8:$L$1000,0),)),"")</f>
        <v/>
      </c>
      <c r="R55" s="612"/>
      <c r="S55" s="613" t="str">
        <f t="shared" ref="S55" si="229">S54</f>
        <v/>
      </c>
      <c r="T55" s="613" t="str" cm="1">
        <f t="array" ref="T55">IFERROR(IF(INDEX(CalendarBackend!$F$8:$F1040,MATCH(S55,CalendarBackend!$L$8:$L$1000,0),)="",CHAR(10),"Speaker(s): "&amp;INDEX(CalendarBackend!$F$8:$F1040,MATCH(S55,CalendarBackend!$L$8:$L$1000,0),)),"")</f>
        <v/>
      </c>
      <c r="U55" s="612"/>
      <c r="V55" s="613" t="str">
        <f t="shared" ref="V55" si="230">V54</f>
        <v/>
      </c>
      <c r="W55" s="613" t="str" cm="1">
        <f t="array" ref="W55">IFERROR(IF(INDEX(CalendarBackend!$F$8:$F1040,MATCH(V55,CalendarBackend!$L$8:$L$1000,0),)="",CHAR(10),"Speaker(s): "&amp;INDEX(CalendarBackend!$F$8:$F1040,MATCH(V55,CalendarBackend!$L$8:$L$1000,0),)),"")</f>
        <v/>
      </c>
      <c r="X55" s="612"/>
      <c r="Y55" s="613" t="str">
        <f t="shared" ref="Y55" si="231">Y54</f>
        <v/>
      </c>
      <c r="Z55" s="613" t="str" cm="1">
        <f t="array" ref="Z55">IFERROR(IF(INDEX(CalendarBackend!$F$8:$F1040,MATCH(Y55,CalendarBackend!$L$8:$L$1000,0),)="",CHAR(10),"Speaker(s): "&amp;INDEX(CalendarBackend!$F$8:$F1040,MATCH(Y55,CalendarBackend!$L$8:$L$1000,0),)),"")</f>
        <v/>
      </c>
      <c r="AA55" s="612"/>
      <c r="AB55" s="613" t="str">
        <f t="shared" ref="AB55" si="232">AB54</f>
        <v/>
      </c>
      <c r="AC55" s="613" t="str" cm="1">
        <f t="array" ref="AC55">IFERROR(IF(INDEX(CalendarBackend!$F$8:$F1040,MATCH(AB55,CalendarBackend!$L$8:$L$1000,0),)="",CHAR(10),"Speaker(s): "&amp;INDEX(CalendarBackend!$F$8:$F1040,MATCH(AB55,CalendarBackend!$L$8:$L$1000,0),)),"")</f>
        <v/>
      </c>
      <c r="AD55" s="612"/>
      <c r="AE55" s="613" t="str">
        <f t="shared" ref="AE55" si="233">AE54</f>
        <v/>
      </c>
      <c r="AF55" s="621" t="str" cm="1">
        <f t="array" ref="AF55">IFERROR(IF(INDEX(CalendarBackend!$F$8:$F1040,MATCH(AE55,CalendarBackend!$L$8:$L$1000,0),)="",CHAR(10),"Speaker(s): "&amp;INDEX(CalendarBackend!$F$8:$F1040,MATCH(AE55,CalendarBackend!$L$8:$L$1000,0),)),"")</f>
        <v/>
      </c>
    </row>
    <row r="56" spans="2:32" ht="12">
      <c r="B56" s="839"/>
      <c r="C56" s="612"/>
      <c r="D56" s="612"/>
      <c r="E56" s="613"/>
      <c r="F56" s="612"/>
      <c r="G56" s="612"/>
      <c r="H56" s="613"/>
      <c r="I56" s="612"/>
      <c r="J56" s="612"/>
      <c r="K56" s="613"/>
      <c r="L56" s="612"/>
      <c r="M56" s="612"/>
      <c r="N56" s="613"/>
      <c r="O56" s="612"/>
      <c r="P56" s="612"/>
      <c r="Q56" s="613"/>
      <c r="R56" s="612"/>
      <c r="S56" s="612"/>
      <c r="T56" s="613"/>
      <c r="U56" s="612"/>
      <c r="V56" s="612"/>
      <c r="W56" s="613"/>
      <c r="X56" s="612"/>
      <c r="Y56" s="612"/>
      <c r="Z56" s="613"/>
      <c r="AA56" s="612"/>
      <c r="AB56" s="612"/>
      <c r="AC56" s="613"/>
      <c r="AD56" s="612"/>
      <c r="AE56" s="612"/>
      <c r="AF56" s="621"/>
    </row>
    <row r="57" spans="2:32" ht="12.75" customHeight="1">
      <c r="B57" s="840" t="str">
        <f>IF($B52="","",IF($B52+TIME(1,0,0)&lt;=MAX(CalendarBackend!$H$8:$H1040),$B52+TIME(1,0,0),""))</f>
        <v/>
      </c>
      <c r="C57" s="619"/>
      <c r="D57" s="618" t="str" cm="1">
        <f t="array" ref="D57">IFERROR(INDEX(CalendarBackend!$L$8:$L1045,MATCH(1,($E$6=CalendarBackend!$B$8:$B$1000)*(E$10=CalendarBackend!$K$8:$K$1000)*($B57=CalendarBackend!$G$8:$G1045),0)),"")</f>
        <v/>
      </c>
      <c r="E57" s="618" t="str" cm="1">
        <f t="array" ref="E57">IFERROR(INDEX(CalendarBackend!$E$8:$E1045,MATCH(1,($E$6=CalendarBackend!$B$8:$B$1000)*(E$10=CalendarBackend!$K$8:$K$1000)*($B57=CalendarBackend!$G$8:$G1045),0)),"")</f>
        <v/>
      </c>
      <c r="F57" s="619"/>
      <c r="G57" s="618" t="str" cm="1">
        <f t="array" ref="G57">IFERROR(INDEX(CalendarBackend!$L$8:$L1045,MATCH(1,($E$6=CalendarBackend!$B$8:$B$1000)*(H$10=CalendarBackend!$K$8:$K$1000)*($B57=CalendarBackend!$G$8:$G1045),0)),"")</f>
        <v/>
      </c>
      <c r="H57" s="618" t="str" cm="1">
        <f t="array" ref="H57">IFERROR(INDEX(CalendarBackend!$E$8:$E1045,MATCH(1,($E$6=CalendarBackend!$B$8:$B$1000)*(H$10=CalendarBackend!$K$8:$K$1000)*($B57=CalendarBackend!$G$8:$G1045),0)),"")</f>
        <v/>
      </c>
      <c r="I57" s="619"/>
      <c r="J57" s="618" t="str" cm="1">
        <f t="array" ref="J57">IFERROR(INDEX(CalendarBackend!$L$8:$L1045,MATCH(1,($E$6=CalendarBackend!$B$8:$B$1000)*(K$10=CalendarBackend!$K$8:$K$1000)*($B57=CalendarBackend!$G$8:$G1045),0)),"")</f>
        <v/>
      </c>
      <c r="K57" s="618" t="str" cm="1">
        <f t="array" ref="K57">IFERROR(INDEX(CalendarBackend!$E$8:$E1045,MATCH(1,($E$6=CalendarBackend!$B$8:$B$1000)*(K$10=CalendarBackend!$K$8:$K$1000)*($B57=CalendarBackend!$G$8:$G1045),0)),"")</f>
        <v/>
      </c>
      <c r="L57" s="619"/>
      <c r="M57" s="618" t="str" cm="1">
        <f t="array" ref="M57">IFERROR(INDEX(CalendarBackend!$L$8:$L1045,MATCH(1,($E$6=CalendarBackend!$B$8:$B$1000)*(N$10=CalendarBackend!$K$8:$K$1000)*($B57=CalendarBackend!$G$8:$G1045),0)),"")</f>
        <v/>
      </c>
      <c r="N57" s="618" t="str" cm="1">
        <f t="array" ref="N57">IFERROR(INDEX(CalendarBackend!$E$8:$E1045,MATCH(1,($E$6=CalendarBackend!$B$8:$B$1000)*(N$10=CalendarBackend!$K$8:$K$1000)*($B57=CalendarBackend!$G$8:$G1045),0)),"")</f>
        <v/>
      </c>
      <c r="O57" s="619"/>
      <c r="P57" s="618" t="str" cm="1">
        <f t="array" ref="P57">IFERROR(INDEX(CalendarBackend!$L$8:$L1045,MATCH(1,($E$6=CalendarBackend!$B$8:$B$1000)*(Q$10=CalendarBackend!$K$8:$K$1000)*($B57=CalendarBackend!$G$8:$G1045),0)),"")</f>
        <v/>
      </c>
      <c r="Q57" s="618" t="str" cm="1">
        <f t="array" ref="Q57">IFERROR(INDEX(CalendarBackend!$E$8:$E1045,MATCH(1,($E$6=CalendarBackend!$B$8:$B$1000)*(Q$10=CalendarBackend!$K$8:$K$1000)*($B57=CalendarBackend!$G$8:$G1045),0)),"")</f>
        <v/>
      </c>
      <c r="R57" s="619"/>
      <c r="S57" s="618" t="str" cm="1">
        <f t="array" ref="S57">IFERROR(INDEX(CalendarBackend!$L$8:$L1045,MATCH(1,($E$6=CalendarBackend!$B$8:$B$1000)*(T$10=CalendarBackend!$K$8:$K$1000)*($B57=CalendarBackend!$G$8:$G1045),0)),"")</f>
        <v/>
      </c>
      <c r="T57" s="618" t="str" cm="1">
        <f t="array" ref="T57">IFERROR(INDEX(CalendarBackend!$E$8:$E1045,MATCH(1,($E$6=CalendarBackend!$B$8:$B$1000)*(T$10=CalendarBackend!$K$8:$K$1000)*($B57=CalendarBackend!$G$8:$G1045),0)),"")</f>
        <v/>
      </c>
      <c r="U57" s="619"/>
      <c r="V57" s="618" t="str" cm="1">
        <f t="array" ref="V57">IFERROR(INDEX(CalendarBackend!$L$8:$L1045,MATCH(1,($E$6=CalendarBackend!$B$8:$B$1000)*(W$10=CalendarBackend!$K$8:$K$1000)*($B57=CalendarBackend!$G$8:$G1045),0)),"")</f>
        <v/>
      </c>
      <c r="W57" s="618" t="str" cm="1">
        <f t="array" ref="W57">IFERROR(INDEX(CalendarBackend!$E$8:$E1045,MATCH(1,($E$6=CalendarBackend!$B$8:$B$1000)*(W$10=CalendarBackend!$K$8:$K$1000)*($B57=CalendarBackend!$G$8:$G1045),0)),"")</f>
        <v/>
      </c>
      <c r="X57" s="619"/>
      <c r="Y57" s="618" t="str" cm="1">
        <f t="array" ref="Y57">IFERROR(INDEX(CalendarBackend!$L$8:$L1045,MATCH(1,($E$6=CalendarBackend!$B$8:$B$1000)*(Z$10=CalendarBackend!$K$8:$K$1000)*($B57=CalendarBackend!$G$8:$G1045),0)),"")</f>
        <v/>
      </c>
      <c r="Z57" s="618" t="str" cm="1">
        <f t="array" ref="Z57">IFERROR(INDEX(CalendarBackend!$E$8:$E1045,MATCH(1,($E$6=CalendarBackend!$B$8:$B$1000)*(Z$10=CalendarBackend!$K$8:$K$1000)*($B57=CalendarBackend!$G$8:$G1045),0)),"")</f>
        <v/>
      </c>
      <c r="AA57" s="619"/>
      <c r="AB57" s="618" t="str" cm="1">
        <f t="array" ref="AB57">IFERROR(INDEX(CalendarBackend!$L$8:$L1045,MATCH(1,($E$6=CalendarBackend!$B$8:$B$1000)*(AC$10=CalendarBackend!$K$8:$K$1000)*($B57=CalendarBackend!$G$8:$G1045),0)),"")</f>
        <v/>
      </c>
      <c r="AC57" s="618" t="str" cm="1">
        <f t="array" ref="AC57">IFERROR(INDEX(CalendarBackend!$E$8:$E1045,MATCH(1,($E$6=CalendarBackend!$B$8:$B$1000)*(AC$10=CalendarBackend!$K$8:$K$1000)*($B57=CalendarBackend!$G$8:$G1045),0)),"")</f>
        <v/>
      </c>
      <c r="AD57" s="619"/>
      <c r="AE57" s="618" t="str" cm="1">
        <f t="array" ref="AE57">IFERROR(INDEX(CalendarBackend!$L$8:$L1045,MATCH(1,($E$6=CalendarBackend!$B$8:$B$1000)*(AF$10=CalendarBackend!$K$8:$K$1000)*($B57=CalendarBackend!$G$8:$G1045),0)),"")</f>
        <v/>
      </c>
      <c r="AF57" s="620" t="str" cm="1">
        <f t="array" ref="AF57">IFERROR(INDEX(CalendarBackend!$E$8:$E1045,MATCH(1,($E$6=CalendarBackend!$B$8:$B$1000)*(AF$10=CalendarBackend!$K$8:$K$1000)*($B57=CalendarBackend!$G$8:$G1045),0)),"")</f>
        <v/>
      </c>
    </row>
    <row r="58" spans="2:32" ht="13">
      <c r="B58" s="839"/>
      <c r="C58" s="612"/>
      <c r="D58" s="613" t="str">
        <f t="shared" ref="D58:D60" si="234">D57</f>
        <v/>
      </c>
      <c r="E58" s="613" t="str" cm="1">
        <f t="array" ref="E58">IFERROR(INDEX(CalendarBackend!$I$8:$I1045,MATCH(D58,CalendarBackend!$L$8:$L$1000,0),),"")</f>
        <v/>
      </c>
      <c r="F58" s="612"/>
      <c r="G58" s="613" t="str">
        <f t="shared" ref="G58" si="235">G57</f>
        <v/>
      </c>
      <c r="H58" s="613" t="str" cm="1">
        <f t="array" ref="H58">IFERROR(INDEX(CalendarBackend!$I$8:$I1045,MATCH(G58,CalendarBackend!$L$8:$L$1000,0),),"")</f>
        <v/>
      </c>
      <c r="I58" s="612"/>
      <c r="J58" s="613" t="str">
        <f t="shared" ref="J58" si="236">J57</f>
        <v/>
      </c>
      <c r="K58" s="613" t="str" cm="1">
        <f t="array" ref="K58">IFERROR(INDEX(CalendarBackend!$I$8:$I1045,MATCH(J58,CalendarBackend!$L$8:$L$1000,0),),"")</f>
        <v/>
      </c>
      <c r="L58" s="612"/>
      <c r="M58" s="613" t="str">
        <f t="shared" ref="M58" si="237">M57</f>
        <v/>
      </c>
      <c r="N58" s="613" t="str" cm="1">
        <f t="array" ref="N58">IFERROR(INDEX(CalendarBackend!$I$8:$I1045,MATCH(M58,CalendarBackend!$L$8:$L$1000,0),),"")</f>
        <v/>
      </c>
      <c r="O58" s="612"/>
      <c r="P58" s="613" t="str">
        <f t="shared" ref="P58" si="238">P57</f>
        <v/>
      </c>
      <c r="Q58" s="613" t="str" cm="1">
        <f t="array" ref="Q58">IFERROR(INDEX(CalendarBackend!$I$8:$I1045,MATCH(P58,CalendarBackend!$L$8:$L$1000,0),),"")</f>
        <v/>
      </c>
      <c r="R58" s="612"/>
      <c r="S58" s="613" t="str">
        <f t="shared" ref="S58" si="239">S57</f>
        <v/>
      </c>
      <c r="T58" s="613" t="str" cm="1">
        <f t="array" ref="T58">IFERROR(INDEX(CalendarBackend!$I$8:$I1045,MATCH(S58,CalendarBackend!$L$8:$L$1000,0),),"")</f>
        <v/>
      </c>
      <c r="U58" s="612"/>
      <c r="V58" s="613" t="str">
        <f t="shared" ref="V58" si="240">V57</f>
        <v/>
      </c>
      <c r="W58" s="613" t="str" cm="1">
        <f t="array" ref="W58">IFERROR(INDEX(CalendarBackend!$I$8:$I1045,MATCH(V58,CalendarBackend!$L$8:$L$1000,0),),"")</f>
        <v/>
      </c>
      <c r="X58" s="612"/>
      <c r="Y58" s="613" t="str">
        <f t="shared" ref="Y58" si="241">Y57</f>
        <v/>
      </c>
      <c r="Z58" s="613" t="str" cm="1">
        <f t="array" ref="Z58">IFERROR(INDEX(CalendarBackend!$I$8:$I1045,MATCH(Y58,CalendarBackend!$L$8:$L$1000,0),),"")</f>
        <v/>
      </c>
      <c r="AA58" s="612"/>
      <c r="AB58" s="613" t="str">
        <f t="shared" ref="AB58" si="242">AB57</f>
        <v/>
      </c>
      <c r="AC58" s="613" t="str" cm="1">
        <f t="array" ref="AC58">IFERROR(INDEX(CalendarBackend!$I$8:$I1045,MATCH(AB58,CalendarBackend!$L$8:$L$1000,0),),"")</f>
        <v/>
      </c>
      <c r="AD58" s="612"/>
      <c r="AE58" s="613" t="str">
        <f t="shared" ref="AE58" si="243">AE57</f>
        <v/>
      </c>
      <c r="AF58" s="621" t="str" cm="1">
        <f t="array" ref="AF58">IFERROR(INDEX(CalendarBackend!$I$8:$I1045,MATCH(AE58,CalendarBackend!$L$8:$L$1000,0),),"")</f>
        <v/>
      </c>
    </row>
    <row r="59" spans="2:32" ht="13">
      <c r="B59" s="839"/>
      <c r="C59" s="612"/>
      <c r="D59" s="613" t="str">
        <f t="shared" si="234"/>
        <v/>
      </c>
      <c r="E59" s="613" t="str" cm="1">
        <f t="array" ref="E59">IFERROR("Venue: "&amp;INDEX(CalendarBackend!$K$8:$K1045,MATCH(D59,CalendarBackend!$L$8:$L$1000,0),),"")</f>
        <v/>
      </c>
      <c r="F59" s="612"/>
      <c r="G59" s="613" t="str">
        <f t="shared" ref="G59" si="244">G58</f>
        <v/>
      </c>
      <c r="H59" s="613" t="str" cm="1">
        <f t="array" ref="H59">IFERROR("Venue: "&amp;INDEX(CalendarBackend!$K$8:$K1045,MATCH(G59,CalendarBackend!$L$8:$L$1000,0),),"")</f>
        <v/>
      </c>
      <c r="I59" s="612"/>
      <c r="J59" s="613" t="str">
        <f t="shared" ref="J59" si="245">J58</f>
        <v/>
      </c>
      <c r="K59" s="613" t="str" cm="1">
        <f t="array" ref="K59">IFERROR("Venue: "&amp;INDEX(CalendarBackend!$K$8:$K1045,MATCH(J59,CalendarBackend!$L$8:$L$1000,0),),"")</f>
        <v/>
      </c>
      <c r="L59" s="612"/>
      <c r="M59" s="613" t="str">
        <f t="shared" ref="M59" si="246">M58</f>
        <v/>
      </c>
      <c r="N59" s="613" t="str" cm="1">
        <f t="array" ref="N59">IFERROR("Venue: "&amp;INDEX(CalendarBackend!$K$8:$K1045,MATCH(M59,CalendarBackend!$L$8:$L$1000,0),),"")</f>
        <v/>
      </c>
      <c r="O59" s="612"/>
      <c r="P59" s="613" t="str">
        <f t="shared" ref="P59" si="247">P58</f>
        <v/>
      </c>
      <c r="Q59" s="613" t="str" cm="1">
        <f t="array" ref="Q59">IFERROR("Venue: "&amp;INDEX(CalendarBackend!$K$8:$K1045,MATCH(P59,CalendarBackend!$L$8:$L$1000,0),),"")</f>
        <v/>
      </c>
      <c r="R59" s="612"/>
      <c r="S59" s="613" t="str">
        <f t="shared" ref="S59" si="248">S58</f>
        <v/>
      </c>
      <c r="T59" s="613" t="str" cm="1">
        <f t="array" ref="T59">IFERROR("Venue: "&amp;INDEX(CalendarBackend!$K$8:$K1045,MATCH(S59,CalendarBackend!$L$8:$L$1000,0),),"")</f>
        <v/>
      </c>
      <c r="U59" s="612"/>
      <c r="V59" s="613" t="str">
        <f t="shared" ref="V59" si="249">V58</f>
        <v/>
      </c>
      <c r="W59" s="613" t="str" cm="1">
        <f t="array" ref="W59">IFERROR("Venue: "&amp;INDEX(CalendarBackend!$K$8:$K1045,MATCH(V59,CalendarBackend!$L$8:$L$1000,0),),"")</f>
        <v/>
      </c>
      <c r="X59" s="612"/>
      <c r="Y59" s="613" t="str">
        <f t="shared" ref="Y59" si="250">Y58</f>
        <v/>
      </c>
      <c r="Z59" s="613" t="str" cm="1">
        <f t="array" ref="Z59">IFERROR("Venue: "&amp;INDEX(CalendarBackend!$K$8:$K1045,MATCH(Y59,CalendarBackend!$L$8:$L$1000,0),),"")</f>
        <v/>
      </c>
      <c r="AA59" s="612"/>
      <c r="AB59" s="613" t="str">
        <f t="shared" ref="AB59" si="251">AB58</f>
        <v/>
      </c>
      <c r="AC59" s="613" t="str" cm="1">
        <f t="array" ref="AC59">IFERROR("Venue: "&amp;INDEX(CalendarBackend!$K$8:$K1045,MATCH(AB59,CalendarBackend!$L$8:$L$1000,0),),"")</f>
        <v/>
      </c>
      <c r="AD59" s="612"/>
      <c r="AE59" s="613" t="str">
        <f t="shared" ref="AE59" si="252">AE58</f>
        <v/>
      </c>
      <c r="AF59" s="621" t="str" cm="1">
        <f t="array" ref="AF59">IFERROR("Venue: "&amp;INDEX(CalendarBackend!$K$8:$K1045,MATCH(AE59,CalendarBackend!$L$8:$L$1000,0),),"")</f>
        <v/>
      </c>
    </row>
    <row r="60" spans="2:32" ht="13">
      <c r="B60" s="839"/>
      <c r="C60" s="612"/>
      <c r="D60" s="613" t="str">
        <f t="shared" si="234"/>
        <v/>
      </c>
      <c r="E60" s="613" t="str" cm="1">
        <f t="array" ref="E60">IFERROR(IF(INDEX(CalendarBackend!$F$8:$F1045,MATCH(D60,CalendarBackend!$L$8:$L$1000,0),)="",CHAR(10),"Speaker(s): "&amp;INDEX(CalendarBackend!$F$8:$F1045,MATCH(D60,CalendarBackend!$L$8:$L$1000,0),)),"")</f>
        <v/>
      </c>
      <c r="F60" s="612"/>
      <c r="G60" s="613" t="str">
        <f t="shared" ref="G60" si="253">G59</f>
        <v/>
      </c>
      <c r="H60" s="613" t="str" cm="1">
        <f t="array" ref="H60">IFERROR(IF(INDEX(CalendarBackend!$F$8:$F1045,MATCH(G60,CalendarBackend!$L$8:$L$1000,0),)="",CHAR(10),"Speaker(s): "&amp;INDEX(CalendarBackend!$F$8:$F1045,MATCH(G60,CalendarBackend!$L$8:$L$1000,0),)),"")</f>
        <v/>
      </c>
      <c r="I60" s="612"/>
      <c r="J60" s="613" t="str">
        <f t="shared" ref="J60" si="254">J59</f>
        <v/>
      </c>
      <c r="K60" s="613" t="str" cm="1">
        <f t="array" ref="K60">IFERROR(IF(INDEX(CalendarBackend!$F$8:$F1045,MATCH(J60,CalendarBackend!$L$8:$L$1000,0),)="",CHAR(10),"Speaker(s): "&amp;INDEX(CalendarBackend!$F$8:$F1045,MATCH(J60,CalendarBackend!$L$8:$L$1000,0),)),"")</f>
        <v/>
      </c>
      <c r="L60" s="612"/>
      <c r="M60" s="613" t="str">
        <f t="shared" ref="M60" si="255">M59</f>
        <v/>
      </c>
      <c r="N60" s="613" t="str" cm="1">
        <f t="array" ref="N60">IFERROR(IF(INDEX(CalendarBackend!$F$8:$F1045,MATCH(M60,CalendarBackend!$L$8:$L$1000,0),)="",CHAR(10),"Speaker(s): "&amp;INDEX(CalendarBackend!$F$8:$F1045,MATCH(M60,CalendarBackend!$L$8:$L$1000,0),)),"")</f>
        <v/>
      </c>
      <c r="O60" s="612"/>
      <c r="P60" s="613" t="str">
        <f t="shared" ref="P60" si="256">P59</f>
        <v/>
      </c>
      <c r="Q60" s="613" t="str" cm="1">
        <f t="array" ref="Q60">IFERROR(IF(INDEX(CalendarBackend!$F$8:$F1045,MATCH(P60,CalendarBackend!$L$8:$L$1000,0),)="",CHAR(10),"Speaker(s): "&amp;INDEX(CalendarBackend!$F$8:$F1045,MATCH(P60,CalendarBackend!$L$8:$L$1000,0),)),"")</f>
        <v/>
      </c>
      <c r="R60" s="612"/>
      <c r="S60" s="613" t="str">
        <f t="shared" ref="S60" si="257">S59</f>
        <v/>
      </c>
      <c r="T60" s="613" t="str" cm="1">
        <f t="array" ref="T60">IFERROR(IF(INDEX(CalendarBackend!$F$8:$F1045,MATCH(S60,CalendarBackend!$L$8:$L$1000,0),)="",CHAR(10),"Speaker(s): "&amp;INDEX(CalendarBackend!$F$8:$F1045,MATCH(S60,CalendarBackend!$L$8:$L$1000,0),)),"")</f>
        <v/>
      </c>
      <c r="U60" s="612"/>
      <c r="V60" s="613" t="str">
        <f t="shared" ref="V60" si="258">V59</f>
        <v/>
      </c>
      <c r="W60" s="613" t="str" cm="1">
        <f t="array" ref="W60">IFERROR(IF(INDEX(CalendarBackend!$F$8:$F1045,MATCH(V60,CalendarBackend!$L$8:$L$1000,0),)="",CHAR(10),"Speaker(s): "&amp;INDEX(CalendarBackend!$F$8:$F1045,MATCH(V60,CalendarBackend!$L$8:$L$1000,0),)),"")</f>
        <v/>
      </c>
      <c r="X60" s="612"/>
      <c r="Y60" s="613" t="str">
        <f t="shared" ref="Y60" si="259">Y59</f>
        <v/>
      </c>
      <c r="Z60" s="613" t="str" cm="1">
        <f t="array" ref="Z60">IFERROR(IF(INDEX(CalendarBackend!$F$8:$F1045,MATCH(Y60,CalendarBackend!$L$8:$L$1000,0),)="",CHAR(10),"Speaker(s): "&amp;INDEX(CalendarBackend!$F$8:$F1045,MATCH(Y60,CalendarBackend!$L$8:$L$1000,0),)),"")</f>
        <v/>
      </c>
      <c r="AA60" s="612"/>
      <c r="AB60" s="613" t="str">
        <f t="shared" ref="AB60" si="260">AB59</f>
        <v/>
      </c>
      <c r="AC60" s="613" t="str" cm="1">
        <f t="array" ref="AC60">IFERROR(IF(INDEX(CalendarBackend!$F$8:$F1045,MATCH(AB60,CalendarBackend!$L$8:$L$1000,0),)="",CHAR(10),"Speaker(s): "&amp;INDEX(CalendarBackend!$F$8:$F1045,MATCH(AB60,CalendarBackend!$L$8:$L$1000,0),)),"")</f>
        <v/>
      </c>
      <c r="AD60" s="612"/>
      <c r="AE60" s="613" t="str">
        <f t="shared" ref="AE60" si="261">AE59</f>
        <v/>
      </c>
      <c r="AF60" s="621" t="str" cm="1">
        <f t="array" ref="AF60">IFERROR(IF(INDEX(CalendarBackend!$F$8:$F1045,MATCH(AE60,CalendarBackend!$L$8:$L$1000,0),)="",CHAR(10),"Speaker(s): "&amp;INDEX(CalendarBackend!$F$8:$F1045,MATCH(AE60,CalendarBackend!$L$8:$L$1000,0),)),"")</f>
        <v/>
      </c>
    </row>
    <row r="61" spans="2:32" ht="12">
      <c r="B61" s="839"/>
      <c r="C61" s="612"/>
      <c r="D61" s="612"/>
      <c r="E61" s="613"/>
      <c r="F61" s="612"/>
      <c r="G61" s="612"/>
      <c r="H61" s="613"/>
      <c r="I61" s="612"/>
      <c r="J61" s="612"/>
      <c r="K61" s="613"/>
      <c r="L61" s="612"/>
      <c r="M61" s="612"/>
      <c r="N61" s="613"/>
      <c r="O61" s="612"/>
      <c r="P61" s="612"/>
      <c r="Q61" s="613"/>
      <c r="R61" s="612"/>
      <c r="S61" s="612"/>
      <c r="T61" s="613"/>
      <c r="U61" s="612"/>
      <c r="V61" s="612"/>
      <c r="W61" s="613"/>
      <c r="X61" s="612"/>
      <c r="Y61" s="612"/>
      <c r="Z61" s="613"/>
      <c r="AA61" s="612"/>
      <c r="AB61" s="612"/>
      <c r="AC61" s="613"/>
      <c r="AD61" s="612"/>
      <c r="AE61" s="612"/>
      <c r="AF61" s="621"/>
    </row>
    <row r="62" spans="2:32" ht="12.75" customHeight="1">
      <c r="B62" s="840" t="str">
        <f>IF($B57="","",IF($B57+TIME(1,0,0)&lt;=MAX(CalendarBackend!$H$8:$H1045),$B57+TIME(1,0,0),""))</f>
        <v/>
      </c>
      <c r="C62" s="619"/>
      <c r="D62" s="618" t="str" cm="1">
        <f t="array" ref="D62">IFERROR(INDEX(CalendarBackend!$L$8:$L1050,MATCH(1,($E$6=CalendarBackend!$B$8:$B$1000)*(E$10=CalendarBackend!$K$8:$K$1000)*($B62=CalendarBackend!$G$8:$G1050),0)),"")</f>
        <v/>
      </c>
      <c r="E62" s="618" t="str" cm="1">
        <f t="array" ref="E62">IFERROR(INDEX(CalendarBackend!$E$8:$E1050,MATCH(1,($E$6=CalendarBackend!$B$8:$B$1000)*(E$10=CalendarBackend!$K$8:$K$1000)*($B62=CalendarBackend!$G$8:$G1050),0)),"")</f>
        <v/>
      </c>
      <c r="F62" s="619"/>
      <c r="G62" s="618" t="str" cm="1">
        <f t="array" ref="G62">IFERROR(INDEX(CalendarBackend!$L$8:$L1050,MATCH(1,($E$6=CalendarBackend!$B$8:$B$1000)*(H$10=CalendarBackend!$K$8:$K$1000)*($B62=CalendarBackend!$G$8:$G1050),0)),"")</f>
        <v/>
      </c>
      <c r="H62" s="618" t="str" cm="1">
        <f t="array" ref="H62">IFERROR(INDEX(CalendarBackend!$E$8:$E1050,MATCH(1,($E$6=CalendarBackend!$B$8:$B$1000)*(H$10=CalendarBackend!$K$8:$K$1000)*($B62=CalendarBackend!$G$8:$G1050),0)),"")</f>
        <v/>
      </c>
      <c r="I62" s="619"/>
      <c r="J62" s="618" t="str" cm="1">
        <f t="array" ref="J62">IFERROR(INDEX(CalendarBackend!$L$8:$L1050,MATCH(1,($E$6=CalendarBackend!$B$8:$B$1000)*(K$10=CalendarBackend!$K$8:$K$1000)*($B62=CalendarBackend!$G$8:$G1050),0)),"")</f>
        <v/>
      </c>
      <c r="K62" s="618" t="str" cm="1">
        <f t="array" ref="K62">IFERROR(INDEX(CalendarBackend!$E$8:$E1050,MATCH(1,($E$6=CalendarBackend!$B$8:$B$1000)*(K$10=CalendarBackend!$K$8:$K$1000)*($B62=CalendarBackend!$G$8:$G1050),0)),"")</f>
        <v/>
      </c>
      <c r="L62" s="619"/>
      <c r="M62" s="618" t="str" cm="1">
        <f t="array" ref="M62">IFERROR(INDEX(CalendarBackend!$L$8:$L1050,MATCH(1,($E$6=CalendarBackend!$B$8:$B$1000)*(N$10=CalendarBackend!$K$8:$K$1000)*($B62=CalendarBackend!$G$8:$G1050),0)),"")</f>
        <v/>
      </c>
      <c r="N62" s="618" t="str" cm="1">
        <f t="array" ref="N62">IFERROR(INDEX(CalendarBackend!$E$8:$E1050,MATCH(1,($E$6=CalendarBackend!$B$8:$B$1000)*(N$10=CalendarBackend!$K$8:$K$1000)*($B62=CalendarBackend!$G$8:$G1050),0)),"")</f>
        <v/>
      </c>
      <c r="O62" s="619"/>
      <c r="P62" s="618" t="str" cm="1">
        <f t="array" ref="P62">IFERROR(INDEX(CalendarBackend!$L$8:$L1050,MATCH(1,($E$6=CalendarBackend!$B$8:$B$1000)*(Q$10=CalendarBackend!$K$8:$K$1000)*($B62=CalendarBackend!$G$8:$G1050),0)),"")</f>
        <v/>
      </c>
      <c r="Q62" s="618" t="str" cm="1">
        <f t="array" ref="Q62">IFERROR(INDEX(CalendarBackend!$E$8:$E1050,MATCH(1,($E$6=CalendarBackend!$B$8:$B$1000)*(Q$10=CalendarBackend!$K$8:$K$1000)*($B62=CalendarBackend!$G$8:$G1050),0)),"")</f>
        <v/>
      </c>
      <c r="R62" s="619"/>
      <c r="S62" s="618" t="str" cm="1">
        <f t="array" ref="S62">IFERROR(INDEX(CalendarBackend!$L$8:$L1050,MATCH(1,($E$6=CalendarBackend!$B$8:$B$1000)*(T$10=CalendarBackend!$K$8:$K$1000)*($B62=CalendarBackend!$G$8:$G1050),0)),"")</f>
        <v/>
      </c>
      <c r="T62" s="618" t="str" cm="1">
        <f t="array" ref="T62">IFERROR(INDEX(CalendarBackend!$E$8:$E1050,MATCH(1,($E$6=CalendarBackend!$B$8:$B$1000)*(T$10=CalendarBackend!$K$8:$K$1000)*($B62=CalendarBackend!$G$8:$G1050),0)),"")</f>
        <v/>
      </c>
      <c r="U62" s="619"/>
      <c r="V62" s="618" t="str" cm="1">
        <f t="array" ref="V62">IFERROR(INDEX(CalendarBackend!$L$8:$L1050,MATCH(1,($E$6=CalendarBackend!$B$8:$B$1000)*(W$10=CalendarBackend!$K$8:$K$1000)*($B62=CalendarBackend!$G$8:$G1050),0)),"")</f>
        <v/>
      </c>
      <c r="W62" s="618" t="str" cm="1">
        <f t="array" ref="W62">IFERROR(INDEX(CalendarBackend!$E$8:$E1050,MATCH(1,($E$6=CalendarBackend!$B$8:$B$1000)*(W$10=CalendarBackend!$K$8:$K$1000)*($B62=CalendarBackend!$G$8:$G1050),0)),"")</f>
        <v/>
      </c>
      <c r="X62" s="619"/>
      <c r="Y62" s="618" t="str" cm="1">
        <f t="array" ref="Y62">IFERROR(INDEX(CalendarBackend!$L$8:$L1050,MATCH(1,($E$6=CalendarBackend!$B$8:$B$1000)*(Z$10=CalendarBackend!$K$8:$K$1000)*($B62=CalendarBackend!$G$8:$G1050),0)),"")</f>
        <v/>
      </c>
      <c r="Z62" s="618" t="str" cm="1">
        <f t="array" ref="Z62">IFERROR(INDEX(CalendarBackend!$E$8:$E1050,MATCH(1,($E$6=CalendarBackend!$B$8:$B$1000)*(Z$10=CalendarBackend!$K$8:$K$1000)*($B62=CalendarBackend!$G$8:$G1050),0)),"")</f>
        <v/>
      </c>
      <c r="AA62" s="619"/>
      <c r="AB62" s="618" t="str" cm="1">
        <f t="array" ref="AB62">IFERROR(INDEX(CalendarBackend!$L$8:$L1050,MATCH(1,($E$6=CalendarBackend!$B$8:$B$1000)*(AC$10=CalendarBackend!$K$8:$K$1000)*($B62=CalendarBackend!$G$8:$G1050),0)),"")</f>
        <v/>
      </c>
      <c r="AC62" s="618" t="str" cm="1">
        <f t="array" ref="AC62">IFERROR(INDEX(CalendarBackend!$E$8:$E1050,MATCH(1,($E$6=CalendarBackend!$B$8:$B$1000)*(AC$10=CalendarBackend!$K$8:$K$1000)*($B62=CalendarBackend!$G$8:$G1050),0)),"")</f>
        <v/>
      </c>
      <c r="AD62" s="619"/>
      <c r="AE62" s="618" t="str" cm="1">
        <f t="array" ref="AE62">IFERROR(INDEX(CalendarBackend!$L$8:$L1050,MATCH(1,($E$6=CalendarBackend!$B$8:$B$1000)*(AF$10=CalendarBackend!$K$8:$K$1000)*($B62=CalendarBackend!$G$8:$G1050),0)),"")</f>
        <v/>
      </c>
      <c r="AF62" s="620" t="str" cm="1">
        <f t="array" ref="AF62">IFERROR(INDEX(CalendarBackend!$E$8:$E1050,MATCH(1,($E$6=CalendarBackend!$B$8:$B$1000)*(AF$10=CalendarBackend!$K$8:$K$1000)*($B62=CalendarBackend!$G$8:$G1050),0)),"")</f>
        <v/>
      </c>
    </row>
    <row r="63" spans="2:32" ht="13">
      <c r="B63" s="839"/>
      <c r="C63" s="612"/>
      <c r="D63" s="613" t="str">
        <f t="shared" ref="D63:D65" si="262">D62</f>
        <v/>
      </c>
      <c r="E63" s="613" t="str" cm="1">
        <f t="array" ref="E63">IFERROR(INDEX(CalendarBackend!$I$8:$I1050,MATCH(D63,CalendarBackend!$L$8:$L$1000,0),),"")</f>
        <v/>
      </c>
      <c r="F63" s="612"/>
      <c r="G63" s="613" t="str">
        <f t="shared" ref="G63" si="263">G62</f>
        <v/>
      </c>
      <c r="H63" s="613" t="str" cm="1">
        <f t="array" ref="H63">IFERROR(INDEX(CalendarBackend!$I$8:$I1050,MATCH(G63,CalendarBackend!$L$8:$L$1000,0),),"")</f>
        <v/>
      </c>
      <c r="I63" s="612"/>
      <c r="J63" s="613" t="str">
        <f t="shared" ref="J63" si="264">J62</f>
        <v/>
      </c>
      <c r="K63" s="613" t="str" cm="1">
        <f t="array" ref="K63">IFERROR(INDEX(CalendarBackend!$I$8:$I1050,MATCH(J63,CalendarBackend!$L$8:$L$1000,0),),"")</f>
        <v/>
      </c>
      <c r="L63" s="612"/>
      <c r="M63" s="613" t="str">
        <f t="shared" ref="M63" si="265">M62</f>
        <v/>
      </c>
      <c r="N63" s="613" t="str" cm="1">
        <f t="array" ref="N63">IFERROR(INDEX(CalendarBackend!$I$8:$I1050,MATCH(M63,CalendarBackend!$L$8:$L$1000,0),),"")</f>
        <v/>
      </c>
      <c r="O63" s="612"/>
      <c r="P63" s="613" t="str">
        <f t="shared" ref="P63" si="266">P62</f>
        <v/>
      </c>
      <c r="Q63" s="613" t="str" cm="1">
        <f t="array" ref="Q63">IFERROR(INDEX(CalendarBackend!$I$8:$I1050,MATCH(P63,CalendarBackend!$L$8:$L$1000,0),),"")</f>
        <v/>
      </c>
      <c r="R63" s="612"/>
      <c r="S63" s="613" t="str">
        <f t="shared" ref="S63" si="267">S62</f>
        <v/>
      </c>
      <c r="T63" s="613" t="str" cm="1">
        <f t="array" ref="T63">IFERROR(INDEX(CalendarBackend!$I$8:$I1050,MATCH(S63,CalendarBackend!$L$8:$L$1000,0),),"")</f>
        <v/>
      </c>
      <c r="U63" s="612"/>
      <c r="V63" s="613" t="str">
        <f t="shared" ref="V63" si="268">V62</f>
        <v/>
      </c>
      <c r="W63" s="613" t="str" cm="1">
        <f t="array" ref="W63">IFERROR(INDEX(CalendarBackend!$I$8:$I1050,MATCH(V63,CalendarBackend!$L$8:$L$1000,0),),"")</f>
        <v/>
      </c>
      <c r="X63" s="612"/>
      <c r="Y63" s="613" t="str">
        <f t="shared" ref="Y63" si="269">Y62</f>
        <v/>
      </c>
      <c r="Z63" s="613" t="str" cm="1">
        <f t="array" ref="Z63">IFERROR(INDEX(CalendarBackend!$I$8:$I1050,MATCH(Y63,CalendarBackend!$L$8:$L$1000,0),),"")</f>
        <v/>
      </c>
      <c r="AA63" s="612"/>
      <c r="AB63" s="613" t="str">
        <f t="shared" ref="AB63" si="270">AB62</f>
        <v/>
      </c>
      <c r="AC63" s="613" t="str" cm="1">
        <f t="array" ref="AC63">IFERROR(INDEX(CalendarBackend!$I$8:$I1050,MATCH(AB63,CalendarBackend!$L$8:$L$1000,0),),"")</f>
        <v/>
      </c>
      <c r="AD63" s="612"/>
      <c r="AE63" s="613" t="str">
        <f t="shared" ref="AE63" si="271">AE62</f>
        <v/>
      </c>
      <c r="AF63" s="621" t="str" cm="1">
        <f t="array" ref="AF63">IFERROR(INDEX(CalendarBackend!$I$8:$I1050,MATCH(AE63,CalendarBackend!$L$8:$L$1000,0),),"")</f>
        <v/>
      </c>
    </row>
    <row r="64" spans="2:32" ht="13">
      <c r="B64" s="839"/>
      <c r="C64" s="612"/>
      <c r="D64" s="613" t="str">
        <f t="shared" si="262"/>
        <v/>
      </c>
      <c r="E64" s="613" t="str" cm="1">
        <f t="array" ref="E64">IFERROR("Venue: "&amp;INDEX(CalendarBackend!$K$8:$K1050,MATCH(D64,CalendarBackend!$L$8:$L$1000,0),),"")</f>
        <v/>
      </c>
      <c r="F64" s="612"/>
      <c r="G64" s="613" t="str">
        <f t="shared" ref="G64" si="272">G63</f>
        <v/>
      </c>
      <c r="H64" s="613" t="str" cm="1">
        <f t="array" ref="H64">IFERROR("Venue: "&amp;INDEX(CalendarBackend!$K$8:$K1050,MATCH(G64,CalendarBackend!$L$8:$L$1000,0),),"")</f>
        <v/>
      </c>
      <c r="I64" s="612"/>
      <c r="J64" s="613" t="str">
        <f t="shared" ref="J64" si="273">J63</f>
        <v/>
      </c>
      <c r="K64" s="613" t="str" cm="1">
        <f t="array" ref="K64">IFERROR("Venue: "&amp;INDEX(CalendarBackend!$K$8:$K1050,MATCH(J64,CalendarBackend!$L$8:$L$1000,0),),"")</f>
        <v/>
      </c>
      <c r="L64" s="612"/>
      <c r="M64" s="613" t="str">
        <f t="shared" ref="M64" si="274">M63</f>
        <v/>
      </c>
      <c r="N64" s="613" t="str" cm="1">
        <f t="array" ref="N64">IFERROR("Venue: "&amp;INDEX(CalendarBackend!$K$8:$K1050,MATCH(M64,CalendarBackend!$L$8:$L$1000,0),),"")</f>
        <v/>
      </c>
      <c r="O64" s="612"/>
      <c r="P64" s="613" t="str">
        <f t="shared" ref="P64" si="275">P63</f>
        <v/>
      </c>
      <c r="Q64" s="613" t="str" cm="1">
        <f t="array" ref="Q64">IFERROR("Venue: "&amp;INDEX(CalendarBackend!$K$8:$K1050,MATCH(P64,CalendarBackend!$L$8:$L$1000,0),),"")</f>
        <v/>
      </c>
      <c r="R64" s="612"/>
      <c r="S64" s="613" t="str">
        <f t="shared" ref="S64" si="276">S63</f>
        <v/>
      </c>
      <c r="T64" s="613" t="str" cm="1">
        <f t="array" ref="T64">IFERROR("Venue: "&amp;INDEX(CalendarBackend!$K$8:$K1050,MATCH(S64,CalendarBackend!$L$8:$L$1000,0),),"")</f>
        <v/>
      </c>
      <c r="U64" s="612"/>
      <c r="V64" s="613" t="str">
        <f t="shared" ref="V64" si="277">V63</f>
        <v/>
      </c>
      <c r="W64" s="613" t="str" cm="1">
        <f t="array" ref="W64">IFERROR("Venue: "&amp;INDEX(CalendarBackend!$K$8:$K1050,MATCH(V64,CalendarBackend!$L$8:$L$1000,0),),"")</f>
        <v/>
      </c>
      <c r="X64" s="612"/>
      <c r="Y64" s="613" t="str">
        <f t="shared" ref="Y64" si="278">Y63</f>
        <v/>
      </c>
      <c r="Z64" s="613" t="str" cm="1">
        <f t="array" ref="Z64">IFERROR("Venue: "&amp;INDEX(CalendarBackend!$K$8:$K1050,MATCH(Y64,CalendarBackend!$L$8:$L$1000,0),),"")</f>
        <v/>
      </c>
      <c r="AA64" s="612"/>
      <c r="AB64" s="613" t="str">
        <f t="shared" ref="AB64" si="279">AB63</f>
        <v/>
      </c>
      <c r="AC64" s="613" t="str" cm="1">
        <f t="array" ref="AC64">IFERROR("Venue: "&amp;INDEX(CalendarBackend!$K$8:$K1050,MATCH(AB64,CalendarBackend!$L$8:$L$1000,0),),"")</f>
        <v/>
      </c>
      <c r="AD64" s="612"/>
      <c r="AE64" s="613" t="str">
        <f t="shared" ref="AE64" si="280">AE63</f>
        <v/>
      </c>
      <c r="AF64" s="621" t="str" cm="1">
        <f t="array" ref="AF64">IFERROR("Venue: "&amp;INDEX(CalendarBackend!$K$8:$K1050,MATCH(AE64,CalendarBackend!$L$8:$L$1000,0),),"")</f>
        <v/>
      </c>
    </row>
    <row r="65" spans="2:32" ht="13">
      <c r="B65" s="839"/>
      <c r="C65" s="612"/>
      <c r="D65" s="613" t="str">
        <f t="shared" si="262"/>
        <v/>
      </c>
      <c r="E65" s="613" t="str" cm="1">
        <f t="array" ref="E65">IFERROR(IF(INDEX(CalendarBackend!$F$8:$F1050,MATCH(D65,CalendarBackend!$L$8:$L$1000,0),)="",CHAR(10),"Speaker(s): "&amp;INDEX(CalendarBackend!$F$8:$F1050,MATCH(D65,CalendarBackend!$L$8:$L$1000,0),)),"")</f>
        <v/>
      </c>
      <c r="F65" s="612"/>
      <c r="G65" s="613" t="str">
        <f t="shared" ref="G65" si="281">G64</f>
        <v/>
      </c>
      <c r="H65" s="613" t="str" cm="1">
        <f t="array" ref="H65">IFERROR(IF(INDEX(CalendarBackend!$F$8:$F1050,MATCH(G65,CalendarBackend!$L$8:$L$1000,0),)="",CHAR(10),"Speaker(s): "&amp;INDEX(CalendarBackend!$F$8:$F1050,MATCH(G65,CalendarBackend!$L$8:$L$1000,0),)),"")</f>
        <v/>
      </c>
      <c r="I65" s="612"/>
      <c r="J65" s="613" t="str">
        <f t="shared" ref="J65" si="282">J64</f>
        <v/>
      </c>
      <c r="K65" s="613" t="str" cm="1">
        <f t="array" ref="K65">IFERROR(IF(INDEX(CalendarBackend!$F$8:$F1050,MATCH(J65,CalendarBackend!$L$8:$L$1000,0),)="",CHAR(10),"Speaker(s): "&amp;INDEX(CalendarBackend!$F$8:$F1050,MATCH(J65,CalendarBackend!$L$8:$L$1000,0),)),"")</f>
        <v/>
      </c>
      <c r="L65" s="612"/>
      <c r="M65" s="613" t="str">
        <f t="shared" ref="M65" si="283">M64</f>
        <v/>
      </c>
      <c r="N65" s="613" t="str" cm="1">
        <f t="array" ref="N65">IFERROR(IF(INDEX(CalendarBackend!$F$8:$F1050,MATCH(M65,CalendarBackend!$L$8:$L$1000,0),)="",CHAR(10),"Speaker(s): "&amp;INDEX(CalendarBackend!$F$8:$F1050,MATCH(M65,CalendarBackend!$L$8:$L$1000,0),)),"")</f>
        <v/>
      </c>
      <c r="O65" s="612"/>
      <c r="P65" s="613" t="str">
        <f t="shared" ref="P65" si="284">P64</f>
        <v/>
      </c>
      <c r="Q65" s="613" t="str" cm="1">
        <f t="array" ref="Q65">IFERROR(IF(INDEX(CalendarBackend!$F$8:$F1050,MATCH(P65,CalendarBackend!$L$8:$L$1000,0),)="",CHAR(10),"Speaker(s): "&amp;INDEX(CalendarBackend!$F$8:$F1050,MATCH(P65,CalendarBackend!$L$8:$L$1000,0),)),"")</f>
        <v/>
      </c>
      <c r="R65" s="612"/>
      <c r="S65" s="613" t="str">
        <f t="shared" ref="S65" si="285">S64</f>
        <v/>
      </c>
      <c r="T65" s="613" t="str" cm="1">
        <f t="array" ref="T65">IFERROR(IF(INDEX(CalendarBackend!$F$8:$F1050,MATCH(S65,CalendarBackend!$L$8:$L$1000,0),)="",CHAR(10),"Speaker(s): "&amp;INDEX(CalendarBackend!$F$8:$F1050,MATCH(S65,CalendarBackend!$L$8:$L$1000,0),)),"")</f>
        <v/>
      </c>
      <c r="U65" s="612"/>
      <c r="V65" s="613" t="str">
        <f t="shared" ref="V65" si="286">V64</f>
        <v/>
      </c>
      <c r="W65" s="613" t="str" cm="1">
        <f t="array" ref="W65">IFERROR(IF(INDEX(CalendarBackend!$F$8:$F1050,MATCH(V65,CalendarBackend!$L$8:$L$1000,0),)="",CHAR(10),"Speaker(s): "&amp;INDEX(CalendarBackend!$F$8:$F1050,MATCH(V65,CalendarBackend!$L$8:$L$1000,0),)),"")</f>
        <v/>
      </c>
      <c r="X65" s="612"/>
      <c r="Y65" s="613" t="str">
        <f t="shared" ref="Y65" si="287">Y64</f>
        <v/>
      </c>
      <c r="Z65" s="613" t="str" cm="1">
        <f t="array" ref="Z65">IFERROR(IF(INDEX(CalendarBackend!$F$8:$F1050,MATCH(Y65,CalendarBackend!$L$8:$L$1000,0),)="",CHAR(10),"Speaker(s): "&amp;INDEX(CalendarBackend!$F$8:$F1050,MATCH(Y65,CalendarBackend!$L$8:$L$1000,0),)),"")</f>
        <v/>
      </c>
      <c r="AA65" s="612"/>
      <c r="AB65" s="613" t="str">
        <f t="shared" ref="AB65" si="288">AB64</f>
        <v/>
      </c>
      <c r="AC65" s="613" t="str" cm="1">
        <f t="array" ref="AC65">IFERROR(IF(INDEX(CalendarBackend!$F$8:$F1050,MATCH(AB65,CalendarBackend!$L$8:$L$1000,0),)="",CHAR(10),"Speaker(s): "&amp;INDEX(CalendarBackend!$F$8:$F1050,MATCH(AB65,CalendarBackend!$L$8:$L$1000,0),)),"")</f>
        <v/>
      </c>
      <c r="AD65" s="612"/>
      <c r="AE65" s="613" t="str">
        <f t="shared" ref="AE65" si="289">AE64</f>
        <v/>
      </c>
      <c r="AF65" s="621" t="str" cm="1">
        <f t="array" ref="AF65">IFERROR(IF(INDEX(CalendarBackend!$F$8:$F1050,MATCH(AE65,CalendarBackend!$L$8:$L$1000,0),)="",CHAR(10),"Speaker(s): "&amp;INDEX(CalendarBackend!$F$8:$F1050,MATCH(AE65,CalendarBackend!$L$8:$L$1000,0),)),"")</f>
        <v/>
      </c>
    </row>
    <row r="66" spans="2:32" ht="12">
      <c r="B66" s="839"/>
      <c r="C66" s="612"/>
      <c r="D66" s="612"/>
      <c r="E66" s="613"/>
      <c r="F66" s="612"/>
      <c r="G66" s="612"/>
      <c r="H66" s="613"/>
      <c r="I66" s="612"/>
      <c r="J66" s="612"/>
      <c r="K66" s="613"/>
      <c r="L66" s="612"/>
      <c r="M66" s="612"/>
      <c r="N66" s="613"/>
      <c r="O66" s="612"/>
      <c r="P66" s="612"/>
      <c r="Q66" s="613"/>
      <c r="R66" s="612"/>
      <c r="S66" s="612"/>
      <c r="T66" s="613"/>
      <c r="U66" s="612"/>
      <c r="V66" s="612"/>
      <c r="W66" s="613"/>
      <c r="X66" s="612"/>
      <c r="Y66" s="612"/>
      <c r="Z66" s="613"/>
      <c r="AA66" s="612"/>
      <c r="AB66" s="612"/>
      <c r="AC66" s="613"/>
      <c r="AD66" s="612"/>
      <c r="AE66" s="612"/>
      <c r="AF66" s="621"/>
    </row>
    <row r="67" spans="2:32" ht="12.75" customHeight="1">
      <c r="B67" s="840" t="str">
        <f>IF($B62="","",IF($B62+TIME(1,0,0)&lt;=MAX(CalendarBackend!$H$8:$H1050),$B62+TIME(1,0,0),""))</f>
        <v/>
      </c>
      <c r="C67" s="619"/>
      <c r="D67" s="618" t="str" cm="1">
        <f t="array" ref="D67">IFERROR(INDEX(CalendarBackend!$L$8:$L1055,MATCH(1,($E$6=CalendarBackend!$B$8:$B$1000)*(E$10=CalendarBackend!$K$8:$K$1000)*($B67=CalendarBackend!$G$8:$G1055),0)),"")</f>
        <v/>
      </c>
      <c r="E67" s="618" t="str" cm="1">
        <f t="array" ref="E67">IFERROR(INDEX(CalendarBackend!$E$8:$E1055,MATCH(1,($E$6=CalendarBackend!$B$8:$B$1000)*(E$10=CalendarBackend!$K$8:$K$1000)*($B67=CalendarBackend!$G$8:$G1055),0)),"")</f>
        <v/>
      </c>
      <c r="F67" s="619"/>
      <c r="G67" s="618" t="str" cm="1">
        <f t="array" ref="G67">IFERROR(INDEX(CalendarBackend!$L$8:$L1055,MATCH(1,($E$6=CalendarBackend!$B$8:$B$1000)*(H$10=CalendarBackend!$K$8:$K$1000)*($B67=CalendarBackend!$G$8:$G1055),0)),"")</f>
        <v/>
      </c>
      <c r="H67" s="618" t="str" cm="1">
        <f t="array" ref="H67">IFERROR(INDEX(CalendarBackend!$E$8:$E1055,MATCH(1,($E$6=CalendarBackend!$B$8:$B$1000)*(H$10=CalendarBackend!$K$8:$K$1000)*($B67=CalendarBackend!$G$8:$G1055),0)),"")</f>
        <v/>
      </c>
      <c r="I67" s="619"/>
      <c r="J67" s="618" t="str" cm="1">
        <f t="array" ref="J67">IFERROR(INDEX(CalendarBackend!$L$8:$L1055,MATCH(1,($E$6=CalendarBackend!$B$8:$B$1000)*(K$10=CalendarBackend!$K$8:$K$1000)*($B67=CalendarBackend!$G$8:$G1055),0)),"")</f>
        <v/>
      </c>
      <c r="K67" s="618" t="str" cm="1">
        <f t="array" ref="K67">IFERROR(INDEX(CalendarBackend!$E$8:$E1055,MATCH(1,($E$6=CalendarBackend!$B$8:$B$1000)*(K$10=CalendarBackend!$K$8:$K$1000)*($B67=CalendarBackend!$G$8:$G1055),0)),"")</f>
        <v/>
      </c>
      <c r="L67" s="619"/>
      <c r="M67" s="618" t="str" cm="1">
        <f t="array" ref="M67">IFERROR(INDEX(CalendarBackend!$L$8:$L1055,MATCH(1,($E$6=CalendarBackend!$B$8:$B$1000)*(N$10=CalendarBackend!$K$8:$K$1000)*($B67=CalendarBackend!$G$8:$G1055),0)),"")</f>
        <v/>
      </c>
      <c r="N67" s="618" t="str" cm="1">
        <f t="array" ref="N67">IFERROR(INDEX(CalendarBackend!$E$8:$E1055,MATCH(1,($E$6=CalendarBackend!$B$8:$B$1000)*(N$10=CalendarBackend!$K$8:$K$1000)*($B67=CalendarBackend!$G$8:$G1055),0)),"")</f>
        <v/>
      </c>
      <c r="O67" s="619"/>
      <c r="P67" s="618" t="str" cm="1">
        <f t="array" ref="P67">IFERROR(INDEX(CalendarBackend!$L$8:$L1055,MATCH(1,($E$6=CalendarBackend!$B$8:$B$1000)*(Q$10=CalendarBackend!$K$8:$K$1000)*($B67=CalendarBackend!$G$8:$G1055),0)),"")</f>
        <v/>
      </c>
      <c r="Q67" s="618" t="str" cm="1">
        <f t="array" ref="Q67">IFERROR(INDEX(CalendarBackend!$E$8:$E1055,MATCH(1,($E$6=CalendarBackend!$B$8:$B$1000)*(Q$10=CalendarBackend!$K$8:$K$1000)*($B67=CalendarBackend!$G$8:$G1055),0)),"")</f>
        <v/>
      </c>
      <c r="R67" s="619"/>
      <c r="S67" s="618" t="str" cm="1">
        <f t="array" ref="S67">IFERROR(INDEX(CalendarBackend!$L$8:$L1055,MATCH(1,($E$6=CalendarBackend!$B$8:$B$1000)*(T$10=CalendarBackend!$K$8:$K$1000)*($B67=CalendarBackend!$G$8:$G1055),0)),"")</f>
        <v/>
      </c>
      <c r="T67" s="618" t="str" cm="1">
        <f t="array" ref="T67">IFERROR(INDEX(CalendarBackend!$E$8:$E1055,MATCH(1,($E$6=CalendarBackend!$B$8:$B$1000)*(T$10=CalendarBackend!$K$8:$K$1000)*($B67=CalendarBackend!$G$8:$G1055),0)),"")</f>
        <v/>
      </c>
      <c r="U67" s="619"/>
      <c r="V67" s="618" t="str" cm="1">
        <f t="array" ref="V67">IFERROR(INDEX(CalendarBackend!$L$8:$L1055,MATCH(1,($E$6=CalendarBackend!$B$8:$B$1000)*(W$10=CalendarBackend!$K$8:$K$1000)*($B67=CalendarBackend!$G$8:$G1055),0)),"")</f>
        <v/>
      </c>
      <c r="W67" s="618" t="str" cm="1">
        <f t="array" ref="W67">IFERROR(INDEX(CalendarBackend!$E$8:$E1055,MATCH(1,($E$6=CalendarBackend!$B$8:$B$1000)*(W$10=CalendarBackend!$K$8:$K$1000)*($B67=CalendarBackend!$G$8:$G1055),0)),"")</f>
        <v/>
      </c>
      <c r="X67" s="619"/>
      <c r="Y67" s="618" t="str" cm="1">
        <f t="array" ref="Y67">IFERROR(INDEX(CalendarBackend!$L$8:$L1055,MATCH(1,($E$6=CalendarBackend!$B$8:$B$1000)*(Z$10=CalendarBackend!$K$8:$K$1000)*($B67=CalendarBackend!$G$8:$G1055),0)),"")</f>
        <v/>
      </c>
      <c r="Z67" s="618" t="str" cm="1">
        <f t="array" ref="Z67">IFERROR(INDEX(CalendarBackend!$E$8:$E1055,MATCH(1,($E$6=CalendarBackend!$B$8:$B$1000)*(Z$10=CalendarBackend!$K$8:$K$1000)*($B67=CalendarBackend!$G$8:$G1055),0)),"")</f>
        <v/>
      </c>
      <c r="AA67" s="619"/>
      <c r="AB67" s="618" t="str" cm="1">
        <f t="array" ref="AB67">IFERROR(INDEX(CalendarBackend!$L$8:$L1055,MATCH(1,($E$6=CalendarBackend!$B$8:$B$1000)*(AC$10=CalendarBackend!$K$8:$K$1000)*($B67=CalendarBackend!$G$8:$G1055),0)),"")</f>
        <v/>
      </c>
      <c r="AC67" s="618" t="str" cm="1">
        <f t="array" ref="AC67">IFERROR(INDEX(CalendarBackend!$E$8:$E1055,MATCH(1,($E$6=CalendarBackend!$B$8:$B$1000)*(AC$10=CalendarBackend!$K$8:$K$1000)*($B67=CalendarBackend!$G$8:$G1055),0)),"")</f>
        <v/>
      </c>
      <c r="AD67" s="619"/>
      <c r="AE67" s="618" t="str" cm="1">
        <f t="array" ref="AE67">IFERROR(INDEX(CalendarBackend!$L$8:$L1055,MATCH(1,($E$6=CalendarBackend!$B$8:$B$1000)*(AF$10=CalendarBackend!$K$8:$K$1000)*($B67=CalendarBackend!$G$8:$G1055),0)),"")</f>
        <v/>
      </c>
      <c r="AF67" s="620" t="str" cm="1">
        <f t="array" ref="AF67">IFERROR(INDEX(CalendarBackend!$E$8:$E1055,MATCH(1,($E$6=CalendarBackend!$B$8:$B$1000)*(AF$10=CalendarBackend!$K$8:$K$1000)*($B67=CalendarBackend!$G$8:$G1055),0)),"")</f>
        <v/>
      </c>
    </row>
    <row r="68" spans="2:32" ht="13">
      <c r="B68" s="839"/>
      <c r="C68" s="612"/>
      <c r="D68" s="613" t="str">
        <f t="shared" ref="D68:D70" si="290">D67</f>
        <v/>
      </c>
      <c r="E68" s="613" t="str" cm="1">
        <f t="array" ref="E68">IFERROR(INDEX(CalendarBackend!$I$8:$I1055,MATCH(D68,CalendarBackend!$L$8:$L$1000,0),),"")</f>
        <v/>
      </c>
      <c r="F68" s="612"/>
      <c r="G68" s="613" t="str">
        <f t="shared" ref="G68" si="291">G67</f>
        <v/>
      </c>
      <c r="H68" s="613" t="str" cm="1">
        <f t="array" ref="H68">IFERROR(INDEX(CalendarBackend!$I$8:$I1055,MATCH(G68,CalendarBackend!$L$8:$L$1000,0),),"")</f>
        <v/>
      </c>
      <c r="I68" s="612"/>
      <c r="J68" s="613" t="str">
        <f t="shared" ref="J68" si="292">J67</f>
        <v/>
      </c>
      <c r="K68" s="613" t="str" cm="1">
        <f t="array" ref="K68">IFERROR(INDEX(CalendarBackend!$I$8:$I1055,MATCH(J68,CalendarBackend!$L$8:$L$1000,0),),"")</f>
        <v/>
      </c>
      <c r="L68" s="612"/>
      <c r="M68" s="613" t="str">
        <f t="shared" ref="M68" si="293">M67</f>
        <v/>
      </c>
      <c r="N68" s="613" t="str" cm="1">
        <f t="array" ref="N68">IFERROR(INDEX(CalendarBackend!$I$8:$I1055,MATCH(M68,CalendarBackend!$L$8:$L$1000,0),),"")</f>
        <v/>
      </c>
      <c r="O68" s="612"/>
      <c r="P68" s="613" t="str">
        <f t="shared" ref="P68" si="294">P67</f>
        <v/>
      </c>
      <c r="Q68" s="613" t="str" cm="1">
        <f t="array" ref="Q68">IFERROR(INDEX(CalendarBackend!$I$8:$I1055,MATCH(P68,CalendarBackend!$L$8:$L$1000,0),),"")</f>
        <v/>
      </c>
      <c r="R68" s="612"/>
      <c r="S68" s="613" t="str">
        <f t="shared" ref="S68" si="295">S67</f>
        <v/>
      </c>
      <c r="T68" s="613" t="str" cm="1">
        <f t="array" ref="T68">IFERROR(INDEX(CalendarBackend!$I$8:$I1055,MATCH(S68,CalendarBackend!$L$8:$L$1000,0),),"")</f>
        <v/>
      </c>
      <c r="U68" s="612"/>
      <c r="V68" s="613" t="str">
        <f t="shared" ref="V68" si="296">V67</f>
        <v/>
      </c>
      <c r="W68" s="613" t="str" cm="1">
        <f t="array" ref="W68">IFERROR(INDEX(CalendarBackend!$I$8:$I1055,MATCH(V68,CalendarBackend!$L$8:$L$1000,0),),"")</f>
        <v/>
      </c>
      <c r="X68" s="612"/>
      <c r="Y68" s="613" t="str">
        <f t="shared" ref="Y68" si="297">Y67</f>
        <v/>
      </c>
      <c r="Z68" s="613" t="str" cm="1">
        <f t="array" ref="Z68">IFERROR(INDEX(CalendarBackend!$I$8:$I1055,MATCH(Y68,CalendarBackend!$L$8:$L$1000,0),),"")</f>
        <v/>
      </c>
      <c r="AA68" s="612"/>
      <c r="AB68" s="613" t="str">
        <f t="shared" ref="AB68" si="298">AB67</f>
        <v/>
      </c>
      <c r="AC68" s="613" t="str" cm="1">
        <f t="array" ref="AC68">IFERROR(INDEX(CalendarBackend!$I$8:$I1055,MATCH(AB68,CalendarBackend!$L$8:$L$1000,0),),"")</f>
        <v/>
      </c>
      <c r="AD68" s="612"/>
      <c r="AE68" s="613" t="str">
        <f t="shared" ref="AE68" si="299">AE67</f>
        <v/>
      </c>
      <c r="AF68" s="621" t="str" cm="1">
        <f t="array" ref="AF68">IFERROR(INDEX(CalendarBackend!$I$8:$I1055,MATCH(AE68,CalendarBackend!$L$8:$L$1000,0),),"")</f>
        <v/>
      </c>
    </row>
    <row r="69" spans="2:32" ht="13">
      <c r="B69" s="839"/>
      <c r="C69" s="612"/>
      <c r="D69" s="613" t="str">
        <f t="shared" si="290"/>
        <v/>
      </c>
      <c r="E69" s="613" t="str" cm="1">
        <f t="array" ref="E69">IFERROR("Venue: "&amp;INDEX(CalendarBackend!$K$8:$K1055,MATCH(D69,CalendarBackend!$L$8:$L$1000,0),),"")</f>
        <v/>
      </c>
      <c r="F69" s="612"/>
      <c r="G69" s="613" t="str">
        <f t="shared" ref="G69" si="300">G68</f>
        <v/>
      </c>
      <c r="H69" s="613" t="str" cm="1">
        <f t="array" ref="H69">IFERROR("Venue: "&amp;INDEX(CalendarBackend!$K$8:$K1055,MATCH(G69,CalendarBackend!$L$8:$L$1000,0),),"")</f>
        <v/>
      </c>
      <c r="I69" s="612"/>
      <c r="J69" s="613" t="str">
        <f t="shared" ref="J69" si="301">J68</f>
        <v/>
      </c>
      <c r="K69" s="613" t="str" cm="1">
        <f t="array" ref="K69">IFERROR("Venue: "&amp;INDEX(CalendarBackend!$K$8:$K1055,MATCH(J69,CalendarBackend!$L$8:$L$1000,0),),"")</f>
        <v/>
      </c>
      <c r="L69" s="612"/>
      <c r="M69" s="613" t="str">
        <f t="shared" ref="M69" si="302">M68</f>
        <v/>
      </c>
      <c r="N69" s="613" t="str" cm="1">
        <f t="array" ref="N69">IFERROR("Venue: "&amp;INDEX(CalendarBackend!$K$8:$K1055,MATCH(M69,CalendarBackend!$L$8:$L$1000,0),),"")</f>
        <v/>
      </c>
      <c r="O69" s="612"/>
      <c r="P69" s="613" t="str">
        <f t="shared" ref="P69" si="303">P68</f>
        <v/>
      </c>
      <c r="Q69" s="613" t="str" cm="1">
        <f t="array" ref="Q69">IFERROR("Venue: "&amp;INDEX(CalendarBackend!$K$8:$K1055,MATCH(P69,CalendarBackend!$L$8:$L$1000,0),),"")</f>
        <v/>
      </c>
      <c r="R69" s="612"/>
      <c r="S69" s="613" t="str">
        <f t="shared" ref="S69" si="304">S68</f>
        <v/>
      </c>
      <c r="T69" s="613" t="str" cm="1">
        <f t="array" ref="T69">IFERROR("Venue: "&amp;INDEX(CalendarBackend!$K$8:$K1055,MATCH(S69,CalendarBackend!$L$8:$L$1000,0),),"")</f>
        <v/>
      </c>
      <c r="U69" s="612"/>
      <c r="V69" s="613" t="str">
        <f t="shared" ref="V69" si="305">V68</f>
        <v/>
      </c>
      <c r="W69" s="613" t="str" cm="1">
        <f t="array" ref="W69">IFERROR("Venue: "&amp;INDEX(CalendarBackend!$K$8:$K1055,MATCH(V69,CalendarBackend!$L$8:$L$1000,0),),"")</f>
        <v/>
      </c>
      <c r="X69" s="612"/>
      <c r="Y69" s="613" t="str">
        <f t="shared" ref="Y69" si="306">Y68</f>
        <v/>
      </c>
      <c r="Z69" s="613" t="str" cm="1">
        <f t="array" ref="Z69">IFERROR("Venue: "&amp;INDEX(CalendarBackend!$K$8:$K1055,MATCH(Y69,CalendarBackend!$L$8:$L$1000,0),),"")</f>
        <v/>
      </c>
      <c r="AA69" s="612"/>
      <c r="AB69" s="613" t="str">
        <f t="shared" ref="AB69" si="307">AB68</f>
        <v/>
      </c>
      <c r="AC69" s="613" t="str" cm="1">
        <f t="array" ref="AC69">IFERROR("Venue: "&amp;INDEX(CalendarBackend!$K$8:$K1055,MATCH(AB69,CalendarBackend!$L$8:$L$1000,0),),"")</f>
        <v/>
      </c>
      <c r="AD69" s="612"/>
      <c r="AE69" s="613" t="str">
        <f t="shared" ref="AE69" si="308">AE68</f>
        <v/>
      </c>
      <c r="AF69" s="621" t="str" cm="1">
        <f t="array" ref="AF69">IFERROR("Venue: "&amp;INDEX(CalendarBackend!$K$8:$K1055,MATCH(AE69,CalendarBackend!$L$8:$L$1000,0),),"")</f>
        <v/>
      </c>
    </row>
    <row r="70" spans="2:32" ht="13">
      <c r="B70" s="839"/>
      <c r="C70" s="612"/>
      <c r="D70" s="613" t="str">
        <f t="shared" si="290"/>
        <v/>
      </c>
      <c r="E70" s="613" t="str" cm="1">
        <f t="array" ref="E70">IFERROR(IF(INDEX(CalendarBackend!$F$8:$F1055,MATCH(D70,CalendarBackend!$L$8:$L$1000,0),)="",CHAR(10),"Speaker(s): "&amp;INDEX(CalendarBackend!$F$8:$F1055,MATCH(D70,CalendarBackend!$L$8:$L$1000,0),)),"")</f>
        <v/>
      </c>
      <c r="F70" s="612"/>
      <c r="G70" s="613" t="str">
        <f t="shared" ref="G70" si="309">G69</f>
        <v/>
      </c>
      <c r="H70" s="613" t="str" cm="1">
        <f t="array" ref="H70">IFERROR(IF(INDEX(CalendarBackend!$F$8:$F1055,MATCH(G70,CalendarBackend!$L$8:$L$1000,0),)="",CHAR(10),"Speaker(s): "&amp;INDEX(CalendarBackend!$F$8:$F1055,MATCH(G70,CalendarBackend!$L$8:$L$1000,0),)),"")</f>
        <v/>
      </c>
      <c r="I70" s="612"/>
      <c r="J70" s="613" t="str">
        <f t="shared" ref="J70" si="310">J69</f>
        <v/>
      </c>
      <c r="K70" s="613" t="str" cm="1">
        <f t="array" ref="K70">IFERROR(IF(INDEX(CalendarBackend!$F$8:$F1055,MATCH(J70,CalendarBackend!$L$8:$L$1000,0),)="",CHAR(10),"Speaker(s): "&amp;INDEX(CalendarBackend!$F$8:$F1055,MATCH(J70,CalendarBackend!$L$8:$L$1000,0),)),"")</f>
        <v/>
      </c>
      <c r="L70" s="612"/>
      <c r="M70" s="613" t="str">
        <f t="shared" ref="M70" si="311">M69</f>
        <v/>
      </c>
      <c r="N70" s="613" t="str" cm="1">
        <f t="array" ref="N70">IFERROR(IF(INDEX(CalendarBackend!$F$8:$F1055,MATCH(M70,CalendarBackend!$L$8:$L$1000,0),)="",CHAR(10),"Speaker(s): "&amp;INDEX(CalendarBackend!$F$8:$F1055,MATCH(M70,CalendarBackend!$L$8:$L$1000,0),)),"")</f>
        <v/>
      </c>
      <c r="O70" s="612"/>
      <c r="P70" s="613" t="str">
        <f t="shared" ref="P70" si="312">P69</f>
        <v/>
      </c>
      <c r="Q70" s="613" t="str" cm="1">
        <f t="array" ref="Q70">IFERROR(IF(INDEX(CalendarBackend!$F$8:$F1055,MATCH(P70,CalendarBackend!$L$8:$L$1000,0),)="",CHAR(10),"Speaker(s): "&amp;INDEX(CalendarBackend!$F$8:$F1055,MATCH(P70,CalendarBackend!$L$8:$L$1000,0),)),"")</f>
        <v/>
      </c>
      <c r="R70" s="612"/>
      <c r="S70" s="613" t="str">
        <f t="shared" ref="S70" si="313">S69</f>
        <v/>
      </c>
      <c r="T70" s="613" t="str" cm="1">
        <f t="array" ref="T70">IFERROR(IF(INDEX(CalendarBackend!$F$8:$F1055,MATCH(S70,CalendarBackend!$L$8:$L$1000,0),)="",CHAR(10),"Speaker(s): "&amp;INDEX(CalendarBackend!$F$8:$F1055,MATCH(S70,CalendarBackend!$L$8:$L$1000,0),)),"")</f>
        <v/>
      </c>
      <c r="U70" s="612"/>
      <c r="V70" s="613" t="str">
        <f t="shared" ref="V70" si="314">V69</f>
        <v/>
      </c>
      <c r="W70" s="613" t="str" cm="1">
        <f t="array" ref="W70">IFERROR(IF(INDEX(CalendarBackend!$F$8:$F1055,MATCH(V70,CalendarBackend!$L$8:$L$1000,0),)="",CHAR(10),"Speaker(s): "&amp;INDEX(CalendarBackend!$F$8:$F1055,MATCH(V70,CalendarBackend!$L$8:$L$1000,0),)),"")</f>
        <v/>
      </c>
      <c r="X70" s="612"/>
      <c r="Y70" s="613" t="str">
        <f t="shared" ref="Y70" si="315">Y69</f>
        <v/>
      </c>
      <c r="Z70" s="613" t="str" cm="1">
        <f t="array" ref="Z70">IFERROR(IF(INDEX(CalendarBackend!$F$8:$F1055,MATCH(Y70,CalendarBackend!$L$8:$L$1000,0),)="",CHAR(10),"Speaker(s): "&amp;INDEX(CalendarBackend!$F$8:$F1055,MATCH(Y70,CalendarBackend!$L$8:$L$1000,0),)),"")</f>
        <v/>
      </c>
      <c r="AA70" s="612"/>
      <c r="AB70" s="613" t="str">
        <f t="shared" ref="AB70" si="316">AB69</f>
        <v/>
      </c>
      <c r="AC70" s="613" t="str" cm="1">
        <f t="array" ref="AC70">IFERROR(IF(INDEX(CalendarBackend!$F$8:$F1055,MATCH(AB70,CalendarBackend!$L$8:$L$1000,0),)="",CHAR(10),"Speaker(s): "&amp;INDEX(CalendarBackend!$F$8:$F1055,MATCH(AB70,CalendarBackend!$L$8:$L$1000,0),)),"")</f>
        <v/>
      </c>
      <c r="AD70" s="612"/>
      <c r="AE70" s="613" t="str">
        <f t="shared" ref="AE70" si="317">AE69</f>
        <v/>
      </c>
      <c r="AF70" s="621" t="str" cm="1">
        <f t="array" ref="AF70">IFERROR(IF(INDEX(CalendarBackend!$F$8:$F1055,MATCH(AE70,CalendarBackend!$L$8:$L$1000,0),)="",CHAR(10),"Speaker(s): "&amp;INDEX(CalendarBackend!$F$8:$F1055,MATCH(AE70,CalendarBackend!$L$8:$L$1000,0),)),"")</f>
        <v/>
      </c>
    </row>
    <row r="71" spans="2:32" ht="12">
      <c r="B71" s="839"/>
      <c r="C71" s="612"/>
      <c r="D71" s="612"/>
      <c r="E71" s="613"/>
      <c r="F71" s="612"/>
      <c r="G71" s="612"/>
      <c r="H71" s="613"/>
      <c r="I71" s="612"/>
      <c r="J71" s="612"/>
      <c r="K71" s="613"/>
      <c r="L71" s="612"/>
      <c r="M71" s="612"/>
      <c r="N71" s="613"/>
      <c r="O71" s="612"/>
      <c r="P71" s="612"/>
      <c r="Q71" s="613"/>
      <c r="R71" s="612"/>
      <c r="S71" s="612"/>
      <c r="T71" s="613"/>
      <c r="U71" s="612"/>
      <c r="V71" s="612"/>
      <c r="W71" s="613"/>
      <c r="X71" s="612"/>
      <c r="Y71" s="612"/>
      <c r="Z71" s="613"/>
      <c r="AA71" s="612"/>
      <c r="AB71" s="612"/>
      <c r="AC71" s="613"/>
      <c r="AD71" s="612"/>
      <c r="AE71" s="612"/>
      <c r="AF71" s="621"/>
    </row>
    <row r="72" spans="2:32" ht="12.75" customHeight="1">
      <c r="B72" s="840" t="str">
        <f>IF($B67="","",IF($B67+TIME(1,0,0)&lt;=MAX(CalendarBackend!$H$8:$H1055),$B67+TIME(1,0,0),""))</f>
        <v/>
      </c>
      <c r="C72" s="619"/>
      <c r="D72" s="618" t="str" cm="1">
        <f t="array" ref="D72">IFERROR(INDEX(CalendarBackend!$L$8:$L1060,MATCH(1,($E$6=CalendarBackend!$B$8:$B$1000)*(E$10=CalendarBackend!$K$8:$K$1000)*($B72=CalendarBackend!$G$8:$G1060),0)),"")</f>
        <v/>
      </c>
      <c r="E72" s="618" t="str" cm="1">
        <f t="array" ref="E72">IFERROR(INDEX(CalendarBackend!$E$8:$E1060,MATCH(1,($E$6=CalendarBackend!$B$8:$B$1000)*(E$10=CalendarBackend!$K$8:$K$1000)*($B72=CalendarBackend!$G$8:$G1060),0)),"")</f>
        <v/>
      </c>
      <c r="F72" s="619"/>
      <c r="G72" s="618" t="str" cm="1">
        <f t="array" ref="G72">IFERROR(INDEX(CalendarBackend!$L$8:$L1060,MATCH(1,($E$6=CalendarBackend!$B$8:$B$1000)*(H$10=CalendarBackend!$K$8:$K$1000)*($B72=CalendarBackend!$G$8:$G1060),0)),"")</f>
        <v/>
      </c>
      <c r="H72" s="618" t="str" cm="1">
        <f t="array" ref="H72">IFERROR(INDEX(CalendarBackend!$E$8:$E1060,MATCH(1,($E$6=CalendarBackend!$B$8:$B$1000)*(H$10=CalendarBackend!$K$8:$K$1000)*($B72=CalendarBackend!$G$8:$G1060),0)),"")</f>
        <v/>
      </c>
      <c r="I72" s="619"/>
      <c r="J72" s="618" t="str" cm="1">
        <f t="array" ref="J72">IFERROR(INDEX(CalendarBackend!$L$8:$L1060,MATCH(1,($E$6=CalendarBackend!$B$8:$B$1000)*(K$10=CalendarBackend!$K$8:$K$1000)*($B72=CalendarBackend!$G$8:$G1060),0)),"")</f>
        <v/>
      </c>
      <c r="K72" s="618" t="str" cm="1">
        <f t="array" ref="K72">IFERROR(INDEX(CalendarBackend!$E$8:$E1060,MATCH(1,($E$6=CalendarBackend!$B$8:$B$1000)*(K$10=CalendarBackend!$K$8:$K$1000)*($B72=CalendarBackend!$G$8:$G1060),0)),"")</f>
        <v/>
      </c>
      <c r="L72" s="619"/>
      <c r="M72" s="618" t="str" cm="1">
        <f t="array" ref="M72">IFERROR(INDEX(CalendarBackend!$L$8:$L1060,MATCH(1,($E$6=CalendarBackend!$B$8:$B$1000)*(N$10=CalendarBackend!$K$8:$K$1000)*($B72=CalendarBackend!$G$8:$G1060),0)),"")</f>
        <v/>
      </c>
      <c r="N72" s="618" t="str" cm="1">
        <f t="array" ref="N72">IFERROR(INDEX(CalendarBackend!$E$8:$E1060,MATCH(1,($E$6=CalendarBackend!$B$8:$B$1000)*(N$10=CalendarBackend!$K$8:$K$1000)*($B72=CalendarBackend!$G$8:$G1060),0)),"")</f>
        <v/>
      </c>
      <c r="O72" s="619"/>
      <c r="P72" s="618" t="str" cm="1">
        <f t="array" ref="P72">IFERROR(INDEX(CalendarBackend!$L$8:$L1060,MATCH(1,($E$6=CalendarBackend!$B$8:$B$1000)*(Q$10=CalendarBackend!$K$8:$K$1000)*($B72=CalendarBackend!$G$8:$G1060),0)),"")</f>
        <v/>
      </c>
      <c r="Q72" s="618" t="str" cm="1">
        <f t="array" ref="Q72">IFERROR(INDEX(CalendarBackend!$E$8:$E1060,MATCH(1,($E$6=CalendarBackend!$B$8:$B$1000)*(Q$10=CalendarBackend!$K$8:$K$1000)*($B72=CalendarBackend!$G$8:$G1060),0)),"")</f>
        <v/>
      </c>
      <c r="R72" s="619"/>
      <c r="S72" s="618" t="str" cm="1">
        <f t="array" ref="S72">IFERROR(INDEX(CalendarBackend!$L$8:$L1060,MATCH(1,($E$6=CalendarBackend!$B$8:$B$1000)*(T$10=CalendarBackend!$K$8:$K$1000)*($B72=CalendarBackend!$G$8:$G1060),0)),"")</f>
        <v/>
      </c>
      <c r="T72" s="618" t="str" cm="1">
        <f t="array" ref="T72">IFERROR(INDEX(CalendarBackend!$E$8:$E1060,MATCH(1,($E$6=CalendarBackend!$B$8:$B$1000)*(T$10=CalendarBackend!$K$8:$K$1000)*($B72=CalendarBackend!$G$8:$G1060),0)),"")</f>
        <v/>
      </c>
      <c r="U72" s="619"/>
      <c r="V72" s="618" t="str" cm="1">
        <f t="array" ref="V72">IFERROR(INDEX(CalendarBackend!$L$8:$L1060,MATCH(1,($E$6=CalendarBackend!$B$8:$B$1000)*(W$10=CalendarBackend!$K$8:$K$1000)*($B72=CalendarBackend!$G$8:$G1060),0)),"")</f>
        <v/>
      </c>
      <c r="W72" s="618" t="str" cm="1">
        <f t="array" ref="W72">IFERROR(INDEX(CalendarBackend!$E$8:$E1060,MATCH(1,($E$6=CalendarBackend!$B$8:$B$1000)*(W$10=CalendarBackend!$K$8:$K$1000)*($B72=CalendarBackend!$G$8:$G1060),0)),"")</f>
        <v/>
      </c>
      <c r="X72" s="619"/>
      <c r="Y72" s="618" t="str" cm="1">
        <f t="array" ref="Y72">IFERROR(INDEX(CalendarBackend!$L$8:$L1060,MATCH(1,($E$6=CalendarBackend!$B$8:$B$1000)*(Z$10=CalendarBackend!$K$8:$K$1000)*($B72=CalendarBackend!$G$8:$G1060),0)),"")</f>
        <v/>
      </c>
      <c r="Z72" s="618" t="str" cm="1">
        <f t="array" ref="Z72">IFERROR(INDEX(CalendarBackend!$E$8:$E1060,MATCH(1,($E$6=CalendarBackend!$B$8:$B$1000)*(Z$10=CalendarBackend!$K$8:$K$1000)*($B72=CalendarBackend!$G$8:$G1060),0)),"")</f>
        <v/>
      </c>
      <c r="AA72" s="619"/>
      <c r="AB72" s="618" t="str" cm="1">
        <f t="array" ref="AB72">IFERROR(INDEX(CalendarBackend!$L$8:$L1060,MATCH(1,($E$6=CalendarBackend!$B$8:$B$1000)*(AC$10=CalendarBackend!$K$8:$K$1000)*($B72=CalendarBackend!$G$8:$G1060),0)),"")</f>
        <v/>
      </c>
      <c r="AC72" s="618" t="str" cm="1">
        <f t="array" ref="AC72">IFERROR(INDEX(CalendarBackend!$E$8:$E1060,MATCH(1,($E$6=CalendarBackend!$B$8:$B$1000)*(AC$10=CalendarBackend!$K$8:$K$1000)*($B72=CalendarBackend!$G$8:$G1060),0)),"")</f>
        <v/>
      </c>
      <c r="AD72" s="619"/>
      <c r="AE72" s="618" t="str" cm="1">
        <f t="array" ref="AE72">IFERROR(INDEX(CalendarBackend!$L$8:$L1060,MATCH(1,($E$6=CalendarBackend!$B$8:$B$1000)*(AF$10=CalendarBackend!$K$8:$K$1000)*($B72=CalendarBackend!$G$8:$G1060),0)),"")</f>
        <v/>
      </c>
      <c r="AF72" s="620" t="str" cm="1">
        <f t="array" ref="AF72">IFERROR(INDEX(CalendarBackend!$E$8:$E1060,MATCH(1,($E$6=CalendarBackend!$B$8:$B$1000)*(AF$10=CalendarBackend!$K$8:$K$1000)*($B72=CalendarBackend!$G$8:$G1060),0)),"")</f>
        <v/>
      </c>
    </row>
    <row r="73" spans="2:32" ht="13">
      <c r="B73" s="839"/>
      <c r="C73" s="612"/>
      <c r="D73" s="613" t="str">
        <f t="shared" ref="D73:D75" si="318">D72</f>
        <v/>
      </c>
      <c r="E73" s="613" t="str" cm="1">
        <f t="array" ref="E73">IFERROR(INDEX(CalendarBackend!$I$8:$I1060,MATCH(D73,CalendarBackend!$L$8:$L$1000,0),),"")</f>
        <v/>
      </c>
      <c r="F73" s="612"/>
      <c r="G73" s="613" t="str">
        <f t="shared" ref="G73" si="319">G72</f>
        <v/>
      </c>
      <c r="H73" s="613" t="str" cm="1">
        <f t="array" ref="H73">IFERROR(INDEX(CalendarBackend!$I$8:$I1060,MATCH(G73,CalendarBackend!$L$8:$L$1000,0),),"")</f>
        <v/>
      </c>
      <c r="I73" s="612"/>
      <c r="J73" s="613" t="str">
        <f t="shared" ref="J73" si="320">J72</f>
        <v/>
      </c>
      <c r="K73" s="613" t="str" cm="1">
        <f t="array" ref="K73">IFERROR(INDEX(CalendarBackend!$I$8:$I1060,MATCH(J73,CalendarBackend!$L$8:$L$1000,0),),"")</f>
        <v/>
      </c>
      <c r="L73" s="612"/>
      <c r="M73" s="613" t="str">
        <f t="shared" ref="M73" si="321">M72</f>
        <v/>
      </c>
      <c r="N73" s="613" t="str" cm="1">
        <f t="array" ref="N73">IFERROR(INDEX(CalendarBackend!$I$8:$I1060,MATCH(M73,CalendarBackend!$L$8:$L$1000,0),),"")</f>
        <v/>
      </c>
      <c r="O73" s="612"/>
      <c r="P73" s="613" t="str">
        <f t="shared" ref="P73" si="322">P72</f>
        <v/>
      </c>
      <c r="Q73" s="613" t="str" cm="1">
        <f t="array" ref="Q73">IFERROR(INDEX(CalendarBackend!$I$8:$I1060,MATCH(P73,CalendarBackend!$L$8:$L$1000,0),),"")</f>
        <v/>
      </c>
      <c r="R73" s="612"/>
      <c r="S73" s="613" t="str">
        <f t="shared" ref="S73" si="323">S72</f>
        <v/>
      </c>
      <c r="T73" s="613" t="str" cm="1">
        <f t="array" ref="T73">IFERROR(INDEX(CalendarBackend!$I$8:$I1060,MATCH(S73,CalendarBackend!$L$8:$L$1000,0),),"")</f>
        <v/>
      </c>
      <c r="U73" s="612"/>
      <c r="V73" s="613" t="str">
        <f t="shared" ref="V73" si="324">V72</f>
        <v/>
      </c>
      <c r="W73" s="613" t="str" cm="1">
        <f t="array" ref="W73">IFERROR(INDEX(CalendarBackend!$I$8:$I1060,MATCH(V73,CalendarBackend!$L$8:$L$1000,0),),"")</f>
        <v/>
      </c>
      <c r="X73" s="612"/>
      <c r="Y73" s="613" t="str">
        <f t="shared" ref="Y73" si="325">Y72</f>
        <v/>
      </c>
      <c r="Z73" s="613" t="str" cm="1">
        <f t="array" ref="Z73">IFERROR(INDEX(CalendarBackend!$I$8:$I1060,MATCH(Y73,CalendarBackend!$L$8:$L$1000,0),),"")</f>
        <v/>
      </c>
      <c r="AA73" s="612"/>
      <c r="AB73" s="613" t="str">
        <f t="shared" ref="AB73" si="326">AB72</f>
        <v/>
      </c>
      <c r="AC73" s="613" t="str" cm="1">
        <f t="array" ref="AC73">IFERROR(INDEX(CalendarBackend!$I$8:$I1060,MATCH(AB73,CalendarBackend!$L$8:$L$1000,0),),"")</f>
        <v/>
      </c>
      <c r="AD73" s="612"/>
      <c r="AE73" s="613" t="str">
        <f t="shared" ref="AE73" si="327">AE72</f>
        <v/>
      </c>
      <c r="AF73" s="621" t="str" cm="1">
        <f t="array" ref="AF73">IFERROR(INDEX(CalendarBackend!$I$8:$I1060,MATCH(AE73,CalendarBackend!$L$8:$L$1000,0),),"")</f>
        <v/>
      </c>
    </row>
    <row r="74" spans="2:32" ht="13">
      <c r="B74" s="839"/>
      <c r="C74" s="612"/>
      <c r="D74" s="613" t="str">
        <f t="shared" si="318"/>
        <v/>
      </c>
      <c r="E74" s="613" t="str" cm="1">
        <f t="array" ref="E74">IFERROR("Venue: "&amp;INDEX(CalendarBackend!$K$8:$K1060,MATCH(D74,CalendarBackend!$L$8:$L$1000,0),),"")</f>
        <v/>
      </c>
      <c r="F74" s="612"/>
      <c r="G74" s="613" t="str">
        <f t="shared" ref="G74" si="328">G73</f>
        <v/>
      </c>
      <c r="H74" s="613" t="str" cm="1">
        <f t="array" ref="H74">IFERROR("Venue: "&amp;INDEX(CalendarBackend!$K$8:$K1060,MATCH(G74,CalendarBackend!$L$8:$L$1000,0),),"")</f>
        <v/>
      </c>
      <c r="I74" s="612"/>
      <c r="J74" s="613" t="str">
        <f t="shared" ref="J74" si="329">J73</f>
        <v/>
      </c>
      <c r="K74" s="613" t="str" cm="1">
        <f t="array" ref="K74">IFERROR("Venue: "&amp;INDEX(CalendarBackend!$K$8:$K1060,MATCH(J74,CalendarBackend!$L$8:$L$1000,0),),"")</f>
        <v/>
      </c>
      <c r="L74" s="612"/>
      <c r="M74" s="613" t="str">
        <f t="shared" ref="M74" si="330">M73</f>
        <v/>
      </c>
      <c r="N74" s="613" t="str" cm="1">
        <f t="array" ref="N74">IFERROR("Venue: "&amp;INDEX(CalendarBackend!$K$8:$K1060,MATCH(M74,CalendarBackend!$L$8:$L$1000,0),),"")</f>
        <v/>
      </c>
      <c r="O74" s="612"/>
      <c r="P74" s="613" t="str">
        <f t="shared" ref="P74" si="331">P73</f>
        <v/>
      </c>
      <c r="Q74" s="613" t="str" cm="1">
        <f t="array" ref="Q74">IFERROR("Venue: "&amp;INDEX(CalendarBackend!$K$8:$K1060,MATCH(P74,CalendarBackend!$L$8:$L$1000,0),),"")</f>
        <v/>
      </c>
      <c r="R74" s="612"/>
      <c r="S74" s="613" t="str">
        <f t="shared" ref="S74" si="332">S73</f>
        <v/>
      </c>
      <c r="T74" s="613" t="str" cm="1">
        <f t="array" ref="T74">IFERROR("Venue: "&amp;INDEX(CalendarBackend!$K$8:$K1060,MATCH(S74,CalendarBackend!$L$8:$L$1000,0),),"")</f>
        <v/>
      </c>
      <c r="U74" s="612"/>
      <c r="V74" s="613" t="str">
        <f t="shared" ref="V74" si="333">V73</f>
        <v/>
      </c>
      <c r="W74" s="613" t="str" cm="1">
        <f t="array" ref="W74">IFERROR("Venue: "&amp;INDEX(CalendarBackend!$K$8:$K1060,MATCH(V74,CalendarBackend!$L$8:$L$1000,0),),"")</f>
        <v/>
      </c>
      <c r="X74" s="612"/>
      <c r="Y74" s="613" t="str">
        <f t="shared" ref="Y74" si="334">Y73</f>
        <v/>
      </c>
      <c r="Z74" s="613" t="str" cm="1">
        <f t="array" ref="Z74">IFERROR("Venue: "&amp;INDEX(CalendarBackend!$K$8:$K1060,MATCH(Y74,CalendarBackend!$L$8:$L$1000,0),),"")</f>
        <v/>
      </c>
      <c r="AA74" s="612"/>
      <c r="AB74" s="613" t="str">
        <f t="shared" ref="AB74" si="335">AB73</f>
        <v/>
      </c>
      <c r="AC74" s="613" t="str" cm="1">
        <f t="array" ref="AC74">IFERROR("Venue: "&amp;INDEX(CalendarBackend!$K$8:$K1060,MATCH(AB74,CalendarBackend!$L$8:$L$1000,0),),"")</f>
        <v/>
      </c>
      <c r="AD74" s="612"/>
      <c r="AE74" s="613" t="str">
        <f t="shared" ref="AE74" si="336">AE73</f>
        <v/>
      </c>
      <c r="AF74" s="621" t="str" cm="1">
        <f t="array" ref="AF74">IFERROR("Venue: "&amp;INDEX(CalendarBackend!$K$8:$K1060,MATCH(AE74,CalendarBackend!$L$8:$L$1000,0),),"")</f>
        <v/>
      </c>
    </row>
    <row r="75" spans="2:32" ht="13">
      <c r="B75" s="839"/>
      <c r="C75" s="612"/>
      <c r="D75" s="613" t="str">
        <f t="shared" si="318"/>
        <v/>
      </c>
      <c r="E75" s="613" t="str" cm="1">
        <f t="array" ref="E75">IFERROR(IF(INDEX(CalendarBackend!$F$8:$F1060,MATCH(D75,CalendarBackend!$L$8:$L$1000,0),)="",CHAR(10),"Speaker(s): "&amp;INDEX(CalendarBackend!$F$8:$F1060,MATCH(D75,CalendarBackend!$L$8:$L$1000,0),)),"")</f>
        <v/>
      </c>
      <c r="F75" s="612"/>
      <c r="G75" s="613" t="str">
        <f t="shared" ref="G75" si="337">G74</f>
        <v/>
      </c>
      <c r="H75" s="613" t="str" cm="1">
        <f t="array" ref="H75">IFERROR(IF(INDEX(CalendarBackend!$F$8:$F1060,MATCH(G75,CalendarBackend!$L$8:$L$1000,0),)="",CHAR(10),"Speaker(s): "&amp;INDEX(CalendarBackend!$F$8:$F1060,MATCH(G75,CalendarBackend!$L$8:$L$1000,0),)),"")</f>
        <v/>
      </c>
      <c r="I75" s="612"/>
      <c r="J75" s="613" t="str">
        <f t="shared" ref="J75" si="338">J74</f>
        <v/>
      </c>
      <c r="K75" s="613" t="str" cm="1">
        <f t="array" ref="K75">IFERROR(IF(INDEX(CalendarBackend!$F$8:$F1060,MATCH(J75,CalendarBackend!$L$8:$L$1000,0),)="",CHAR(10),"Speaker(s): "&amp;INDEX(CalendarBackend!$F$8:$F1060,MATCH(J75,CalendarBackend!$L$8:$L$1000,0),)),"")</f>
        <v/>
      </c>
      <c r="L75" s="612"/>
      <c r="M75" s="613" t="str">
        <f t="shared" ref="M75" si="339">M74</f>
        <v/>
      </c>
      <c r="N75" s="613" t="str" cm="1">
        <f t="array" ref="N75">IFERROR(IF(INDEX(CalendarBackend!$F$8:$F1060,MATCH(M75,CalendarBackend!$L$8:$L$1000,0),)="",CHAR(10),"Speaker(s): "&amp;INDEX(CalendarBackend!$F$8:$F1060,MATCH(M75,CalendarBackend!$L$8:$L$1000,0),)),"")</f>
        <v/>
      </c>
      <c r="O75" s="612"/>
      <c r="P75" s="613" t="str">
        <f t="shared" ref="P75" si="340">P74</f>
        <v/>
      </c>
      <c r="Q75" s="613" t="str" cm="1">
        <f t="array" ref="Q75">IFERROR(IF(INDEX(CalendarBackend!$F$8:$F1060,MATCH(P75,CalendarBackend!$L$8:$L$1000,0),)="",CHAR(10),"Speaker(s): "&amp;INDEX(CalendarBackend!$F$8:$F1060,MATCH(P75,CalendarBackend!$L$8:$L$1000,0),)),"")</f>
        <v/>
      </c>
      <c r="R75" s="612"/>
      <c r="S75" s="613" t="str">
        <f t="shared" ref="S75" si="341">S74</f>
        <v/>
      </c>
      <c r="T75" s="613" t="str" cm="1">
        <f t="array" ref="T75">IFERROR(IF(INDEX(CalendarBackend!$F$8:$F1060,MATCH(S75,CalendarBackend!$L$8:$L$1000,0),)="",CHAR(10),"Speaker(s): "&amp;INDEX(CalendarBackend!$F$8:$F1060,MATCH(S75,CalendarBackend!$L$8:$L$1000,0),)),"")</f>
        <v/>
      </c>
      <c r="U75" s="612"/>
      <c r="V75" s="613" t="str">
        <f t="shared" ref="V75" si="342">V74</f>
        <v/>
      </c>
      <c r="W75" s="613" t="str" cm="1">
        <f t="array" ref="W75">IFERROR(IF(INDEX(CalendarBackend!$F$8:$F1060,MATCH(V75,CalendarBackend!$L$8:$L$1000,0),)="",CHAR(10),"Speaker(s): "&amp;INDEX(CalendarBackend!$F$8:$F1060,MATCH(V75,CalendarBackend!$L$8:$L$1000,0),)),"")</f>
        <v/>
      </c>
      <c r="X75" s="612"/>
      <c r="Y75" s="613" t="str">
        <f t="shared" ref="Y75" si="343">Y74</f>
        <v/>
      </c>
      <c r="Z75" s="613" t="str" cm="1">
        <f t="array" ref="Z75">IFERROR(IF(INDEX(CalendarBackend!$F$8:$F1060,MATCH(Y75,CalendarBackend!$L$8:$L$1000,0),)="",CHAR(10),"Speaker(s): "&amp;INDEX(CalendarBackend!$F$8:$F1060,MATCH(Y75,CalendarBackend!$L$8:$L$1000,0),)),"")</f>
        <v/>
      </c>
      <c r="AA75" s="612"/>
      <c r="AB75" s="613" t="str">
        <f t="shared" ref="AB75" si="344">AB74</f>
        <v/>
      </c>
      <c r="AC75" s="613" t="str" cm="1">
        <f t="array" ref="AC75">IFERROR(IF(INDEX(CalendarBackend!$F$8:$F1060,MATCH(AB75,CalendarBackend!$L$8:$L$1000,0),)="",CHAR(10),"Speaker(s): "&amp;INDEX(CalendarBackend!$F$8:$F1060,MATCH(AB75,CalendarBackend!$L$8:$L$1000,0),)),"")</f>
        <v/>
      </c>
      <c r="AD75" s="612"/>
      <c r="AE75" s="613" t="str">
        <f t="shared" ref="AE75" si="345">AE74</f>
        <v/>
      </c>
      <c r="AF75" s="621" t="str" cm="1">
        <f t="array" ref="AF75">IFERROR(IF(INDEX(CalendarBackend!$F$8:$F1060,MATCH(AE75,CalendarBackend!$L$8:$L$1000,0),)="",CHAR(10),"Speaker(s): "&amp;INDEX(CalendarBackend!$F$8:$F1060,MATCH(AE75,CalendarBackend!$L$8:$L$1000,0),)),"")</f>
        <v/>
      </c>
    </row>
    <row r="76" spans="2:32" ht="12">
      <c r="B76" s="839"/>
      <c r="C76" s="612"/>
      <c r="D76" s="612"/>
      <c r="E76" s="613"/>
      <c r="F76" s="612"/>
      <c r="G76" s="612"/>
      <c r="H76" s="613"/>
      <c r="I76" s="612"/>
      <c r="J76" s="612"/>
      <c r="K76" s="613"/>
      <c r="L76" s="612"/>
      <c r="M76" s="612"/>
      <c r="N76" s="613"/>
      <c r="O76" s="612"/>
      <c r="P76" s="612"/>
      <c r="Q76" s="613"/>
      <c r="R76" s="612"/>
      <c r="S76" s="612"/>
      <c r="T76" s="613"/>
      <c r="U76" s="612"/>
      <c r="V76" s="612"/>
      <c r="W76" s="613"/>
      <c r="X76" s="612"/>
      <c r="Y76" s="612"/>
      <c r="Z76" s="613"/>
      <c r="AA76" s="612"/>
      <c r="AB76" s="612"/>
      <c r="AC76" s="613"/>
      <c r="AD76" s="612"/>
      <c r="AE76" s="612"/>
      <c r="AF76" s="621"/>
    </row>
    <row r="77" spans="2:32" ht="12.75" customHeight="1">
      <c r="B77" s="840" t="str">
        <f>IF($B72="","",IF($B72+TIME(1,0,0)&lt;=MAX(CalendarBackend!$H$8:$H1060),$B72+TIME(1,0,0),""))</f>
        <v/>
      </c>
      <c r="C77" s="619"/>
      <c r="D77" s="618" t="str" cm="1">
        <f t="array" ref="D77">IFERROR(INDEX(CalendarBackend!$L$8:$L1065,MATCH(1,($E$6=CalendarBackend!$B$8:$B$1000)*(E$10=CalendarBackend!$K$8:$K$1000)*($B77=CalendarBackend!$G$8:$G1065),0)),"")</f>
        <v/>
      </c>
      <c r="E77" s="618" t="str" cm="1">
        <f t="array" ref="E77">IFERROR(INDEX(CalendarBackend!$E$8:$E1065,MATCH(1,($E$6=CalendarBackend!$B$8:$B$1000)*(E$10=CalendarBackend!$K$8:$K$1000)*($B77=CalendarBackend!$G$8:$G1065),0)),"")</f>
        <v/>
      </c>
      <c r="F77" s="619"/>
      <c r="G77" s="618" t="str" cm="1">
        <f t="array" ref="G77">IFERROR(INDEX(CalendarBackend!$L$8:$L1065,MATCH(1,($E$6=CalendarBackend!$B$8:$B$1000)*(H$10=CalendarBackend!$K$8:$K$1000)*($B77=CalendarBackend!$G$8:$G1065),0)),"")</f>
        <v/>
      </c>
      <c r="H77" s="618" t="str" cm="1">
        <f t="array" ref="H77">IFERROR(INDEX(CalendarBackend!$E$8:$E1065,MATCH(1,($E$6=CalendarBackend!$B$8:$B$1000)*(H$10=CalendarBackend!$K$8:$K$1000)*($B77=CalendarBackend!$G$8:$G1065),0)),"")</f>
        <v/>
      </c>
      <c r="I77" s="619"/>
      <c r="J77" s="618" t="str" cm="1">
        <f t="array" ref="J77">IFERROR(INDEX(CalendarBackend!$L$8:$L1065,MATCH(1,($E$6=CalendarBackend!$B$8:$B$1000)*(K$10=CalendarBackend!$K$8:$K$1000)*($B77=CalendarBackend!$G$8:$G1065),0)),"")</f>
        <v/>
      </c>
      <c r="K77" s="618" t="str" cm="1">
        <f t="array" ref="K77">IFERROR(INDEX(CalendarBackend!$E$8:$E1065,MATCH(1,($E$6=CalendarBackend!$B$8:$B$1000)*(K$10=CalendarBackend!$K$8:$K$1000)*($B77=CalendarBackend!$G$8:$G1065),0)),"")</f>
        <v/>
      </c>
      <c r="L77" s="619"/>
      <c r="M77" s="618" t="str" cm="1">
        <f t="array" ref="M77">IFERROR(INDEX(CalendarBackend!$L$8:$L1065,MATCH(1,($E$6=CalendarBackend!$B$8:$B$1000)*(N$10=CalendarBackend!$K$8:$K$1000)*($B77=CalendarBackend!$G$8:$G1065),0)),"")</f>
        <v/>
      </c>
      <c r="N77" s="618" t="str" cm="1">
        <f t="array" ref="N77">IFERROR(INDEX(CalendarBackend!$E$8:$E1065,MATCH(1,($E$6=CalendarBackend!$B$8:$B$1000)*(N$10=CalendarBackend!$K$8:$K$1000)*($B77=CalendarBackend!$G$8:$G1065),0)),"")</f>
        <v/>
      </c>
      <c r="O77" s="619"/>
      <c r="P77" s="618" t="str" cm="1">
        <f t="array" ref="P77">IFERROR(INDEX(CalendarBackend!$L$8:$L1065,MATCH(1,($E$6=CalendarBackend!$B$8:$B$1000)*(Q$10=CalendarBackend!$K$8:$K$1000)*($B77=CalendarBackend!$G$8:$G1065),0)),"")</f>
        <v/>
      </c>
      <c r="Q77" s="618" t="str" cm="1">
        <f t="array" ref="Q77">IFERROR(INDEX(CalendarBackend!$E$8:$E1065,MATCH(1,($E$6=CalendarBackend!$B$8:$B$1000)*(Q$10=CalendarBackend!$K$8:$K$1000)*($B77=CalendarBackend!$G$8:$G1065),0)),"")</f>
        <v/>
      </c>
      <c r="R77" s="619"/>
      <c r="S77" s="618" t="str" cm="1">
        <f t="array" ref="S77">IFERROR(INDEX(CalendarBackend!$L$8:$L1065,MATCH(1,($E$6=CalendarBackend!$B$8:$B$1000)*(T$10=CalendarBackend!$K$8:$K$1000)*($B77=CalendarBackend!$G$8:$G1065),0)),"")</f>
        <v/>
      </c>
      <c r="T77" s="618" t="str" cm="1">
        <f t="array" ref="T77">IFERROR(INDEX(CalendarBackend!$E$8:$E1065,MATCH(1,($E$6=CalendarBackend!$B$8:$B$1000)*(T$10=CalendarBackend!$K$8:$K$1000)*($B77=CalendarBackend!$G$8:$G1065),0)),"")</f>
        <v/>
      </c>
      <c r="U77" s="619"/>
      <c r="V77" s="618" t="str" cm="1">
        <f t="array" ref="V77">IFERROR(INDEX(CalendarBackend!$L$8:$L1065,MATCH(1,($E$6=CalendarBackend!$B$8:$B$1000)*(W$10=CalendarBackend!$K$8:$K$1000)*($B77=CalendarBackend!$G$8:$G1065),0)),"")</f>
        <v/>
      </c>
      <c r="W77" s="618" t="str" cm="1">
        <f t="array" ref="W77">IFERROR(INDEX(CalendarBackend!$E$8:$E1065,MATCH(1,($E$6=CalendarBackend!$B$8:$B$1000)*(W$10=CalendarBackend!$K$8:$K$1000)*($B77=CalendarBackend!$G$8:$G1065),0)),"")</f>
        <v/>
      </c>
      <c r="X77" s="619"/>
      <c r="Y77" s="618" t="str" cm="1">
        <f t="array" ref="Y77">IFERROR(INDEX(CalendarBackend!$L$8:$L1065,MATCH(1,($E$6=CalendarBackend!$B$8:$B$1000)*(Z$10=CalendarBackend!$K$8:$K$1000)*($B77=CalendarBackend!$G$8:$G1065),0)),"")</f>
        <v/>
      </c>
      <c r="Z77" s="618" t="str" cm="1">
        <f t="array" ref="Z77">IFERROR(INDEX(CalendarBackend!$E$8:$E1065,MATCH(1,($E$6=CalendarBackend!$B$8:$B$1000)*(Z$10=CalendarBackend!$K$8:$K$1000)*($B77=CalendarBackend!$G$8:$G1065),0)),"")</f>
        <v/>
      </c>
      <c r="AA77" s="619"/>
      <c r="AB77" s="618" t="str" cm="1">
        <f t="array" ref="AB77">IFERROR(INDEX(CalendarBackend!$L$8:$L1065,MATCH(1,($E$6=CalendarBackend!$B$8:$B$1000)*(AC$10=CalendarBackend!$K$8:$K$1000)*($B77=CalendarBackend!$G$8:$G1065),0)),"")</f>
        <v/>
      </c>
      <c r="AC77" s="618" t="str" cm="1">
        <f t="array" ref="AC77">IFERROR(INDEX(CalendarBackend!$E$8:$E1065,MATCH(1,($E$6=CalendarBackend!$B$8:$B$1000)*(AC$10=CalendarBackend!$K$8:$K$1000)*($B77=CalendarBackend!$G$8:$G1065),0)),"")</f>
        <v/>
      </c>
      <c r="AD77" s="619"/>
      <c r="AE77" s="618" t="str" cm="1">
        <f t="array" ref="AE77">IFERROR(INDEX(CalendarBackend!$L$8:$L1065,MATCH(1,($E$6=CalendarBackend!$B$8:$B$1000)*(AF$10=CalendarBackend!$K$8:$K$1000)*($B77=CalendarBackend!$G$8:$G1065),0)),"")</f>
        <v/>
      </c>
      <c r="AF77" s="620" t="str" cm="1">
        <f t="array" ref="AF77">IFERROR(INDEX(CalendarBackend!$E$8:$E1065,MATCH(1,($E$6=CalendarBackend!$B$8:$B$1000)*(AF$10=CalendarBackend!$K$8:$K$1000)*($B77=CalendarBackend!$G$8:$G1065),0)),"")</f>
        <v/>
      </c>
    </row>
    <row r="78" spans="2:32" ht="13">
      <c r="B78" s="839"/>
      <c r="C78" s="612"/>
      <c r="D78" s="613" t="str">
        <f t="shared" ref="D78:D80" si="346">D77</f>
        <v/>
      </c>
      <c r="E78" s="613" t="str" cm="1">
        <f t="array" ref="E78">IFERROR(INDEX(CalendarBackend!$I$8:$I1065,MATCH(D78,CalendarBackend!$L$8:$L$1000,0),),"")</f>
        <v/>
      </c>
      <c r="F78" s="612"/>
      <c r="G78" s="613" t="str">
        <f t="shared" ref="G78" si="347">G77</f>
        <v/>
      </c>
      <c r="H78" s="613" t="str" cm="1">
        <f t="array" ref="H78">IFERROR(INDEX(CalendarBackend!$I$8:$I1065,MATCH(G78,CalendarBackend!$L$8:$L$1000,0),),"")</f>
        <v/>
      </c>
      <c r="I78" s="612"/>
      <c r="J78" s="613" t="str">
        <f t="shared" ref="J78" si="348">J77</f>
        <v/>
      </c>
      <c r="K78" s="613" t="str" cm="1">
        <f t="array" ref="K78">IFERROR(INDEX(CalendarBackend!$I$8:$I1065,MATCH(J78,CalendarBackend!$L$8:$L$1000,0),),"")</f>
        <v/>
      </c>
      <c r="L78" s="612"/>
      <c r="M78" s="613" t="str">
        <f t="shared" ref="M78" si="349">M77</f>
        <v/>
      </c>
      <c r="N78" s="613" t="str" cm="1">
        <f t="array" ref="N78">IFERROR(INDEX(CalendarBackend!$I$8:$I1065,MATCH(M78,CalendarBackend!$L$8:$L$1000,0),),"")</f>
        <v/>
      </c>
      <c r="O78" s="612"/>
      <c r="P78" s="613" t="str">
        <f t="shared" ref="P78" si="350">P77</f>
        <v/>
      </c>
      <c r="Q78" s="613" t="str" cm="1">
        <f t="array" ref="Q78">IFERROR(INDEX(CalendarBackend!$I$8:$I1065,MATCH(P78,CalendarBackend!$L$8:$L$1000,0),),"")</f>
        <v/>
      </c>
      <c r="R78" s="612"/>
      <c r="S78" s="613" t="str">
        <f t="shared" ref="S78" si="351">S77</f>
        <v/>
      </c>
      <c r="T78" s="613" t="str" cm="1">
        <f t="array" ref="T78">IFERROR(INDEX(CalendarBackend!$I$8:$I1065,MATCH(S78,CalendarBackend!$L$8:$L$1000,0),),"")</f>
        <v/>
      </c>
      <c r="U78" s="612"/>
      <c r="V78" s="613" t="str">
        <f t="shared" ref="V78" si="352">V77</f>
        <v/>
      </c>
      <c r="W78" s="613" t="str" cm="1">
        <f t="array" ref="W78">IFERROR(INDEX(CalendarBackend!$I$8:$I1065,MATCH(V78,CalendarBackend!$L$8:$L$1000,0),),"")</f>
        <v/>
      </c>
      <c r="X78" s="612"/>
      <c r="Y78" s="613" t="str">
        <f t="shared" ref="Y78" si="353">Y77</f>
        <v/>
      </c>
      <c r="Z78" s="613" t="str" cm="1">
        <f t="array" ref="Z78">IFERROR(INDEX(CalendarBackend!$I$8:$I1065,MATCH(Y78,CalendarBackend!$L$8:$L$1000,0),),"")</f>
        <v/>
      </c>
      <c r="AA78" s="612"/>
      <c r="AB78" s="613" t="str">
        <f t="shared" ref="AB78" si="354">AB77</f>
        <v/>
      </c>
      <c r="AC78" s="613" t="str" cm="1">
        <f t="array" ref="AC78">IFERROR(INDEX(CalendarBackend!$I$8:$I1065,MATCH(AB78,CalendarBackend!$L$8:$L$1000,0),),"")</f>
        <v/>
      </c>
      <c r="AD78" s="612"/>
      <c r="AE78" s="613" t="str">
        <f t="shared" ref="AE78" si="355">AE77</f>
        <v/>
      </c>
      <c r="AF78" s="621" t="str" cm="1">
        <f t="array" ref="AF78">IFERROR(INDEX(CalendarBackend!$I$8:$I1065,MATCH(AE78,CalendarBackend!$L$8:$L$1000,0),),"")</f>
        <v/>
      </c>
    </row>
    <row r="79" spans="2:32" ht="13">
      <c r="B79" s="839"/>
      <c r="C79" s="612"/>
      <c r="D79" s="613" t="str">
        <f t="shared" si="346"/>
        <v/>
      </c>
      <c r="E79" s="613" t="str" cm="1">
        <f t="array" ref="E79">IFERROR("Venue: "&amp;INDEX(CalendarBackend!$K$8:$K1065,MATCH(D79,CalendarBackend!$L$8:$L$1000,0),),"")</f>
        <v/>
      </c>
      <c r="F79" s="612"/>
      <c r="G79" s="613" t="str">
        <f t="shared" ref="G79" si="356">G78</f>
        <v/>
      </c>
      <c r="H79" s="613" t="str" cm="1">
        <f t="array" ref="H79">IFERROR("Venue: "&amp;INDEX(CalendarBackend!$K$8:$K1065,MATCH(G79,CalendarBackend!$L$8:$L$1000,0),),"")</f>
        <v/>
      </c>
      <c r="I79" s="612"/>
      <c r="J79" s="613" t="str">
        <f t="shared" ref="J79" si="357">J78</f>
        <v/>
      </c>
      <c r="K79" s="613" t="str" cm="1">
        <f t="array" ref="K79">IFERROR("Venue: "&amp;INDEX(CalendarBackend!$K$8:$K1065,MATCH(J79,CalendarBackend!$L$8:$L$1000,0),),"")</f>
        <v/>
      </c>
      <c r="L79" s="612"/>
      <c r="M79" s="613" t="str">
        <f t="shared" ref="M79" si="358">M78</f>
        <v/>
      </c>
      <c r="N79" s="613" t="str" cm="1">
        <f t="array" ref="N79">IFERROR("Venue: "&amp;INDEX(CalendarBackend!$K$8:$K1065,MATCH(M79,CalendarBackend!$L$8:$L$1000,0),),"")</f>
        <v/>
      </c>
      <c r="O79" s="612"/>
      <c r="P79" s="613" t="str">
        <f t="shared" ref="P79" si="359">P78</f>
        <v/>
      </c>
      <c r="Q79" s="613" t="str" cm="1">
        <f t="array" ref="Q79">IFERROR("Venue: "&amp;INDEX(CalendarBackend!$K$8:$K1065,MATCH(P79,CalendarBackend!$L$8:$L$1000,0),),"")</f>
        <v/>
      </c>
      <c r="R79" s="612"/>
      <c r="S79" s="613" t="str">
        <f t="shared" ref="S79" si="360">S78</f>
        <v/>
      </c>
      <c r="T79" s="613" t="str" cm="1">
        <f t="array" ref="T79">IFERROR("Venue: "&amp;INDEX(CalendarBackend!$K$8:$K1065,MATCH(S79,CalendarBackend!$L$8:$L$1000,0),),"")</f>
        <v/>
      </c>
      <c r="U79" s="612"/>
      <c r="V79" s="613" t="str">
        <f t="shared" ref="V79" si="361">V78</f>
        <v/>
      </c>
      <c r="W79" s="613" t="str" cm="1">
        <f t="array" ref="W79">IFERROR("Venue: "&amp;INDEX(CalendarBackend!$K$8:$K1065,MATCH(V79,CalendarBackend!$L$8:$L$1000,0),),"")</f>
        <v/>
      </c>
      <c r="X79" s="612"/>
      <c r="Y79" s="613" t="str">
        <f t="shared" ref="Y79" si="362">Y78</f>
        <v/>
      </c>
      <c r="Z79" s="613" t="str" cm="1">
        <f t="array" ref="Z79">IFERROR("Venue: "&amp;INDEX(CalendarBackend!$K$8:$K1065,MATCH(Y79,CalendarBackend!$L$8:$L$1000,0),),"")</f>
        <v/>
      </c>
      <c r="AA79" s="612"/>
      <c r="AB79" s="613" t="str">
        <f t="shared" ref="AB79" si="363">AB78</f>
        <v/>
      </c>
      <c r="AC79" s="613" t="str" cm="1">
        <f t="array" ref="AC79">IFERROR("Venue: "&amp;INDEX(CalendarBackend!$K$8:$K1065,MATCH(AB79,CalendarBackend!$L$8:$L$1000,0),),"")</f>
        <v/>
      </c>
      <c r="AD79" s="612"/>
      <c r="AE79" s="613" t="str">
        <f t="shared" ref="AE79" si="364">AE78</f>
        <v/>
      </c>
      <c r="AF79" s="621" t="str" cm="1">
        <f t="array" ref="AF79">IFERROR("Venue: "&amp;INDEX(CalendarBackend!$K$8:$K1065,MATCH(AE79,CalendarBackend!$L$8:$L$1000,0),),"")</f>
        <v/>
      </c>
    </row>
    <row r="80" spans="2:32" ht="13">
      <c r="B80" s="839"/>
      <c r="C80" s="612"/>
      <c r="D80" s="613" t="str">
        <f t="shared" si="346"/>
        <v/>
      </c>
      <c r="E80" s="613" t="str" cm="1">
        <f t="array" ref="E80">IFERROR(IF(INDEX(CalendarBackend!$F$8:$F1065,MATCH(D80,CalendarBackend!$L$8:$L$1000,0),)="",CHAR(10),"Speaker(s): "&amp;INDEX(CalendarBackend!$F$8:$F1065,MATCH(D80,CalendarBackend!$L$8:$L$1000,0),)),"")</f>
        <v/>
      </c>
      <c r="F80" s="612"/>
      <c r="G80" s="613" t="str">
        <f t="shared" ref="G80" si="365">G79</f>
        <v/>
      </c>
      <c r="H80" s="613" t="str" cm="1">
        <f t="array" ref="H80">IFERROR(IF(INDEX(CalendarBackend!$F$8:$F1065,MATCH(G80,CalendarBackend!$L$8:$L$1000,0),)="",CHAR(10),"Speaker(s): "&amp;INDEX(CalendarBackend!$F$8:$F1065,MATCH(G80,CalendarBackend!$L$8:$L$1000,0),)),"")</f>
        <v/>
      </c>
      <c r="I80" s="612"/>
      <c r="J80" s="613" t="str">
        <f t="shared" ref="J80" si="366">J79</f>
        <v/>
      </c>
      <c r="K80" s="613" t="str" cm="1">
        <f t="array" ref="K80">IFERROR(IF(INDEX(CalendarBackend!$F$8:$F1065,MATCH(J80,CalendarBackend!$L$8:$L$1000,0),)="",CHAR(10),"Speaker(s): "&amp;INDEX(CalendarBackend!$F$8:$F1065,MATCH(J80,CalendarBackend!$L$8:$L$1000,0),)),"")</f>
        <v/>
      </c>
      <c r="L80" s="612"/>
      <c r="M80" s="613" t="str">
        <f t="shared" ref="M80" si="367">M79</f>
        <v/>
      </c>
      <c r="N80" s="613" t="str" cm="1">
        <f t="array" ref="N80">IFERROR(IF(INDEX(CalendarBackend!$F$8:$F1065,MATCH(M80,CalendarBackend!$L$8:$L$1000,0),)="",CHAR(10),"Speaker(s): "&amp;INDEX(CalendarBackend!$F$8:$F1065,MATCH(M80,CalendarBackend!$L$8:$L$1000,0),)),"")</f>
        <v/>
      </c>
      <c r="O80" s="612"/>
      <c r="P80" s="613" t="str">
        <f t="shared" ref="P80" si="368">P79</f>
        <v/>
      </c>
      <c r="Q80" s="613" t="str" cm="1">
        <f t="array" ref="Q80">IFERROR(IF(INDEX(CalendarBackend!$F$8:$F1065,MATCH(P80,CalendarBackend!$L$8:$L$1000,0),)="",CHAR(10),"Speaker(s): "&amp;INDEX(CalendarBackend!$F$8:$F1065,MATCH(P80,CalendarBackend!$L$8:$L$1000,0),)),"")</f>
        <v/>
      </c>
      <c r="R80" s="612"/>
      <c r="S80" s="613" t="str">
        <f t="shared" ref="S80" si="369">S79</f>
        <v/>
      </c>
      <c r="T80" s="613" t="str" cm="1">
        <f t="array" ref="T80">IFERROR(IF(INDEX(CalendarBackend!$F$8:$F1065,MATCH(S80,CalendarBackend!$L$8:$L$1000,0),)="",CHAR(10),"Speaker(s): "&amp;INDEX(CalendarBackend!$F$8:$F1065,MATCH(S80,CalendarBackend!$L$8:$L$1000,0),)),"")</f>
        <v/>
      </c>
      <c r="U80" s="612"/>
      <c r="V80" s="613" t="str">
        <f t="shared" ref="V80" si="370">V79</f>
        <v/>
      </c>
      <c r="W80" s="613" t="str" cm="1">
        <f t="array" ref="W80">IFERROR(IF(INDEX(CalendarBackend!$F$8:$F1065,MATCH(V80,CalendarBackend!$L$8:$L$1000,0),)="",CHAR(10),"Speaker(s): "&amp;INDEX(CalendarBackend!$F$8:$F1065,MATCH(V80,CalendarBackend!$L$8:$L$1000,0),)),"")</f>
        <v/>
      </c>
      <c r="X80" s="612"/>
      <c r="Y80" s="613" t="str">
        <f t="shared" ref="Y80" si="371">Y79</f>
        <v/>
      </c>
      <c r="Z80" s="613" t="str" cm="1">
        <f t="array" ref="Z80">IFERROR(IF(INDEX(CalendarBackend!$F$8:$F1065,MATCH(Y80,CalendarBackend!$L$8:$L$1000,0),)="",CHAR(10),"Speaker(s): "&amp;INDEX(CalendarBackend!$F$8:$F1065,MATCH(Y80,CalendarBackend!$L$8:$L$1000,0),)),"")</f>
        <v/>
      </c>
      <c r="AA80" s="612"/>
      <c r="AB80" s="613" t="str">
        <f t="shared" ref="AB80" si="372">AB79</f>
        <v/>
      </c>
      <c r="AC80" s="613" t="str" cm="1">
        <f t="array" ref="AC80">IFERROR(IF(INDEX(CalendarBackend!$F$8:$F1065,MATCH(AB80,CalendarBackend!$L$8:$L$1000,0),)="",CHAR(10),"Speaker(s): "&amp;INDEX(CalendarBackend!$F$8:$F1065,MATCH(AB80,CalendarBackend!$L$8:$L$1000,0),)),"")</f>
        <v/>
      </c>
      <c r="AD80" s="612"/>
      <c r="AE80" s="613" t="str">
        <f t="shared" ref="AE80" si="373">AE79</f>
        <v/>
      </c>
      <c r="AF80" s="621" t="str" cm="1">
        <f t="array" ref="AF80">IFERROR(IF(INDEX(CalendarBackend!$F$8:$F1065,MATCH(AE80,CalendarBackend!$L$8:$L$1000,0),)="",CHAR(10),"Speaker(s): "&amp;INDEX(CalendarBackend!$F$8:$F1065,MATCH(AE80,CalendarBackend!$L$8:$L$1000,0),)),"")</f>
        <v/>
      </c>
    </row>
    <row r="81" spans="2:32" ht="12">
      <c r="B81" s="839"/>
      <c r="C81" s="612"/>
      <c r="D81" s="612"/>
      <c r="E81" s="613"/>
      <c r="F81" s="612"/>
      <c r="G81" s="612"/>
      <c r="H81" s="613"/>
      <c r="I81" s="612"/>
      <c r="J81" s="612"/>
      <c r="K81" s="613"/>
      <c r="L81" s="612"/>
      <c r="M81" s="612"/>
      <c r="N81" s="613"/>
      <c r="O81" s="612"/>
      <c r="P81" s="612"/>
      <c r="Q81" s="613"/>
      <c r="R81" s="612"/>
      <c r="S81" s="612"/>
      <c r="T81" s="613"/>
      <c r="U81" s="612"/>
      <c r="V81" s="612"/>
      <c r="W81" s="613"/>
      <c r="X81" s="612"/>
      <c r="Y81" s="612"/>
      <c r="Z81" s="613"/>
      <c r="AA81" s="612"/>
      <c r="AB81" s="612"/>
      <c r="AC81" s="613"/>
      <c r="AD81" s="612"/>
      <c r="AE81" s="612"/>
      <c r="AF81" s="621"/>
    </row>
    <row r="82" spans="2:32" ht="12.75" customHeight="1">
      <c r="B82" s="840" t="str">
        <f>IF($B77="","",IF($B77+TIME(1,0,0)&lt;=MAX(CalendarBackend!$H$8:$H1065),$B77+TIME(1,0,0),""))</f>
        <v/>
      </c>
      <c r="C82" s="619"/>
      <c r="D82" s="618" t="str" cm="1">
        <f t="array" ref="D82">IFERROR(INDEX(CalendarBackend!$L$8:$L1070,MATCH(1,($E$6=CalendarBackend!$B$8:$B$1000)*(E$10=CalendarBackend!$K$8:$K$1000)*($B82=CalendarBackend!$G$8:$G1070),0)),"")</f>
        <v/>
      </c>
      <c r="E82" s="618" t="str" cm="1">
        <f t="array" ref="E82">IFERROR(INDEX(CalendarBackend!$E$8:$E1070,MATCH(1,($E$6=CalendarBackend!$B$8:$B$1000)*(E$10=CalendarBackend!$K$8:$K$1000)*($B82=CalendarBackend!$G$8:$G1070),0)),"")</f>
        <v/>
      </c>
      <c r="F82" s="619"/>
      <c r="G82" s="618" t="str" cm="1">
        <f t="array" ref="G82">IFERROR(INDEX(CalendarBackend!$L$8:$L1070,MATCH(1,($E$6=CalendarBackend!$B$8:$B$1000)*(H$10=CalendarBackend!$K$8:$K$1000)*($B82=CalendarBackend!$G$8:$G1070),0)),"")</f>
        <v/>
      </c>
      <c r="H82" s="618" t="str" cm="1">
        <f t="array" ref="H82">IFERROR(INDEX(CalendarBackend!$E$8:$E1070,MATCH(1,($E$6=CalendarBackend!$B$8:$B$1000)*(H$10=CalendarBackend!$K$8:$K$1000)*($B82=CalendarBackend!$G$8:$G1070),0)),"")</f>
        <v/>
      </c>
      <c r="I82" s="619"/>
      <c r="J82" s="618" t="str" cm="1">
        <f t="array" ref="J82">IFERROR(INDEX(CalendarBackend!$L$8:$L1070,MATCH(1,($E$6=CalendarBackend!$B$8:$B$1000)*(K$10=CalendarBackend!$K$8:$K$1000)*($B82=CalendarBackend!$G$8:$G1070),0)),"")</f>
        <v/>
      </c>
      <c r="K82" s="618" t="str" cm="1">
        <f t="array" ref="K82">IFERROR(INDEX(CalendarBackend!$E$8:$E1070,MATCH(1,($E$6=CalendarBackend!$B$8:$B$1000)*(K$10=CalendarBackend!$K$8:$K$1000)*($B82=CalendarBackend!$G$8:$G1070),0)),"")</f>
        <v/>
      </c>
      <c r="L82" s="619"/>
      <c r="M82" s="618" t="str" cm="1">
        <f t="array" ref="M82">IFERROR(INDEX(CalendarBackend!$L$8:$L1070,MATCH(1,($E$6=CalendarBackend!$B$8:$B$1000)*(N$10=CalendarBackend!$K$8:$K$1000)*($B82=CalendarBackend!$G$8:$G1070),0)),"")</f>
        <v/>
      </c>
      <c r="N82" s="618" t="str" cm="1">
        <f t="array" ref="N82">IFERROR(INDEX(CalendarBackend!$E$8:$E1070,MATCH(1,($E$6=CalendarBackend!$B$8:$B$1000)*(N$10=CalendarBackend!$K$8:$K$1000)*($B82=CalendarBackend!$G$8:$G1070),0)),"")</f>
        <v/>
      </c>
      <c r="O82" s="619"/>
      <c r="P82" s="618" t="str" cm="1">
        <f t="array" ref="P82">IFERROR(INDEX(CalendarBackend!$L$8:$L1070,MATCH(1,($E$6=CalendarBackend!$B$8:$B$1000)*(Q$10=CalendarBackend!$K$8:$K$1000)*($B82=CalendarBackend!$G$8:$G1070),0)),"")</f>
        <v/>
      </c>
      <c r="Q82" s="618" t="str" cm="1">
        <f t="array" ref="Q82">IFERROR(INDEX(CalendarBackend!$E$8:$E1070,MATCH(1,($E$6=CalendarBackend!$B$8:$B$1000)*(Q$10=CalendarBackend!$K$8:$K$1000)*($B82=CalendarBackend!$G$8:$G1070),0)),"")</f>
        <v/>
      </c>
      <c r="R82" s="619"/>
      <c r="S82" s="618" t="str" cm="1">
        <f t="array" ref="S82">IFERROR(INDEX(CalendarBackend!$L$8:$L1070,MATCH(1,($E$6=CalendarBackend!$B$8:$B$1000)*(T$10=CalendarBackend!$K$8:$K$1000)*($B82=CalendarBackend!$G$8:$G1070),0)),"")</f>
        <v/>
      </c>
      <c r="T82" s="618" t="str" cm="1">
        <f t="array" ref="T82">IFERROR(INDEX(CalendarBackend!$E$8:$E1070,MATCH(1,($E$6=CalendarBackend!$B$8:$B$1000)*(T$10=CalendarBackend!$K$8:$K$1000)*($B82=CalendarBackend!$G$8:$G1070),0)),"")</f>
        <v/>
      </c>
      <c r="U82" s="619"/>
      <c r="V82" s="618" t="str" cm="1">
        <f t="array" ref="V82">IFERROR(INDEX(CalendarBackend!$L$8:$L1070,MATCH(1,($E$6=CalendarBackend!$B$8:$B$1000)*(W$10=CalendarBackend!$K$8:$K$1000)*($B82=CalendarBackend!$G$8:$G1070),0)),"")</f>
        <v/>
      </c>
      <c r="W82" s="618" t="str" cm="1">
        <f t="array" ref="W82">IFERROR(INDEX(CalendarBackend!$E$8:$E1070,MATCH(1,($E$6=CalendarBackend!$B$8:$B$1000)*(W$10=CalendarBackend!$K$8:$K$1000)*($B82=CalendarBackend!$G$8:$G1070),0)),"")</f>
        <v/>
      </c>
      <c r="X82" s="619"/>
      <c r="Y82" s="618" t="str" cm="1">
        <f t="array" ref="Y82">IFERROR(INDEX(CalendarBackend!$L$8:$L1070,MATCH(1,($E$6=CalendarBackend!$B$8:$B$1000)*(Z$10=CalendarBackend!$K$8:$K$1000)*($B82=CalendarBackend!$G$8:$G1070),0)),"")</f>
        <v/>
      </c>
      <c r="Z82" s="618" t="str" cm="1">
        <f t="array" ref="Z82">IFERROR(INDEX(CalendarBackend!$E$8:$E1070,MATCH(1,($E$6=CalendarBackend!$B$8:$B$1000)*(Z$10=CalendarBackend!$K$8:$K$1000)*($B82=CalendarBackend!$G$8:$G1070),0)),"")</f>
        <v/>
      </c>
      <c r="AA82" s="619"/>
      <c r="AB82" s="618" t="str" cm="1">
        <f t="array" ref="AB82">IFERROR(INDEX(CalendarBackend!$L$8:$L1070,MATCH(1,($E$6=CalendarBackend!$B$8:$B$1000)*(AC$10=CalendarBackend!$K$8:$K$1000)*($B82=CalendarBackend!$G$8:$G1070),0)),"")</f>
        <v/>
      </c>
      <c r="AC82" s="618" t="str" cm="1">
        <f t="array" ref="AC82">IFERROR(INDEX(CalendarBackend!$E$8:$E1070,MATCH(1,($E$6=CalendarBackend!$B$8:$B$1000)*(AC$10=CalendarBackend!$K$8:$K$1000)*($B82=CalendarBackend!$G$8:$G1070),0)),"")</f>
        <v/>
      </c>
      <c r="AD82" s="619"/>
      <c r="AE82" s="618" t="str" cm="1">
        <f t="array" ref="AE82">IFERROR(INDEX(CalendarBackend!$L$8:$L1070,MATCH(1,($E$6=CalendarBackend!$B$8:$B$1000)*(AF$10=CalendarBackend!$K$8:$K$1000)*($B82=CalendarBackend!$G$8:$G1070),0)),"")</f>
        <v/>
      </c>
      <c r="AF82" s="620" t="str" cm="1">
        <f t="array" ref="AF82">IFERROR(INDEX(CalendarBackend!$E$8:$E1070,MATCH(1,($E$6=CalendarBackend!$B$8:$B$1000)*(AF$10=CalendarBackend!$K$8:$K$1000)*($B82=CalendarBackend!$G$8:$G1070),0)),"")</f>
        <v/>
      </c>
    </row>
    <row r="83" spans="2:32" ht="13">
      <c r="B83" s="839"/>
      <c r="C83" s="612"/>
      <c r="D83" s="613" t="str">
        <f t="shared" ref="D83:D85" si="374">D82</f>
        <v/>
      </c>
      <c r="E83" s="613" t="str" cm="1">
        <f t="array" ref="E83">IFERROR(INDEX(CalendarBackend!$I$8:$I1070,MATCH(D83,CalendarBackend!$L$8:$L$1000,0),),"")</f>
        <v/>
      </c>
      <c r="F83" s="612"/>
      <c r="G83" s="613" t="str">
        <f t="shared" ref="G83" si="375">G82</f>
        <v/>
      </c>
      <c r="H83" s="613" t="str" cm="1">
        <f t="array" ref="H83">IFERROR(INDEX(CalendarBackend!$I$8:$I1070,MATCH(G83,CalendarBackend!$L$8:$L$1000,0),),"")</f>
        <v/>
      </c>
      <c r="I83" s="612"/>
      <c r="J83" s="613" t="str">
        <f t="shared" ref="J83" si="376">J82</f>
        <v/>
      </c>
      <c r="K83" s="613" t="str" cm="1">
        <f t="array" ref="K83">IFERROR(INDEX(CalendarBackend!$I$8:$I1070,MATCH(J83,CalendarBackend!$L$8:$L$1000,0),),"")</f>
        <v/>
      </c>
      <c r="L83" s="612"/>
      <c r="M83" s="613" t="str">
        <f t="shared" ref="M83" si="377">M82</f>
        <v/>
      </c>
      <c r="N83" s="613" t="str" cm="1">
        <f t="array" ref="N83">IFERROR(INDEX(CalendarBackend!$I$8:$I1070,MATCH(M83,CalendarBackend!$L$8:$L$1000,0),),"")</f>
        <v/>
      </c>
      <c r="O83" s="612"/>
      <c r="P83" s="613" t="str">
        <f t="shared" ref="P83" si="378">P82</f>
        <v/>
      </c>
      <c r="Q83" s="613" t="str" cm="1">
        <f t="array" ref="Q83">IFERROR(INDEX(CalendarBackend!$I$8:$I1070,MATCH(P83,CalendarBackend!$L$8:$L$1000,0),),"")</f>
        <v/>
      </c>
      <c r="R83" s="612"/>
      <c r="S83" s="613" t="str">
        <f t="shared" ref="S83" si="379">S82</f>
        <v/>
      </c>
      <c r="T83" s="613" t="str" cm="1">
        <f t="array" ref="T83">IFERROR(INDEX(CalendarBackend!$I$8:$I1070,MATCH(S83,CalendarBackend!$L$8:$L$1000,0),),"")</f>
        <v/>
      </c>
      <c r="U83" s="612"/>
      <c r="V83" s="613" t="str">
        <f t="shared" ref="V83" si="380">V82</f>
        <v/>
      </c>
      <c r="W83" s="613" t="str" cm="1">
        <f t="array" ref="W83">IFERROR(INDEX(CalendarBackend!$I$8:$I1070,MATCH(V83,CalendarBackend!$L$8:$L$1000,0),),"")</f>
        <v/>
      </c>
      <c r="X83" s="612"/>
      <c r="Y83" s="613" t="str">
        <f t="shared" ref="Y83" si="381">Y82</f>
        <v/>
      </c>
      <c r="Z83" s="613" t="str" cm="1">
        <f t="array" ref="Z83">IFERROR(INDEX(CalendarBackend!$I$8:$I1070,MATCH(Y83,CalendarBackend!$L$8:$L$1000,0),),"")</f>
        <v/>
      </c>
      <c r="AA83" s="612"/>
      <c r="AB83" s="613" t="str">
        <f t="shared" ref="AB83" si="382">AB82</f>
        <v/>
      </c>
      <c r="AC83" s="613" t="str" cm="1">
        <f t="array" ref="AC83">IFERROR(INDEX(CalendarBackend!$I$8:$I1070,MATCH(AB83,CalendarBackend!$L$8:$L$1000,0),),"")</f>
        <v/>
      </c>
      <c r="AD83" s="612"/>
      <c r="AE83" s="613" t="str">
        <f t="shared" ref="AE83" si="383">AE82</f>
        <v/>
      </c>
      <c r="AF83" s="621" t="str" cm="1">
        <f t="array" ref="AF83">IFERROR(INDEX(CalendarBackend!$I$8:$I1070,MATCH(AE83,CalendarBackend!$L$8:$L$1000,0),),"")</f>
        <v/>
      </c>
    </row>
    <row r="84" spans="2:32" ht="13">
      <c r="B84" s="839"/>
      <c r="C84" s="612"/>
      <c r="D84" s="613" t="str">
        <f t="shared" si="374"/>
        <v/>
      </c>
      <c r="E84" s="613" t="str" cm="1">
        <f t="array" ref="E84">IFERROR("Venue: "&amp;INDEX(CalendarBackend!$K$8:$K1070,MATCH(D84,CalendarBackend!$L$8:$L$1000,0),),"")</f>
        <v/>
      </c>
      <c r="F84" s="612"/>
      <c r="G84" s="613" t="str">
        <f t="shared" ref="G84" si="384">G83</f>
        <v/>
      </c>
      <c r="H84" s="613" t="str" cm="1">
        <f t="array" ref="H84">IFERROR("Venue: "&amp;INDEX(CalendarBackend!$K$8:$K1070,MATCH(G84,CalendarBackend!$L$8:$L$1000,0),),"")</f>
        <v/>
      </c>
      <c r="I84" s="612"/>
      <c r="J84" s="613" t="str">
        <f t="shared" ref="J84" si="385">J83</f>
        <v/>
      </c>
      <c r="K84" s="613" t="str" cm="1">
        <f t="array" ref="K84">IFERROR("Venue: "&amp;INDEX(CalendarBackend!$K$8:$K1070,MATCH(J84,CalendarBackend!$L$8:$L$1000,0),),"")</f>
        <v/>
      </c>
      <c r="L84" s="612"/>
      <c r="M84" s="613" t="str">
        <f t="shared" ref="M84" si="386">M83</f>
        <v/>
      </c>
      <c r="N84" s="613" t="str" cm="1">
        <f t="array" ref="N84">IFERROR("Venue: "&amp;INDEX(CalendarBackend!$K$8:$K1070,MATCH(M84,CalendarBackend!$L$8:$L$1000,0),),"")</f>
        <v/>
      </c>
      <c r="O84" s="612"/>
      <c r="P84" s="613" t="str">
        <f t="shared" ref="P84" si="387">P83</f>
        <v/>
      </c>
      <c r="Q84" s="613" t="str" cm="1">
        <f t="array" ref="Q84">IFERROR("Venue: "&amp;INDEX(CalendarBackend!$K$8:$K1070,MATCH(P84,CalendarBackend!$L$8:$L$1000,0),),"")</f>
        <v/>
      </c>
      <c r="R84" s="612"/>
      <c r="S84" s="613" t="str">
        <f t="shared" ref="S84" si="388">S83</f>
        <v/>
      </c>
      <c r="T84" s="613" t="str" cm="1">
        <f t="array" ref="T84">IFERROR("Venue: "&amp;INDEX(CalendarBackend!$K$8:$K1070,MATCH(S84,CalendarBackend!$L$8:$L$1000,0),),"")</f>
        <v/>
      </c>
      <c r="U84" s="612"/>
      <c r="V84" s="613" t="str">
        <f t="shared" ref="V84" si="389">V83</f>
        <v/>
      </c>
      <c r="W84" s="613" t="str" cm="1">
        <f t="array" ref="W84">IFERROR("Venue: "&amp;INDEX(CalendarBackend!$K$8:$K1070,MATCH(V84,CalendarBackend!$L$8:$L$1000,0),),"")</f>
        <v/>
      </c>
      <c r="X84" s="612"/>
      <c r="Y84" s="613" t="str">
        <f t="shared" ref="Y84" si="390">Y83</f>
        <v/>
      </c>
      <c r="Z84" s="613" t="str" cm="1">
        <f t="array" ref="Z84">IFERROR("Venue: "&amp;INDEX(CalendarBackend!$K$8:$K1070,MATCH(Y84,CalendarBackend!$L$8:$L$1000,0),),"")</f>
        <v/>
      </c>
      <c r="AA84" s="612"/>
      <c r="AB84" s="613" t="str">
        <f t="shared" ref="AB84" si="391">AB83</f>
        <v/>
      </c>
      <c r="AC84" s="613" t="str" cm="1">
        <f t="array" ref="AC84">IFERROR("Venue: "&amp;INDEX(CalendarBackend!$K$8:$K1070,MATCH(AB84,CalendarBackend!$L$8:$L$1000,0),),"")</f>
        <v/>
      </c>
      <c r="AD84" s="612"/>
      <c r="AE84" s="613" t="str">
        <f t="shared" ref="AE84" si="392">AE83</f>
        <v/>
      </c>
      <c r="AF84" s="621" t="str" cm="1">
        <f t="array" ref="AF84">IFERROR("Venue: "&amp;INDEX(CalendarBackend!$K$8:$K1070,MATCH(AE84,CalendarBackend!$L$8:$L$1000,0),),"")</f>
        <v/>
      </c>
    </row>
    <row r="85" spans="2:32" ht="13">
      <c r="B85" s="839"/>
      <c r="C85" s="612"/>
      <c r="D85" s="613" t="str">
        <f t="shared" si="374"/>
        <v/>
      </c>
      <c r="E85" s="613" t="str" cm="1">
        <f t="array" ref="E85">IFERROR(IF(INDEX(CalendarBackend!$F$8:$F1070,MATCH(D85,CalendarBackend!$L$8:$L$1000,0),)="",CHAR(10),"Speaker(s): "&amp;INDEX(CalendarBackend!$F$8:$F1070,MATCH(D85,CalendarBackend!$L$8:$L$1000,0),)),"")</f>
        <v/>
      </c>
      <c r="F85" s="612"/>
      <c r="G85" s="613" t="str">
        <f t="shared" ref="G85" si="393">G84</f>
        <v/>
      </c>
      <c r="H85" s="613" t="str" cm="1">
        <f t="array" ref="H85">IFERROR(IF(INDEX(CalendarBackend!$F$8:$F1070,MATCH(G85,CalendarBackend!$L$8:$L$1000,0),)="",CHAR(10),"Speaker(s): "&amp;INDEX(CalendarBackend!$F$8:$F1070,MATCH(G85,CalendarBackend!$L$8:$L$1000,0),)),"")</f>
        <v/>
      </c>
      <c r="I85" s="612"/>
      <c r="J85" s="613" t="str">
        <f t="shared" ref="J85" si="394">J84</f>
        <v/>
      </c>
      <c r="K85" s="613" t="str" cm="1">
        <f t="array" ref="K85">IFERROR(IF(INDEX(CalendarBackend!$F$8:$F1070,MATCH(J85,CalendarBackend!$L$8:$L$1000,0),)="",CHAR(10),"Speaker(s): "&amp;INDEX(CalendarBackend!$F$8:$F1070,MATCH(J85,CalendarBackend!$L$8:$L$1000,0),)),"")</f>
        <v/>
      </c>
      <c r="L85" s="612"/>
      <c r="M85" s="613" t="str">
        <f t="shared" ref="M85" si="395">M84</f>
        <v/>
      </c>
      <c r="N85" s="613" t="str" cm="1">
        <f t="array" ref="N85">IFERROR(IF(INDEX(CalendarBackend!$F$8:$F1070,MATCH(M85,CalendarBackend!$L$8:$L$1000,0),)="",CHAR(10),"Speaker(s): "&amp;INDEX(CalendarBackend!$F$8:$F1070,MATCH(M85,CalendarBackend!$L$8:$L$1000,0),)),"")</f>
        <v/>
      </c>
      <c r="O85" s="612"/>
      <c r="P85" s="613" t="str">
        <f t="shared" ref="P85" si="396">P84</f>
        <v/>
      </c>
      <c r="Q85" s="613" t="str" cm="1">
        <f t="array" ref="Q85">IFERROR(IF(INDEX(CalendarBackend!$F$8:$F1070,MATCH(P85,CalendarBackend!$L$8:$L$1000,0),)="",CHAR(10),"Speaker(s): "&amp;INDEX(CalendarBackend!$F$8:$F1070,MATCH(P85,CalendarBackend!$L$8:$L$1000,0),)),"")</f>
        <v/>
      </c>
      <c r="R85" s="612"/>
      <c r="S85" s="613" t="str">
        <f t="shared" ref="S85" si="397">S84</f>
        <v/>
      </c>
      <c r="T85" s="613" t="str" cm="1">
        <f t="array" ref="T85">IFERROR(IF(INDEX(CalendarBackend!$F$8:$F1070,MATCH(S85,CalendarBackend!$L$8:$L$1000,0),)="",CHAR(10),"Speaker(s): "&amp;INDEX(CalendarBackend!$F$8:$F1070,MATCH(S85,CalendarBackend!$L$8:$L$1000,0),)),"")</f>
        <v/>
      </c>
      <c r="U85" s="612"/>
      <c r="V85" s="613" t="str">
        <f t="shared" ref="V85" si="398">V84</f>
        <v/>
      </c>
      <c r="W85" s="613" t="str" cm="1">
        <f t="array" ref="W85">IFERROR(IF(INDEX(CalendarBackend!$F$8:$F1070,MATCH(V85,CalendarBackend!$L$8:$L$1000,0),)="",CHAR(10),"Speaker(s): "&amp;INDEX(CalendarBackend!$F$8:$F1070,MATCH(V85,CalendarBackend!$L$8:$L$1000,0),)),"")</f>
        <v/>
      </c>
      <c r="X85" s="612"/>
      <c r="Y85" s="613" t="str">
        <f t="shared" ref="Y85" si="399">Y84</f>
        <v/>
      </c>
      <c r="Z85" s="613" t="str" cm="1">
        <f t="array" ref="Z85">IFERROR(IF(INDEX(CalendarBackend!$F$8:$F1070,MATCH(Y85,CalendarBackend!$L$8:$L$1000,0),)="",CHAR(10),"Speaker(s): "&amp;INDEX(CalendarBackend!$F$8:$F1070,MATCH(Y85,CalendarBackend!$L$8:$L$1000,0),)),"")</f>
        <v/>
      </c>
      <c r="AA85" s="612"/>
      <c r="AB85" s="613" t="str">
        <f t="shared" ref="AB85" si="400">AB84</f>
        <v/>
      </c>
      <c r="AC85" s="613" t="str" cm="1">
        <f t="array" ref="AC85">IFERROR(IF(INDEX(CalendarBackend!$F$8:$F1070,MATCH(AB85,CalendarBackend!$L$8:$L$1000,0),)="",CHAR(10),"Speaker(s): "&amp;INDEX(CalendarBackend!$F$8:$F1070,MATCH(AB85,CalendarBackend!$L$8:$L$1000,0),)),"")</f>
        <v/>
      </c>
      <c r="AD85" s="612"/>
      <c r="AE85" s="613" t="str">
        <f t="shared" ref="AE85" si="401">AE84</f>
        <v/>
      </c>
      <c r="AF85" s="621" t="str" cm="1">
        <f t="array" ref="AF85">IFERROR(IF(INDEX(CalendarBackend!$F$8:$F1070,MATCH(AE85,CalendarBackend!$L$8:$L$1000,0),)="",CHAR(10),"Speaker(s): "&amp;INDEX(CalendarBackend!$F$8:$F1070,MATCH(AE85,CalendarBackend!$L$8:$L$1000,0),)),"")</f>
        <v/>
      </c>
    </row>
    <row r="86" spans="2:32" ht="12">
      <c r="B86" s="839"/>
      <c r="C86" s="612"/>
      <c r="D86" s="612"/>
      <c r="E86" s="613"/>
      <c r="F86" s="612"/>
      <c r="G86" s="612"/>
      <c r="H86" s="613"/>
      <c r="I86" s="612"/>
      <c r="J86" s="612"/>
      <c r="K86" s="613"/>
      <c r="L86" s="612"/>
      <c r="M86" s="612"/>
      <c r="N86" s="613"/>
      <c r="O86" s="612"/>
      <c r="P86" s="612"/>
      <c r="Q86" s="613"/>
      <c r="R86" s="612"/>
      <c r="S86" s="612"/>
      <c r="T86" s="613"/>
      <c r="U86" s="612"/>
      <c r="V86" s="612"/>
      <c r="W86" s="613"/>
      <c r="X86" s="612"/>
      <c r="Y86" s="612"/>
      <c r="Z86" s="613"/>
      <c r="AA86" s="612"/>
      <c r="AB86" s="612"/>
      <c r="AC86" s="613"/>
      <c r="AD86" s="612"/>
      <c r="AE86" s="612"/>
      <c r="AF86" s="621"/>
    </row>
    <row r="87" spans="2:32" ht="13">
      <c r="B87" s="838" t="str">
        <f>IF($B82="","",IF($B82+TIME(1,0,0)&lt;=MAX(CalendarBackend!$H$8:$H1070),$B82+TIME(1,0,0),""))</f>
        <v/>
      </c>
      <c r="C87" s="619"/>
      <c r="D87" s="618" t="str" cm="1">
        <f t="array" ref="D87">IFERROR(INDEX(CalendarBackend!$L$8:$L1075,MATCH(1,($E$6=CalendarBackend!$B$8:$B$1000)*(E$10=CalendarBackend!$K$8:$K$1000)*($B87=CalendarBackend!$G$8:$G1075),0)),"")</f>
        <v/>
      </c>
      <c r="E87" s="618" t="str" cm="1">
        <f t="array" ref="E87">IFERROR(INDEX(CalendarBackend!$E$8:$E1075,MATCH(1,($E$6=CalendarBackend!$B$8:$B$1000)*(E$10=CalendarBackend!$K$8:$K$1000)*($B87=CalendarBackend!$G$8:$G1075),0)),"")</f>
        <v/>
      </c>
      <c r="F87" s="619"/>
      <c r="G87" s="618" t="str" cm="1">
        <f t="array" ref="G87">IFERROR(INDEX(CalendarBackend!$L$8:$L1075,MATCH(1,($E$6=CalendarBackend!$B$8:$B$1000)*(H$10=CalendarBackend!$K$8:$K$1000)*($B87=CalendarBackend!$G$8:$G1075),0)),"")</f>
        <v/>
      </c>
      <c r="H87" s="618" t="str" cm="1">
        <f t="array" ref="H87">IFERROR(INDEX(CalendarBackend!$E$8:$E1075,MATCH(1,($E$6=CalendarBackend!$B$8:$B$1000)*(H$10=CalendarBackend!$K$8:$K$1000)*($B87=CalendarBackend!$G$8:$G1075),0)),"")</f>
        <v/>
      </c>
      <c r="I87" s="619"/>
      <c r="J87" s="618" t="str" cm="1">
        <f t="array" ref="J87">IFERROR(INDEX(CalendarBackend!$L$8:$L1075,MATCH(1,($E$6=CalendarBackend!$B$8:$B$1000)*(K$10=CalendarBackend!$K$8:$K$1000)*($B87=CalendarBackend!$G$8:$G1075),0)),"")</f>
        <v/>
      </c>
      <c r="K87" s="618" t="str" cm="1">
        <f t="array" ref="K87">IFERROR(INDEX(CalendarBackend!$E$8:$E1075,MATCH(1,($E$6=CalendarBackend!$B$8:$B$1000)*(K$10=CalendarBackend!$K$8:$K$1000)*($B87=CalendarBackend!$G$8:$G1075),0)),"")</f>
        <v/>
      </c>
      <c r="L87" s="619"/>
      <c r="M87" s="618" t="str" cm="1">
        <f t="array" ref="M87">IFERROR(INDEX(CalendarBackend!$L$8:$L1075,MATCH(1,($E$6=CalendarBackend!$B$8:$B$1000)*(N$10=CalendarBackend!$K$8:$K$1000)*($B87=CalendarBackend!$G$8:$G1075),0)),"")</f>
        <v/>
      </c>
      <c r="N87" s="618" t="str" cm="1">
        <f t="array" ref="N87">IFERROR(INDEX(CalendarBackend!$E$8:$E1075,MATCH(1,($E$6=CalendarBackend!$B$8:$B$1000)*(N$10=CalendarBackend!$K$8:$K$1000)*($B87=CalendarBackend!$G$8:$G1075),0)),"")</f>
        <v/>
      </c>
      <c r="O87" s="619"/>
      <c r="P87" s="618" t="str" cm="1">
        <f t="array" ref="P87">IFERROR(INDEX(CalendarBackend!$L$8:$L1075,MATCH(1,($E$6=CalendarBackend!$B$8:$B$1000)*(Q$10=CalendarBackend!$K$8:$K$1000)*($B87=CalendarBackend!$G$8:$G1075),0)),"")</f>
        <v/>
      </c>
      <c r="Q87" s="618" t="str" cm="1">
        <f t="array" ref="Q87">IFERROR(INDEX(CalendarBackend!$E$8:$E1075,MATCH(1,($E$6=CalendarBackend!$B$8:$B$1000)*(Q$10=CalendarBackend!$K$8:$K$1000)*($B87=CalendarBackend!$G$8:$G1075),0)),"")</f>
        <v/>
      </c>
      <c r="R87" s="619"/>
      <c r="S87" s="618" t="str" cm="1">
        <f t="array" ref="S87">IFERROR(INDEX(CalendarBackend!$L$8:$L1075,MATCH(1,($E$6=CalendarBackend!$B$8:$B$1000)*(T$10=CalendarBackend!$K$8:$K$1000)*($B87=CalendarBackend!$G$8:$G1075),0)),"")</f>
        <v/>
      </c>
      <c r="T87" s="618" t="str" cm="1">
        <f t="array" ref="T87">IFERROR(INDEX(CalendarBackend!$E$8:$E1075,MATCH(1,($E$6=CalendarBackend!$B$8:$B$1000)*(T$10=CalendarBackend!$K$8:$K$1000)*($B87=CalendarBackend!$G$8:$G1075),0)),"")</f>
        <v/>
      </c>
      <c r="U87" s="619"/>
      <c r="V87" s="618" t="str" cm="1">
        <f t="array" ref="V87">IFERROR(INDEX(CalendarBackend!$L$8:$L1075,MATCH(1,($E$6=CalendarBackend!$B$8:$B$1000)*(W$10=CalendarBackend!$K$8:$K$1000)*($B87=CalendarBackend!$G$8:$G1075),0)),"")</f>
        <v/>
      </c>
      <c r="W87" s="618" t="str" cm="1">
        <f t="array" ref="W87">IFERROR(INDEX(CalendarBackend!$E$8:$E1075,MATCH(1,($E$6=CalendarBackend!$B$8:$B$1000)*(W$10=CalendarBackend!$K$8:$K$1000)*($B87=CalendarBackend!$G$8:$G1075),0)),"")</f>
        <v/>
      </c>
      <c r="X87" s="619"/>
      <c r="Y87" s="618" t="str" cm="1">
        <f t="array" ref="Y87">IFERROR(INDEX(CalendarBackend!$L$8:$L1075,MATCH(1,($E$6=CalendarBackend!$B$8:$B$1000)*(Z$10=CalendarBackend!$K$8:$K$1000)*($B87=CalendarBackend!$G$8:$G1075),0)),"")</f>
        <v/>
      </c>
      <c r="Z87" s="618" t="str" cm="1">
        <f t="array" ref="Z87">IFERROR(INDEX(CalendarBackend!$E$8:$E1075,MATCH(1,($E$6=CalendarBackend!$B$8:$B$1000)*(Z$10=CalendarBackend!$K$8:$K$1000)*($B87=CalendarBackend!$G$8:$G1075),0)),"")</f>
        <v/>
      </c>
      <c r="AA87" s="619"/>
      <c r="AB87" s="618" t="str" cm="1">
        <f t="array" ref="AB87">IFERROR(INDEX(CalendarBackend!$L$8:$L1075,MATCH(1,($E$6=CalendarBackend!$B$8:$B$1000)*(AC$10=CalendarBackend!$K$8:$K$1000)*($B87=CalendarBackend!$G$8:$G1075),0)),"")</f>
        <v/>
      </c>
      <c r="AC87" s="618" t="str" cm="1">
        <f t="array" ref="AC87">IFERROR(INDEX(CalendarBackend!$E$8:$E1075,MATCH(1,($E$6=CalendarBackend!$B$8:$B$1000)*(AC$10=CalendarBackend!$K$8:$K$1000)*($B87=CalendarBackend!$G$8:$G1075),0)),"")</f>
        <v/>
      </c>
      <c r="AD87" s="619"/>
      <c r="AE87" s="618" t="str" cm="1">
        <f t="array" ref="AE87">IFERROR(INDEX(CalendarBackend!$L$8:$L1075,MATCH(1,($E$6=CalendarBackend!$B$8:$B$1000)*(AF$10=CalendarBackend!$K$8:$K$1000)*($B87=CalendarBackend!$G$8:$G1075),0)),"")</f>
        <v/>
      </c>
      <c r="AF87" s="620" t="str" cm="1">
        <f t="array" ref="AF87">IFERROR(INDEX(CalendarBackend!$E$8:$E1075,MATCH(1,($E$6=CalendarBackend!$B$8:$B$1000)*(AF$10=CalendarBackend!$K$8:$K$1000)*($B87=CalendarBackend!$G$8:$G1075),0)),"")</f>
        <v/>
      </c>
    </row>
    <row r="88" spans="2:32" ht="15.75" customHeight="1">
      <c r="B88" s="839"/>
      <c r="C88" s="612"/>
      <c r="D88" s="613" t="str">
        <f t="shared" ref="D88" si="402">D87</f>
        <v/>
      </c>
      <c r="E88" s="613" t="str" cm="1">
        <f t="array" ref="E88">IFERROR(INDEX(CalendarBackend!$I$8:$I1075,MATCH(D88,CalendarBackend!$L$8:$L$1000,0),),"")</f>
        <v/>
      </c>
      <c r="F88" s="612"/>
      <c r="G88" s="613" t="str">
        <f t="shared" ref="G88" si="403">G87</f>
        <v/>
      </c>
      <c r="H88" s="613" t="str" cm="1">
        <f t="array" ref="H88">IFERROR(INDEX(CalendarBackend!$I$8:$I1075,MATCH(G88,CalendarBackend!$L$8:$L$1000,0),),"")</f>
        <v/>
      </c>
      <c r="I88" s="612"/>
      <c r="J88" s="613" t="str">
        <f t="shared" ref="J88" si="404">J87</f>
        <v/>
      </c>
      <c r="K88" s="613" t="str" cm="1">
        <f t="array" ref="K88">IFERROR(INDEX(CalendarBackend!$I$8:$I1075,MATCH(J88,CalendarBackend!$L$8:$L$1000,0),),"")</f>
        <v/>
      </c>
      <c r="L88" s="612"/>
      <c r="M88" s="613" t="str">
        <f t="shared" ref="M88" si="405">M87</f>
        <v/>
      </c>
      <c r="N88" s="613" t="str" cm="1">
        <f t="array" ref="N88">IFERROR(INDEX(CalendarBackend!$I$8:$I1075,MATCH(M88,CalendarBackend!$L$8:$L$1000,0),),"")</f>
        <v/>
      </c>
      <c r="O88" s="612"/>
      <c r="P88" s="613" t="str">
        <f t="shared" ref="P88" si="406">P87</f>
        <v/>
      </c>
      <c r="Q88" s="613" t="str" cm="1">
        <f t="array" ref="Q88">IFERROR(INDEX(CalendarBackend!$I$8:$I1075,MATCH(P88,CalendarBackend!$L$8:$L$1000,0),),"")</f>
        <v/>
      </c>
      <c r="R88" s="612"/>
      <c r="S88" s="613" t="str">
        <f t="shared" ref="S88" si="407">S87</f>
        <v/>
      </c>
      <c r="T88" s="613" t="str" cm="1">
        <f t="array" ref="T88">IFERROR(INDEX(CalendarBackend!$I$8:$I1075,MATCH(S88,CalendarBackend!$L$8:$L$1000,0),),"")</f>
        <v/>
      </c>
      <c r="U88" s="612"/>
      <c r="V88" s="613" t="str">
        <f t="shared" ref="V88" si="408">V87</f>
        <v/>
      </c>
      <c r="W88" s="613" t="str" cm="1">
        <f t="array" ref="W88">IFERROR(INDEX(CalendarBackend!$I$8:$I1075,MATCH(V88,CalendarBackend!$L$8:$L$1000,0),),"")</f>
        <v/>
      </c>
      <c r="X88" s="612"/>
      <c r="Y88" s="613" t="str">
        <f t="shared" ref="Y88" si="409">Y87</f>
        <v/>
      </c>
      <c r="Z88" s="613" t="str" cm="1">
        <f t="array" ref="Z88">IFERROR(INDEX(CalendarBackend!$I$8:$I1075,MATCH(Y88,CalendarBackend!$L$8:$L$1000,0),),"")</f>
        <v/>
      </c>
      <c r="AA88" s="612"/>
      <c r="AB88" s="613" t="str">
        <f t="shared" ref="AB88" si="410">AB87</f>
        <v/>
      </c>
      <c r="AC88" s="613" t="str" cm="1">
        <f t="array" ref="AC88">IFERROR(INDEX(CalendarBackend!$I$8:$I1075,MATCH(AB88,CalendarBackend!$L$8:$L$1000,0),),"")</f>
        <v/>
      </c>
      <c r="AD88" s="612"/>
      <c r="AE88" s="613" t="str">
        <f t="shared" ref="AE88" si="411">AE87</f>
        <v/>
      </c>
      <c r="AF88" s="621" t="str" cm="1">
        <f t="array" ref="AF88">IFERROR(INDEX(CalendarBackend!$I$8:$I1075,MATCH(AE88,CalendarBackend!$L$8:$L$1000,0),),"")</f>
        <v/>
      </c>
    </row>
    <row r="89" spans="2:32" ht="15.75" customHeight="1">
      <c r="B89" s="839"/>
      <c r="AF89" s="448"/>
    </row>
    <row r="90" spans="2:32" ht="15.75" customHeight="1">
      <c r="B90" s="839"/>
      <c r="AF90" s="448"/>
    </row>
    <row r="91" spans="2:32" ht="15.75" customHeight="1">
      <c r="B91" s="841"/>
      <c r="C91" s="547"/>
      <c r="D91" s="547"/>
      <c r="E91" s="547"/>
      <c r="F91" s="547"/>
      <c r="G91" s="547"/>
      <c r="H91" s="547"/>
      <c r="I91" s="547"/>
      <c r="J91" s="547"/>
      <c r="K91" s="547"/>
      <c r="L91" s="547"/>
      <c r="M91" s="547"/>
      <c r="N91" s="547"/>
      <c r="O91" s="547"/>
      <c r="P91" s="547"/>
      <c r="Q91" s="547"/>
      <c r="R91" s="547"/>
      <c r="S91" s="547"/>
      <c r="T91" s="547"/>
      <c r="U91" s="547"/>
      <c r="V91" s="547"/>
      <c r="W91" s="547"/>
      <c r="X91" s="547"/>
      <c r="Y91" s="547"/>
      <c r="Z91" s="547"/>
      <c r="AA91" s="547"/>
      <c r="AB91" s="547"/>
      <c r="AC91" s="547"/>
      <c r="AD91" s="547"/>
      <c r="AE91" s="547"/>
      <c r="AF91" s="458"/>
    </row>
  </sheetData>
  <mergeCells count="20">
    <mergeCell ref="B87:B91"/>
    <mergeCell ref="Q6:T7"/>
    <mergeCell ref="B82:B86"/>
    <mergeCell ref="B32:B36"/>
    <mergeCell ref="B37:B41"/>
    <mergeCell ref="B42:B46"/>
    <mergeCell ref="B47:B51"/>
    <mergeCell ref="B52:B56"/>
    <mergeCell ref="B57:B61"/>
    <mergeCell ref="B62:B66"/>
    <mergeCell ref="B22:B26"/>
    <mergeCell ref="B27:B31"/>
    <mergeCell ref="B67:B71"/>
    <mergeCell ref="B72:B76"/>
    <mergeCell ref="B77:B81"/>
    <mergeCell ref="H5:K5"/>
    <mergeCell ref="B6:D6"/>
    <mergeCell ref="B7:D7"/>
    <mergeCell ref="B12:B16"/>
    <mergeCell ref="B17:B21"/>
  </mergeCells>
  <conditionalFormatting sqref="D12 G12 J12 M12 P12 S12 V12 Y12 AB12 AE12 D17 G17 J17 M17 P17 S17 V17 Y17 AB17 AE17 D22 G22 J22 M22 P22 S22 V22 Y22 AB22 AE22 D27 G27 J27 M27 P27 S27 V27 Y27 AB27 AE27 D32 G32 J32 M32 P32 S32 V32 Y32 AB32 AE32 D37 G37 J37 M37 P37 S37 V37 Y37 AB37 AE37 D42 G42 J42 M42 P42 S42 V42 Y42 AB42 AE42 D47 G47 J47 M47 P47 S47 V47 Y47 AB47 AE47 D52 G52 J52 M52 P52 S52 V52 Y52 AB52 AE52 D57 G57 J57 M57 P57 S57 V57 Y57 AB57 AE57 D62 G62 J62 M62 P62 S62 V62 Y62 AB62 AE62 D67 G67 J67 M67 P67 S67 V67 Y67 AB67 AE67 D72 G72 J72 M72 P72 S72 V72 Y72 AB72 AE72 D77 G77 J77 M77 P77 S77 V77 Y77 AB77 AE77 D82 G82 J82 M82 P82 S82 V82 Y82 AB82 AE82 D87 G87 J87 M87 P87 S87 V87 Y87 AB87 AE87 E12:E15 H12:H15 K12:K15 N12:N15 Q12:Q15 T12:T15 W12:W15 Z12:Z15 AC12:AC15 AF12:AF15 E17:E20 H17:H20 K17:K20 N17:N20 Q17:Q20 T17:T20 W17:W20 Z17:Z20 AC17:AC20 AF17:AF20 E22:E25 H22:H25 K22:K25 N22:N25 Q22:Q25 T22:T25 W22:W25 Z22:Z25 AC22:AC25 AF22:AF25 E27:E30 H27:H30 K27:K30 N27:N30 Q27:Q30 T27:T30 W27:W30 Z27:Z30 AC27:AC30 AF27:AF30 E32:E35 H32:H35 K32:K35 N32:N35 Q32:Q35 T32:T35 W32:W35 Z32:Z35 AC32:AC35 AF32:AF35 E37:E40 H37:H40 K37:K40 N37:N40 Q37:Q40 T37:T40 W37:W40 Z37:Z40 AC37:AC40 AF37:AF40 E42:E45 H42:H45 K42:K45 N42:N45 Q42:Q45 T42:T45 W42:W45 Z42:Z45 AC42:AC45 AF42:AF45 E47:E50 H47:H50 K47:K50 N47:N50 Q47:Q50 T47:T50 W47:W50 Z47:Z50 AC47:AC50 AF47:AF50 E52:E55 H52:H55 K52:K55 N52:N55 Q52:Q55 T52:T55 W52:W55 Z52:Z55 AC52:AC55 AF52:AF55 E57:E60 H57:H60 K57:K60 N57:N60 Q57:Q60 T57:T60 W57:W60 Z57:Z60 AC57:AC60 AF57:AF60 E62:E65 H62:H65 K62:K65 N62:N65 Q62:Q65 T62:T65 W62:W65 Z62:Z65 AC62:AC65 AF62:AF65 E67:E70 H67:H70 K67:K70 N67:N70 Q67:Q70 T67:T70 W67:W70 Z67:Z70 AC67:AC70 AF67:AF70 E72:E75 H72:H75 K72:K75 N72:N75 Q72:Q75 T72:T75 W72:W75 Z72:Z75 AC72:AC75 AF72:AF75 E77:E80 H77:H80 K77:K80 N77:N80 Q77:Q80 T77:T80 W77:W80 Z77:Z80 AC77:AC80 AF77:AF80 E82:E85 H82:H85 K82:K85 N82:N85 Q82:Q85 T82:T85 W82:W85 Z82:Z85 AC82:AC85 AF82:AF85 E87:E88 H87:H88 K87:K88 N87:N88 Q87:Q88 T87:T88 W87:W88 Z87:Z88 AC87:AC88 AF87:AF88">
    <cfRule type="expression" dxfId="22" priority="2">
      <formula>D12=""</formula>
    </cfRule>
  </conditionalFormatting>
  <conditionalFormatting sqref="D12 G12 J12 M12 P12 S12 V12 Y12 AB12 AE12 E12:E15 H12:H15 K12:K15 N12:N15 Q12:Q15 T12:T15 W12:W15 Z12:Z15 AC12:AC15 AF12:AF15 D17 G17 J17 M17 P17 S17 V17 Y17 AB17 AE17 E17:E20 H17:H20 K17:K20 N17:N20 Q17:Q20 T17:T20 W17:W20 Z17:Z20 AC17:AC20 AF17:AF20 D22 G22 J22 M22 P22 S22 V22 Y22 AB22 AE22 E22:E25 H22:H25 K22:K25 N22:N25 Q22:Q25 T22:T25 W22:W25 Z22:Z25 AC22:AC25 AF22:AF25 D27 G27 J27 M27 P27 S27 V27 Y27 AB27 AE27 E27:E30 H27:H30 K27:K30 N27:N30 Q27:Q30 T27:T30 W27:W30 Z27:Z30 AC27:AC30 AF27:AF30 D32 G32 J32 M32 P32 S32 V32 Y32 AB32 AE32 E32:E35 H32:H35 K32:K35 N32:N35 Q32:Q35 T32:T35 W32:W35 Z32:Z35 AC32:AC35 AF32:AF35 D37 G37 J37 M37 P37 S37 V37 Y37 AB37 AE37 E37:E40 H37:H40 K37:K40 N37:N40 Q37:Q40 T37:T40 W37:W40 Z37:Z40 AC37:AC40 AF37:AF40 D42 G42 J42 M42 P42 S42 V42 Y42 AB42 AE42 E42:E45 H42:H45 K42:K45 N42:N45 Q42:Q45 T42:T45 W42:W45 Z42:Z45 AC42:AC45 AF42:AF45 D47 G47 J47 M47 P47 S47 V47 Y47 AB47 AE47 E47:E50 H47:H50 K47:K50 N47:N50 Q47:Q50 T47:T50 W47:W50 Z47:Z50 AC47:AC50 AF47:AF50 D52 G52 J52 M52 P52 S52 V52 Y52 AB52 AE52 E52:E55 H52:H55 K52:K55 N52:N55 Q52:Q55 T52:T55 W52:W55 Z52:Z55 AC52:AC55 AF52:AF55 D57 G57 J57 M57 P57 S57 V57 Y57 AB57 AE57 E57:E60 H57:H60 K57:K60 N57:N60 Q57:Q60 T57:T60 W57:W60 Z57:Z60 AC57:AC60 AF57:AF60 D62 G62 J62 M62 P62 S62 V62 Y62 AB62 AE62 E62:E65 H62:H65 K62:K65 N62:N65 Q62:Q65 T62:T65 W62:W65 Z62:Z65 AC62:AC65 AF62:AF65 D67 G67 J67 M67 P67 S67 V67 Y67 AB67 AE67 E67:E70 H67:H70 K67:K70 N67:N70 Q67:Q70 T67:T70 W67:W70 Z67:Z70 AC67:AC70 AF67:AF70 D72 G72 J72 M72 P72 S72 V72 Y72 AB72 AE72 E72:E75 H72:H75 K72:K75 N72:N75 Q72:Q75 T72:T75 W72:W75 Z72:Z75 AC72:AC75 AF72:AF75 D77 G77 J77 M77 P77 S77 V77 Y77 AB77 AE77 E77:E80 H77:H80 K77:K80 N77:N80 Q77:Q80 T77:T80 W77:W80 Z77:Z80 AC77:AC80 AF77:AF80 D82 G82 J82 M82 P82 S82 V82 Y82 AB82 AE82 E82:E85 H82:H85 K82:K85 N82:N85 Q82:Q85 T82:T85 W82:W85 Z82:Z85 AC82:AC85 AF82:AF85 D87 G87 J87 M87 P87 S87 V87 Y87 AB87 AE87 E87:E88 H87:H88 K87:K88 N87:N88 Q87:Q88 T87:T88 W87:W88 Z87:Z88 AC87:AC88 AF87:AF88">
    <cfRule type="expression" dxfId="21" priority="3">
      <formula>_xlfn.ISFORMULA(D12)=TRUE</formula>
    </cfRule>
  </conditionalFormatting>
  <conditionalFormatting sqref="D12:D15 G12:G15 J12:J15 M12:M15 P12:P15 S12:S15 V12:V15 Y12:Y15 AB12:AB15 AE12:AE15 D17:D20 G17:G20 J17:J20 M17:M20 P17:P20 S17:S20 V17:V20 Y17:Y20 AB17:AB20 AE17:AE20 D22:D25 G22:G25 J22:J25 M22:M25 P22:P25 S22:S25 V22:V25 Y22:Y25 AB22:AB25 AE22:AE25 D27:D30 G27:G30 J27:J30 M27:M30 P27:P30 S27:S30 V27:V30 Y27:Y30 AB27:AB30 AE27:AE30 D32:D35 G32:G35 J32:J35 M32:M35 P32:P35 S32:S35 V32:V35 Y32:Y35 AB32:AB35 AE32:AE35 D37:D40 G37:G40 J37:J40 M37:M40 P37:P40 S37:S40 V37:V40 Y37:Y40 AB37:AB40 AE37:AE40 D42:D45 G42:G45 J42:J45 M42:M45 P42:P45 S42:S45 V42:V45 Y42:Y45 AB42:AB45 AE42:AE45 D47:D50 G47:G50 J47:J50 M47:M50 P47:P50 S47:S50 V47:V50 Y47:Y50 AB47:AB50 AE47:AE50 D52:D55 G52:G55 J52:J55 M52:M55 P52:P55 S52:S55 V52:V55 Y52:Y55 AB52:AB55 AE52:AE55 D57:D60 G57:G60 J57:J60 M57:M60 P57:P60 S57:S60 V57:V60 Y57:Y60 AB57:AB60 AE57:AE60 D62:D65 G62:G65 J62:J65 M62:M65 P62:P65 S62:S65 V62:V65 Y62:Y65 AB62:AB65 AE62:AE65 D67:D70 G67:G70 J67:J70 M67:M70 P67:P70 S67:S70 V67:V70 Y67:Y70 AB67:AB70 AE67:AE70 D72:D75 G72:G75 J72:J75 M72:M75 P72:P75 S72:S75 V72:V75 Y72:Y75 AB72:AB75 AE72:AE75 D77:D80 G77:G80 J77:J80 M77:M80 P77:P80 S77:S80 V77:V80 Y77:Y80 AB77:AB80 AE77:AE80 D82:D85 G82:G85 J82:J85 M82:M85 P82:P85 S82:S85 V82:V85 Y82:Y85 AB82:AB85 AE82:AE85 D87:D88 G87:G88 J87:J88 M87:M88 P87:P88 S87:S88 V87:V88 Y87:Y88 AB87:AB88 AE87:AE88">
    <cfRule type="expression" dxfId="20" priority="1">
      <formula>E12&lt;&gt;""</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DoNotModify1!$F$2:$F86</xm:f>
          </x14:formula1>
          <xm:sqref>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CE5CD"/>
    <outlinePr summaryBelow="0" summaryRight="0"/>
  </sheetPr>
  <dimension ref="C4:L226"/>
  <sheetViews>
    <sheetView showGridLines="0" zoomScale="130" zoomScaleNormal="130" workbookViewId="0">
      <selection activeCell="E17" sqref="E17"/>
    </sheetView>
  </sheetViews>
  <sheetFormatPr baseColWidth="10" defaultColWidth="12.5" defaultRowHeight="15.75" customHeight="1"/>
  <cols>
    <col min="1" max="1" width="1.6640625" customWidth="1"/>
    <col min="2" max="2" width="2.83203125" customWidth="1"/>
    <col min="3" max="3" width="20" customWidth="1"/>
    <col min="4" max="4" width="15" customWidth="1"/>
    <col min="5" max="5" width="47.1640625" customWidth="1"/>
    <col min="6" max="6" width="39.5" customWidth="1"/>
    <col min="7" max="8" width="16.83203125" customWidth="1"/>
    <col min="9" max="9" width="17.83203125" hidden="1" customWidth="1"/>
    <col min="10" max="10" width="18.5" hidden="1" customWidth="1"/>
    <col min="11" max="11" width="15.1640625" customWidth="1"/>
    <col min="12" max="12" width="11.1640625" hidden="1" customWidth="1"/>
  </cols>
  <sheetData>
    <row r="4" spans="3:12" ht="15.75" customHeight="1" thickBot="1"/>
    <row r="5" spans="3:12" ht="26.25" customHeight="1" thickBot="1">
      <c r="C5" s="587" t="s">
        <v>213</v>
      </c>
      <c r="D5" s="555"/>
      <c r="E5" s="630"/>
      <c r="F5" s="552"/>
      <c r="G5" s="551"/>
      <c r="H5" s="546"/>
      <c r="I5" s="633"/>
      <c r="J5" s="631"/>
      <c r="K5" s="632"/>
      <c r="L5" s="87"/>
    </row>
    <row r="6" spans="3:12" ht="24" customHeight="1" thickBot="1">
      <c r="C6" s="634" t="s">
        <v>132</v>
      </c>
      <c r="D6" s="635"/>
      <c r="E6" s="636" t="str">
        <f>'0. Config'!$C$13</f>
        <v>This is an event name</v>
      </c>
      <c r="F6" s="637"/>
      <c r="G6" s="638"/>
      <c r="H6" s="638"/>
      <c r="I6" s="638"/>
      <c r="J6" s="638"/>
      <c r="K6" s="639"/>
      <c r="L6" s="87"/>
    </row>
    <row r="7" spans="3:12" ht="24" customHeight="1" thickBot="1">
      <c r="C7" s="640" t="s">
        <v>133</v>
      </c>
      <c r="D7" s="89"/>
      <c r="E7" s="52" t="str">
        <f>IF(OR('0. Config'!$C$17="",'0. Config'!$F$17=""),"","From "&amp;TEXT('0. Config'!$C$17,"dddd MMM DD, YYYY")&amp;" to "&amp;TEXT('0. Config'!$F$17,"dddd MMM DD, YYYY"))</f>
        <v>From Monday May 22, 2023 to Friday Jun 02, 2023</v>
      </c>
      <c r="F7" s="93"/>
      <c r="G7" s="90"/>
      <c r="H7" s="90"/>
      <c r="I7" s="90"/>
      <c r="J7" s="90"/>
      <c r="K7" s="641"/>
      <c r="L7" s="87"/>
    </row>
    <row r="8" spans="3:12" ht="24" customHeight="1" thickBot="1">
      <c r="C8" s="642" t="s">
        <v>134</v>
      </c>
      <c r="D8" s="643"/>
      <c r="E8" s="644" t="str">
        <f>'0. Config'!F13</f>
        <v>Hilton Hotel</v>
      </c>
      <c r="F8" s="645"/>
      <c r="G8" s="646"/>
      <c r="H8" s="646"/>
      <c r="I8" s="646"/>
      <c r="J8" s="647"/>
      <c r="K8" s="648" t="s">
        <v>214</v>
      </c>
      <c r="L8" s="87"/>
    </row>
    <row r="9" spans="3:12" ht="22.5" customHeight="1" thickBot="1">
      <c r="C9" s="100"/>
      <c r="D9" s="100"/>
      <c r="E9" s="100"/>
      <c r="F9" s="100"/>
      <c r="G9" s="100"/>
      <c r="H9" s="100"/>
      <c r="I9" s="100"/>
      <c r="J9" s="100"/>
      <c r="K9" s="100"/>
      <c r="L9" s="80"/>
    </row>
    <row r="10" spans="3:12" ht="33" customHeight="1" thickBot="1">
      <c r="C10" s="658" t="s">
        <v>215</v>
      </c>
      <c r="D10" s="658" t="s">
        <v>133</v>
      </c>
      <c r="E10" s="658" t="s">
        <v>216</v>
      </c>
      <c r="F10" s="658" t="s">
        <v>217</v>
      </c>
      <c r="G10" s="659" t="s">
        <v>218</v>
      </c>
      <c r="H10" s="658" t="s">
        <v>219</v>
      </c>
      <c r="I10" s="660" t="s">
        <v>220</v>
      </c>
      <c r="J10" s="661" t="s">
        <v>221</v>
      </c>
      <c r="K10" s="658" t="s">
        <v>134</v>
      </c>
      <c r="L10" s="103" t="s">
        <v>222</v>
      </c>
    </row>
    <row r="11" spans="3:12" ht="13">
      <c r="C11" s="649" t="str" cm="1">
        <f t="array" ref="C11:C12">_xlfn._xlws.FILTER(DoNotModify1!$Q$4:$Q$1501,DoNotModify1!$L$4:$L$1501&lt;&gt;"")</f>
        <v>Day 1</v>
      </c>
      <c r="D11" s="296" t="str" cm="1">
        <f t="array" ref="D11:D12">_xlfn._xlws.FILTER(DoNotModify1!$N$4:$N$1501,DoNotModify1!$L$4:$L$1501&lt;&gt;"")</f>
        <v>Tue, Jan 31</v>
      </c>
      <c r="E11" s="297" t="str" cm="1">
        <f t="array" ref="E11:F12">_xlfn._xlws.FILTER(DoNotModify1!$L$4:$M$1501,DoNotModify1!$L$4:$L$1501&lt;&gt;"")</f>
        <v>This is a session title</v>
      </c>
      <c r="F11" s="297" t="str">
        <v>Ian Flick</v>
      </c>
      <c r="G11" s="298" cm="1">
        <f t="array" ref="G11:H12">_xlfn._xlws.FILTER(DoNotModify1!$J$4:$K$1501,DoNotModify1!$L$4:$L$1501&lt;&gt;"")</f>
        <v>0.33333333333333331</v>
      </c>
      <c r="H11" s="298">
        <v>0.375</v>
      </c>
      <c r="I11" s="299" t="str">
        <f t="shared" ref="I11" si="0">IF(ISBLANK($E11),"",TEXT($G11,"hh:mm AM/PM")&amp;" - "&amp;TEXT($H11,"hh:mm AM/PM"))</f>
        <v>08:00 AM - 09:00 AM</v>
      </c>
      <c r="J11" s="299" t="str">
        <f t="shared" ref="J11" si="1">IF(ISBLANK($E11),"",
"Duration: "
&amp;IF(HOUR($H11-$G11)=0,"",HOUR($H11-$G11)&amp;
IF(HOUR($H11-$G11)&lt;=1," hr "," hrs "))
&amp;IF(MINUTE($H11-$G11)=0,"",
MINUTE($H11-$G11)&amp;IF(MINUTE($H11-$G11)&lt;=1," min"," mins")))</f>
        <v xml:space="preserve">Duration: 1 hr </v>
      </c>
      <c r="K11" s="657" t="str" cm="1">
        <f t="array" ref="K11:K12">_xlfn._xlws.FILTER(DoNotModify1!$O$4:$O$1501,DoNotModify1!$L$4:$L$1501&lt;&gt;"")</f>
        <v>Ballroom B</v>
      </c>
      <c r="L11" s="301">
        <f t="shared" ref="L11:L226" si="2">ROW(A4)</f>
        <v>4</v>
      </c>
    </row>
    <row r="12" spans="3:12" ht="13">
      <c r="C12" s="649" t="str">
        <v>Day (blank)</v>
      </c>
      <c r="D12" s="302" t="str">
        <v>(blank)</v>
      </c>
      <c r="E12" s="303" t="str">
        <v>(blank)</v>
      </c>
      <c r="F12" s="303" t="str">
        <v/>
      </c>
      <c r="G12" s="304" t="str">
        <v>(blank)</v>
      </c>
      <c r="H12" s="304" t="str">
        <v>(blank)</v>
      </c>
      <c r="I12" s="305" t="str">
        <f t="shared" ref="I12:I226" si="3">IF(ISBLANK($E12),"",TEXT($G12,"hh:mm AM/PM")&amp;" - "&amp;TEXT($H12,"hh:mm AM/PM"))</f>
        <v>(blank) - (blank)</v>
      </c>
      <c r="J12" s="305" t="e">
        <f t="shared" ref="J12:J226" si="4">IF(ISBLANK($E12),"",
"Duration: "
&amp;IF(HOUR($H12-$G12)=0,"",HOUR($H12-$G12)&amp;
IF(HOUR($H12-$G12)&lt;=1," hr "," hrs "))
&amp;IF(MINUTE($H12-$G12)=0,"",
MINUTE($H12-$G12)&amp;IF(MINUTE($H12-$G12)&lt;=1," min"," mins")))</f>
        <v>#VALUE!</v>
      </c>
      <c r="K12" s="650" t="str">
        <v>(blank)</v>
      </c>
      <c r="L12" s="307">
        <f t="shared" si="2"/>
        <v>5</v>
      </c>
    </row>
    <row r="13" spans="3:12" ht="12">
      <c r="C13" s="649"/>
      <c r="D13" s="302"/>
      <c r="E13" s="303"/>
      <c r="F13" s="303"/>
      <c r="G13" s="304"/>
      <c r="H13" s="304"/>
      <c r="I13" s="305" t="str">
        <f t="shared" si="3"/>
        <v/>
      </c>
      <c r="J13" s="305" t="str">
        <f t="shared" si="4"/>
        <v/>
      </c>
      <c r="K13" s="650"/>
      <c r="L13" s="307">
        <f t="shared" si="2"/>
        <v>6</v>
      </c>
    </row>
    <row r="14" spans="3:12" ht="12">
      <c r="C14" s="649"/>
      <c r="D14" s="302"/>
      <c r="E14" s="303"/>
      <c r="F14" s="303"/>
      <c r="G14" s="304"/>
      <c r="H14" s="304"/>
      <c r="I14" s="305" t="str">
        <f t="shared" si="3"/>
        <v/>
      </c>
      <c r="J14" s="305" t="str">
        <f t="shared" si="4"/>
        <v/>
      </c>
      <c r="K14" s="650"/>
      <c r="L14" s="307">
        <f t="shared" si="2"/>
        <v>7</v>
      </c>
    </row>
    <row r="15" spans="3:12" ht="12">
      <c r="C15" s="649"/>
      <c r="D15" s="302"/>
      <c r="E15" s="303"/>
      <c r="F15" s="303"/>
      <c r="G15" s="304"/>
      <c r="H15" s="304"/>
      <c r="I15" s="305" t="str">
        <f t="shared" si="3"/>
        <v/>
      </c>
      <c r="J15" s="305" t="str">
        <f t="shared" si="4"/>
        <v/>
      </c>
      <c r="K15" s="650"/>
      <c r="L15" s="307">
        <f t="shared" si="2"/>
        <v>8</v>
      </c>
    </row>
    <row r="16" spans="3:12" ht="12">
      <c r="C16" s="649"/>
      <c r="D16" s="302"/>
      <c r="E16" s="303"/>
      <c r="F16" s="303"/>
      <c r="G16" s="304"/>
      <c r="H16" s="304"/>
      <c r="I16" s="305" t="str">
        <f t="shared" si="3"/>
        <v/>
      </c>
      <c r="J16" s="305" t="str">
        <f t="shared" si="4"/>
        <v/>
      </c>
      <c r="K16" s="650"/>
      <c r="L16" s="307">
        <f t="shared" si="2"/>
        <v>9</v>
      </c>
    </row>
    <row r="17" spans="3:12" ht="12">
      <c r="C17" s="649"/>
      <c r="D17" s="302"/>
      <c r="E17" s="303"/>
      <c r="F17" s="303"/>
      <c r="G17" s="304"/>
      <c r="H17" s="304"/>
      <c r="I17" s="305" t="str">
        <f t="shared" si="3"/>
        <v/>
      </c>
      <c r="J17" s="305" t="str">
        <f t="shared" si="4"/>
        <v/>
      </c>
      <c r="K17" s="650"/>
      <c r="L17" s="307">
        <f t="shared" si="2"/>
        <v>10</v>
      </c>
    </row>
    <row r="18" spans="3:12" ht="12">
      <c r="C18" s="649"/>
      <c r="D18" s="302"/>
      <c r="E18" s="303"/>
      <c r="F18" s="303"/>
      <c r="G18" s="304"/>
      <c r="H18" s="304"/>
      <c r="I18" s="305" t="str">
        <f t="shared" si="3"/>
        <v/>
      </c>
      <c r="J18" s="305" t="str">
        <f t="shared" si="4"/>
        <v/>
      </c>
      <c r="K18" s="650"/>
      <c r="L18" s="307">
        <f t="shared" si="2"/>
        <v>11</v>
      </c>
    </row>
    <row r="19" spans="3:12" ht="12">
      <c r="C19" s="649"/>
      <c r="D19" s="302"/>
      <c r="E19" s="303"/>
      <c r="F19" s="303"/>
      <c r="G19" s="304"/>
      <c r="H19" s="304"/>
      <c r="I19" s="305" t="str">
        <f t="shared" si="3"/>
        <v/>
      </c>
      <c r="J19" s="305" t="str">
        <f t="shared" si="4"/>
        <v/>
      </c>
      <c r="K19" s="650"/>
      <c r="L19" s="307">
        <f t="shared" si="2"/>
        <v>12</v>
      </c>
    </row>
    <row r="20" spans="3:12" ht="12">
      <c r="C20" s="649"/>
      <c r="D20" s="302"/>
      <c r="E20" s="303"/>
      <c r="F20" s="303"/>
      <c r="G20" s="304"/>
      <c r="H20" s="304"/>
      <c r="I20" s="305" t="str">
        <f t="shared" si="3"/>
        <v/>
      </c>
      <c r="J20" s="305" t="str">
        <f t="shared" si="4"/>
        <v/>
      </c>
      <c r="K20" s="650"/>
      <c r="L20" s="307">
        <f t="shared" si="2"/>
        <v>13</v>
      </c>
    </row>
    <row r="21" spans="3:12" ht="12">
      <c r="C21" s="649"/>
      <c r="D21" s="302"/>
      <c r="E21" s="303"/>
      <c r="F21" s="303"/>
      <c r="G21" s="304"/>
      <c r="H21" s="304"/>
      <c r="I21" s="305" t="str">
        <f t="shared" si="3"/>
        <v/>
      </c>
      <c r="J21" s="305" t="str">
        <f t="shared" si="4"/>
        <v/>
      </c>
      <c r="K21" s="650"/>
      <c r="L21" s="307">
        <f t="shared" si="2"/>
        <v>14</v>
      </c>
    </row>
    <row r="22" spans="3:12" ht="12">
      <c r="C22" s="649"/>
      <c r="D22" s="302"/>
      <c r="E22" s="303"/>
      <c r="F22" s="303"/>
      <c r="G22" s="304"/>
      <c r="H22" s="304"/>
      <c r="I22" s="305" t="str">
        <f t="shared" si="3"/>
        <v/>
      </c>
      <c r="J22" s="305" t="str">
        <f t="shared" si="4"/>
        <v/>
      </c>
      <c r="K22" s="650"/>
      <c r="L22" s="307">
        <f t="shared" si="2"/>
        <v>15</v>
      </c>
    </row>
    <row r="23" spans="3:12" ht="12">
      <c r="C23" s="649"/>
      <c r="D23" s="302"/>
      <c r="E23" s="303"/>
      <c r="F23" s="303"/>
      <c r="G23" s="304"/>
      <c r="H23" s="304"/>
      <c r="I23" s="305" t="str">
        <f t="shared" si="3"/>
        <v/>
      </c>
      <c r="J23" s="305" t="str">
        <f t="shared" si="4"/>
        <v/>
      </c>
      <c r="K23" s="650"/>
      <c r="L23" s="307">
        <f t="shared" si="2"/>
        <v>16</v>
      </c>
    </row>
    <row r="24" spans="3:12" ht="12">
      <c r="C24" s="649"/>
      <c r="D24" s="302"/>
      <c r="E24" s="303"/>
      <c r="F24" s="303"/>
      <c r="G24" s="304"/>
      <c r="H24" s="304"/>
      <c r="I24" s="305" t="str">
        <f t="shared" si="3"/>
        <v/>
      </c>
      <c r="J24" s="305" t="str">
        <f t="shared" si="4"/>
        <v/>
      </c>
      <c r="K24" s="650"/>
      <c r="L24" s="307">
        <f t="shared" si="2"/>
        <v>17</v>
      </c>
    </row>
    <row r="25" spans="3:12" ht="12">
      <c r="C25" s="649"/>
      <c r="D25" s="302"/>
      <c r="E25" s="303"/>
      <c r="F25" s="303"/>
      <c r="G25" s="304"/>
      <c r="H25" s="304"/>
      <c r="I25" s="305" t="str">
        <f t="shared" si="3"/>
        <v/>
      </c>
      <c r="J25" s="305" t="str">
        <f t="shared" si="4"/>
        <v/>
      </c>
      <c r="K25" s="650"/>
      <c r="L25" s="307">
        <f t="shared" si="2"/>
        <v>18</v>
      </c>
    </row>
    <row r="26" spans="3:12" ht="12">
      <c r="C26" s="649"/>
      <c r="D26" s="302"/>
      <c r="E26" s="303"/>
      <c r="F26" s="303"/>
      <c r="G26" s="304"/>
      <c r="H26" s="304"/>
      <c r="I26" s="305" t="str">
        <f t="shared" si="3"/>
        <v/>
      </c>
      <c r="J26" s="305" t="str">
        <f t="shared" si="4"/>
        <v/>
      </c>
      <c r="K26" s="650"/>
      <c r="L26" s="307">
        <f t="shared" si="2"/>
        <v>19</v>
      </c>
    </row>
    <row r="27" spans="3:12" ht="12">
      <c r="C27" s="649"/>
      <c r="D27" s="302"/>
      <c r="E27" s="303"/>
      <c r="F27" s="303"/>
      <c r="G27" s="304"/>
      <c r="H27" s="304"/>
      <c r="I27" s="305" t="str">
        <f t="shared" si="3"/>
        <v/>
      </c>
      <c r="J27" s="305" t="str">
        <f t="shared" si="4"/>
        <v/>
      </c>
      <c r="K27" s="650"/>
      <c r="L27" s="307">
        <f t="shared" si="2"/>
        <v>20</v>
      </c>
    </row>
    <row r="28" spans="3:12" ht="12">
      <c r="C28" s="649"/>
      <c r="D28" s="302"/>
      <c r="E28" s="303"/>
      <c r="F28" s="303"/>
      <c r="G28" s="304"/>
      <c r="H28" s="304"/>
      <c r="I28" s="305" t="str">
        <f t="shared" si="3"/>
        <v/>
      </c>
      <c r="J28" s="305" t="str">
        <f t="shared" si="4"/>
        <v/>
      </c>
      <c r="K28" s="650"/>
      <c r="L28" s="307">
        <f t="shared" si="2"/>
        <v>21</v>
      </c>
    </row>
    <row r="29" spans="3:12" ht="12">
      <c r="C29" s="649"/>
      <c r="D29" s="302"/>
      <c r="E29" s="303"/>
      <c r="F29" s="303"/>
      <c r="G29" s="304"/>
      <c r="H29" s="304"/>
      <c r="I29" s="305" t="str">
        <f t="shared" si="3"/>
        <v/>
      </c>
      <c r="J29" s="305" t="str">
        <f t="shared" si="4"/>
        <v/>
      </c>
      <c r="K29" s="650"/>
      <c r="L29" s="307">
        <f t="shared" si="2"/>
        <v>22</v>
      </c>
    </row>
    <row r="30" spans="3:12" ht="12">
      <c r="C30" s="649"/>
      <c r="D30" s="302"/>
      <c r="E30" s="303"/>
      <c r="F30" s="303"/>
      <c r="G30" s="304"/>
      <c r="H30" s="304"/>
      <c r="I30" s="305" t="str">
        <f t="shared" si="3"/>
        <v/>
      </c>
      <c r="J30" s="305" t="str">
        <f t="shared" si="4"/>
        <v/>
      </c>
      <c r="K30" s="650"/>
      <c r="L30" s="307">
        <f t="shared" si="2"/>
        <v>23</v>
      </c>
    </row>
    <row r="31" spans="3:12" ht="12">
      <c r="C31" s="649"/>
      <c r="D31" s="302"/>
      <c r="E31" s="303"/>
      <c r="F31" s="303"/>
      <c r="G31" s="304"/>
      <c r="H31" s="304"/>
      <c r="I31" s="305" t="str">
        <f t="shared" si="3"/>
        <v/>
      </c>
      <c r="J31" s="305" t="str">
        <f t="shared" si="4"/>
        <v/>
      </c>
      <c r="K31" s="650"/>
      <c r="L31" s="307">
        <f t="shared" si="2"/>
        <v>24</v>
      </c>
    </row>
    <row r="32" spans="3:12" ht="12">
      <c r="C32" s="649"/>
      <c r="D32" s="302"/>
      <c r="E32" s="303"/>
      <c r="F32" s="303"/>
      <c r="G32" s="304"/>
      <c r="H32" s="304"/>
      <c r="I32" s="305" t="str">
        <f t="shared" si="3"/>
        <v/>
      </c>
      <c r="J32" s="305" t="str">
        <f t="shared" si="4"/>
        <v/>
      </c>
      <c r="K32" s="650"/>
      <c r="L32" s="307">
        <f t="shared" si="2"/>
        <v>25</v>
      </c>
    </row>
    <row r="33" spans="3:12" ht="12">
      <c r="C33" s="649"/>
      <c r="D33" s="302"/>
      <c r="E33" s="303"/>
      <c r="F33" s="303"/>
      <c r="G33" s="304"/>
      <c r="H33" s="304"/>
      <c r="I33" s="305" t="str">
        <f t="shared" si="3"/>
        <v/>
      </c>
      <c r="J33" s="305" t="str">
        <f t="shared" si="4"/>
        <v/>
      </c>
      <c r="K33" s="650"/>
      <c r="L33" s="307">
        <f t="shared" si="2"/>
        <v>26</v>
      </c>
    </row>
    <row r="34" spans="3:12" ht="12">
      <c r="C34" s="649"/>
      <c r="D34" s="302"/>
      <c r="E34" s="303"/>
      <c r="F34" s="303"/>
      <c r="G34" s="304"/>
      <c r="H34" s="304"/>
      <c r="I34" s="305" t="str">
        <f t="shared" si="3"/>
        <v/>
      </c>
      <c r="J34" s="305" t="str">
        <f t="shared" si="4"/>
        <v/>
      </c>
      <c r="K34" s="650"/>
      <c r="L34" s="307">
        <f t="shared" si="2"/>
        <v>27</v>
      </c>
    </row>
    <row r="35" spans="3:12" ht="12">
      <c r="C35" s="649"/>
      <c r="D35" s="302"/>
      <c r="E35" s="303"/>
      <c r="F35" s="303"/>
      <c r="G35" s="304"/>
      <c r="H35" s="304"/>
      <c r="I35" s="305" t="str">
        <f t="shared" si="3"/>
        <v/>
      </c>
      <c r="J35" s="305" t="str">
        <f t="shared" si="4"/>
        <v/>
      </c>
      <c r="K35" s="650"/>
      <c r="L35" s="307">
        <f t="shared" si="2"/>
        <v>28</v>
      </c>
    </row>
    <row r="36" spans="3:12" ht="12">
      <c r="C36" s="649"/>
      <c r="D36" s="302"/>
      <c r="E36" s="303"/>
      <c r="F36" s="303"/>
      <c r="G36" s="304"/>
      <c r="H36" s="304"/>
      <c r="I36" s="305" t="str">
        <f t="shared" si="3"/>
        <v/>
      </c>
      <c r="J36" s="305" t="str">
        <f t="shared" si="4"/>
        <v/>
      </c>
      <c r="K36" s="650"/>
      <c r="L36" s="307">
        <f t="shared" si="2"/>
        <v>29</v>
      </c>
    </row>
    <row r="37" spans="3:12" ht="12">
      <c r="C37" s="649"/>
      <c r="D37" s="302"/>
      <c r="E37" s="303"/>
      <c r="F37" s="303"/>
      <c r="G37" s="304"/>
      <c r="H37" s="304"/>
      <c r="I37" s="305" t="str">
        <f t="shared" si="3"/>
        <v/>
      </c>
      <c r="J37" s="305" t="str">
        <f t="shared" si="4"/>
        <v/>
      </c>
      <c r="K37" s="650"/>
      <c r="L37" s="307">
        <f t="shared" si="2"/>
        <v>30</v>
      </c>
    </row>
    <row r="38" spans="3:12" ht="12">
      <c r="C38" s="649"/>
      <c r="D38" s="302"/>
      <c r="E38" s="303"/>
      <c r="F38" s="303"/>
      <c r="G38" s="304"/>
      <c r="H38" s="304"/>
      <c r="I38" s="305" t="str">
        <f t="shared" si="3"/>
        <v/>
      </c>
      <c r="J38" s="305" t="str">
        <f t="shared" si="4"/>
        <v/>
      </c>
      <c r="K38" s="650"/>
      <c r="L38" s="307">
        <f t="shared" si="2"/>
        <v>31</v>
      </c>
    </row>
    <row r="39" spans="3:12" ht="12">
      <c r="C39" s="649"/>
      <c r="D39" s="302"/>
      <c r="E39" s="303"/>
      <c r="F39" s="303"/>
      <c r="G39" s="304"/>
      <c r="H39" s="304"/>
      <c r="I39" s="305" t="str">
        <f t="shared" si="3"/>
        <v/>
      </c>
      <c r="J39" s="305" t="str">
        <f t="shared" si="4"/>
        <v/>
      </c>
      <c r="K39" s="650"/>
      <c r="L39" s="307">
        <f t="shared" si="2"/>
        <v>32</v>
      </c>
    </row>
    <row r="40" spans="3:12" ht="12">
      <c r="C40" s="649"/>
      <c r="D40" s="302"/>
      <c r="E40" s="303"/>
      <c r="F40" s="303"/>
      <c r="G40" s="304"/>
      <c r="H40" s="304"/>
      <c r="I40" s="305" t="str">
        <f t="shared" si="3"/>
        <v/>
      </c>
      <c r="J40" s="305" t="str">
        <f t="shared" si="4"/>
        <v/>
      </c>
      <c r="K40" s="650"/>
      <c r="L40" s="307">
        <f t="shared" si="2"/>
        <v>33</v>
      </c>
    </row>
    <row r="41" spans="3:12" ht="12">
      <c r="C41" s="649"/>
      <c r="D41" s="302"/>
      <c r="E41" s="303"/>
      <c r="F41" s="303"/>
      <c r="G41" s="304"/>
      <c r="H41" s="304"/>
      <c r="I41" s="305" t="str">
        <f t="shared" si="3"/>
        <v/>
      </c>
      <c r="J41" s="305" t="str">
        <f t="shared" si="4"/>
        <v/>
      </c>
      <c r="K41" s="650"/>
      <c r="L41" s="307">
        <f t="shared" si="2"/>
        <v>34</v>
      </c>
    </row>
    <row r="42" spans="3:12" ht="12">
      <c r="C42" s="649"/>
      <c r="D42" s="302"/>
      <c r="E42" s="303"/>
      <c r="F42" s="303"/>
      <c r="G42" s="304"/>
      <c r="H42" s="304"/>
      <c r="I42" s="305" t="str">
        <f t="shared" si="3"/>
        <v/>
      </c>
      <c r="J42" s="305" t="str">
        <f t="shared" si="4"/>
        <v/>
      </c>
      <c r="K42" s="650"/>
      <c r="L42" s="307">
        <f t="shared" si="2"/>
        <v>35</v>
      </c>
    </row>
    <row r="43" spans="3:12" ht="12">
      <c r="C43" s="649"/>
      <c r="D43" s="302"/>
      <c r="E43" s="303"/>
      <c r="F43" s="303"/>
      <c r="G43" s="304"/>
      <c r="H43" s="304"/>
      <c r="I43" s="305" t="str">
        <f t="shared" si="3"/>
        <v/>
      </c>
      <c r="J43" s="305" t="str">
        <f t="shared" si="4"/>
        <v/>
      </c>
      <c r="K43" s="650"/>
      <c r="L43" s="307">
        <f t="shared" si="2"/>
        <v>36</v>
      </c>
    </row>
    <row r="44" spans="3:12" ht="12">
      <c r="C44" s="649"/>
      <c r="D44" s="302"/>
      <c r="E44" s="303"/>
      <c r="F44" s="303"/>
      <c r="G44" s="304"/>
      <c r="H44" s="304"/>
      <c r="I44" s="305" t="str">
        <f t="shared" si="3"/>
        <v/>
      </c>
      <c r="J44" s="305" t="str">
        <f t="shared" si="4"/>
        <v/>
      </c>
      <c r="K44" s="650"/>
      <c r="L44" s="307">
        <f t="shared" si="2"/>
        <v>37</v>
      </c>
    </row>
    <row r="45" spans="3:12" ht="12">
      <c r="C45" s="649"/>
      <c r="D45" s="302"/>
      <c r="E45" s="303"/>
      <c r="F45" s="303"/>
      <c r="G45" s="304"/>
      <c r="H45" s="304"/>
      <c r="I45" s="305" t="str">
        <f t="shared" si="3"/>
        <v/>
      </c>
      <c r="J45" s="305" t="str">
        <f t="shared" si="4"/>
        <v/>
      </c>
      <c r="K45" s="650"/>
      <c r="L45" s="307">
        <f t="shared" si="2"/>
        <v>38</v>
      </c>
    </row>
    <row r="46" spans="3:12" ht="12">
      <c r="C46" s="649"/>
      <c r="D46" s="302"/>
      <c r="E46" s="303"/>
      <c r="F46" s="303"/>
      <c r="G46" s="304"/>
      <c r="H46" s="304"/>
      <c r="I46" s="305" t="str">
        <f t="shared" si="3"/>
        <v/>
      </c>
      <c r="J46" s="305" t="str">
        <f t="shared" si="4"/>
        <v/>
      </c>
      <c r="K46" s="650"/>
      <c r="L46" s="307">
        <f t="shared" si="2"/>
        <v>39</v>
      </c>
    </row>
    <row r="47" spans="3:12" ht="12">
      <c r="C47" s="649"/>
      <c r="D47" s="302"/>
      <c r="E47" s="303"/>
      <c r="F47" s="303"/>
      <c r="G47" s="304"/>
      <c r="H47" s="304"/>
      <c r="I47" s="305" t="str">
        <f t="shared" si="3"/>
        <v/>
      </c>
      <c r="J47" s="305" t="str">
        <f t="shared" si="4"/>
        <v/>
      </c>
      <c r="K47" s="650"/>
      <c r="L47" s="307">
        <f t="shared" si="2"/>
        <v>40</v>
      </c>
    </row>
    <row r="48" spans="3:12" ht="12">
      <c r="C48" s="649"/>
      <c r="D48" s="302"/>
      <c r="E48" s="303"/>
      <c r="F48" s="303"/>
      <c r="G48" s="304"/>
      <c r="H48" s="304"/>
      <c r="I48" s="305" t="str">
        <f t="shared" si="3"/>
        <v/>
      </c>
      <c r="J48" s="305" t="str">
        <f t="shared" si="4"/>
        <v/>
      </c>
      <c r="K48" s="650"/>
      <c r="L48" s="307">
        <f t="shared" si="2"/>
        <v>41</v>
      </c>
    </row>
    <row r="49" spans="3:12" ht="12">
      <c r="C49" s="649"/>
      <c r="D49" s="302"/>
      <c r="E49" s="303"/>
      <c r="F49" s="303"/>
      <c r="G49" s="304"/>
      <c r="H49" s="304"/>
      <c r="I49" s="305" t="str">
        <f t="shared" si="3"/>
        <v/>
      </c>
      <c r="J49" s="305" t="str">
        <f t="shared" si="4"/>
        <v/>
      </c>
      <c r="K49" s="650"/>
      <c r="L49" s="307">
        <f t="shared" si="2"/>
        <v>42</v>
      </c>
    </row>
    <row r="50" spans="3:12" ht="12">
      <c r="C50" s="649"/>
      <c r="D50" s="302"/>
      <c r="E50" s="303"/>
      <c r="F50" s="303"/>
      <c r="G50" s="304"/>
      <c r="H50" s="304"/>
      <c r="I50" s="305" t="str">
        <f t="shared" si="3"/>
        <v/>
      </c>
      <c r="J50" s="305" t="str">
        <f t="shared" si="4"/>
        <v/>
      </c>
      <c r="K50" s="650"/>
      <c r="L50" s="307">
        <f t="shared" si="2"/>
        <v>43</v>
      </c>
    </row>
    <row r="51" spans="3:12" ht="12">
      <c r="C51" s="649"/>
      <c r="D51" s="302"/>
      <c r="E51" s="303"/>
      <c r="F51" s="303"/>
      <c r="G51" s="304"/>
      <c r="H51" s="304"/>
      <c r="I51" s="305" t="str">
        <f t="shared" si="3"/>
        <v/>
      </c>
      <c r="J51" s="305" t="str">
        <f t="shared" si="4"/>
        <v/>
      </c>
      <c r="K51" s="650"/>
      <c r="L51" s="307">
        <f t="shared" si="2"/>
        <v>44</v>
      </c>
    </row>
    <row r="52" spans="3:12" ht="12">
      <c r="C52" s="649"/>
      <c r="D52" s="302"/>
      <c r="E52" s="303"/>
      <c r="F52" s="303"/>
      <c r="G52" s="304"/>
      <c r="H52" s="304"/>
      <c r="I52" s="305" t="str">
        <f t="shared" si="3"/>
        <v/>
      </c>
      <c r="J52" s="305" t="str">
        <f t="shared" si="4"/>
        <v/>
      </c>
      <c r="K52" s="650"/>
      <c r="L52" s="307">
        <f t="shared" si="2"/>
        <v>45</v>
      </c>
    </row>
    <row r="53" spans="3:12" ht="12">
      <c r="C53" s="649"/>
      <c r="D53" s="302"/>
      <c r="E53" s="303"/>
      <c r="F53" s="303"/>
      <c r="G53" s="304"/>
      <c r="H53" s="304"/>
      <c r="I53" s="305" t="str">
        <f t="shared" si="3"/>
        <v/>
      </c>
      <c r="J53" s="305" t="str">
        <f t="shared" si="4"/>
        <v/>
      </c>
      <c r="K53" s="650"/>
      <c r="L53" s="307">
        <f t="shared" si="2"/>
        <v>46</v>
      </c>
    </row>
    <row r="54" spans="3:12" ht="12">
      <c r="C54" s="649"/>
      <c r="D54" s="302"/>
      <c r="E54" s="303"/>
      <c r="F54" s="303"/>
      <c r="G54" s="304"/>
      <c r="H54" s="304"/>
      <c r="I54" s="305" t="str">
        <f t="shared" si="3"/>
        <v/>
      </c>
      <c r="J54" s="305" t="str">
        <f t="shared" si="4"/>
        <v/>
      </c>
      <c r="K54" s="650"/>
      <c r="L54" s="307">
        <f t="shared" si="2"/>
        <v>47</v>
      </c>
    </row>
    <row r="55" spans="3:12" ht="12">
      <c r="C55" s="649"/>
      <c r="D55" s="302"/>
      <c r="E55" s="303"/>
      <c r="F55" s="303"/>
      <c r="G55" s="304"/>
      <c r="H55" s="304"/>
      <c r="I55" s="305" t="str">
        <f t="shared" si="3"/>
        <v/>
      </c>
      <c r="J55" s="305" t="str">
        <f t="shared" si="4"/>
        <v/>
      </c>
      <c r="K55" s="650"/>
      <c r="L55" s="307">
        <f t="shared" si="2"/>
        <v>48</v>
      </c>
    </row>
    <row r="56" spans="3:12" ht="12">
      <c r="C56" s="649"/>
      <c r="D56" s="302"/>
      <c r="E56" s="303"/>
      <c r="F56" s="303"/>
      <c r="G56" s="304"/>
      <c r="H56" s="304"/>
      <c r="I56" s="305" t="str">
        <f t="shared" si="3"/>
        <v/>
      </c>
      <c r="J56" s="305" t="str">
        <f t="shared" si="4"/>
        <v/>
      </c>
      <c r="K56" s="650"/>
      <c r="L56" s="307">
        <f t="shared" si="2"/>
        <v>49</v>
      </c>
    </row>
    <row r="57" spans="3:12" ht="12">
      <c r="C57" s="649"/>
      <c r="D57" s="302"/>
      <c r="E57" s="303"/>
      <c r="F57" s="303"/>
      <c r="G57" s="304"/>
      <c r="H57" s="304"/>
      <c r="I57" s="305" t="str">
        <f t="shared" si="3"/>
        <v/>
      </c>
      <c r="J57" s="305" t="str">
        <f t="shared" si="4"/>
        <v/>
      </c>
      <c r="K57" s="650"/>
      <c r="L57" s="307">
        <f t="shared" si="2"/>
        <v>50</v>
      </c>
    </row>
    <row r="58" spans="3:12" ht="12">
      <c r="C58" s="649"/>
      <c r="D58" s="302"/>
      <c r="E58" s="303"/>
      <c r="F58" s="303"/>
      <c r="G58" s="304"/>
      <c r="H58" s="304"/>
      <c r="I58" s="305" t="str">
        <f t="shared" si="3"/>
        <v/>
      </c>
      <c r="J58" s="305" t="str">
        <f t="shared" si="4"/>
        <v/>
      </c>
      <c r="K58" s="650"/>
      <c r="L58" s="307">
        <f t="shared" si="2"/>
        <v>51</v>
      </c>
    </row>
    <row r="59" spans="3:12" ht="12">
      <c r="C59" s="649"/>
      <c r="D59" s="302"/>
      <c r="E59" s="303"/>
      <c r="F59" s="303"/>
      <c r="G59" s="304"/>
      <c r="H59" s="304"/>
      <c r="I59" s="305" t="str">
        <f t="shared" si="3"/>
        <v/>
      </c>
      <c r="J59" s="305" t="str">
        <f t="shared" si="4"/>
        <v/>
      </c>
      <c r="K59" s="650"/>
      <c r="L59" s="307">
        <f t="shared" si="2"/>
        <v>52</v>
      </c>
    </row>
    <row r="60" spans="3:12" ht="12">
      <c r="C60" s="649"/>
      <c r="D60" s="302"/>
      <c r="E60" s="303"/>
      <c r="F60" s="303"/>
      <c r="G60" s="304"/>
      <c r="H60" s="304"/>
      <c r="I60" s="305" t="str">
        <f t="shared" si="3"/>
        <v/>
      </c>
      <c r="J60" s="305" t="str">
        <f t="shared" si="4"/>
        <v/>
      </c>
      <c r="K60" s="650"/>
      <c r="L60" s="307">
        <f t="shared" si="2"/>
        <v>53</v>
      </c>
    </row>
    <row r="61" spans="3:12" ht="12">
      <c r="C61" s="649"/>
      <c r="D61" s="302"/>
      <c r="E61" s="303"/>
      <c r="F61" s="303"/>
      <c r="G61" s="304"/>
      <c r="H61" s="304"/>
      <c r="I61" s="305" t="str">
        <f t="shared" si="3"/>
        <v/>
      </c>
      <c r="J61" s="305" t="str">
        <f t="shared" si="4"/>
        <v/>
      </c>
      <c r="K61" s="650"/>
      <c r="L61" s="307">
        <f t="shared" si="2"/>
        <v>54</v>
      </c>
    </row>
    <row r="62" spans="3:12" ht="12">
      <c r="C62" s="649"/>
      <c r="D62" s="302"/>
      <c r="E62" s="303"/>
      <c r="F62" s="303"/>
      <c r="G62" s="304"/>
      <c r="H62" s="304"/>
      <c r="I62" s="305" t="str">
        <f t="shared" si="3"/>
        <v/>
      </c>
      <c r="J62" s="305" t="str">
        <f t="shared" si="4"/>
        <v/>
      </c>
      <c r="K62" s="650"/>
      <c r="L62" s="307">
        <f t="shared" si="2"/>
        <v>55</v>
      </c>
    </row>
    <row r="63" spans="3:12" ht="12">
      <c r="C63" s="649"/>
      <c r="D63" s="302"/>
      <c r="E63" s="303"/>
      <c r="F63" s="303"/>
      <c r="G63" s="304"/>
      <c r="H63" s="304"/>
      <c r="I63" s="305" t="str">
        <f t="shared" si="3"/>
        <v/>
      </c>
      <c r="J63" s="305" t="str">
        <f t="shared" si="4"/>
        <v/>
      </c>
      <c r="K63" s="650"/>
      <c r="L63" s="307">
        <f t="shared" si="2"/>
        <v>56</v>
      </c>
    </row>
    <row r="64" spans="3:12" ht="12">
      <c r="C64" s="649"/>
      <c r="D64" s="302"/>
      <c r="E64" s="303"/>
      <c r="F64" s="303"/>
      <c r="G64" s="304"/>
      <c r="H64" s="304"/>
      <c r="I64" s="305" t="str">
        <f t="shared" si="3"/>
        <v/>
      </c>
      <c r="J64" s="305" t="str">
        <f t="shared" si="4"/>
        <v/>
      </c>
      <c r="K64" s="650"/>
      <c r="L64" s="307">
        <f t="shared" si="2"/>
        <v>57</v>
      </c>
    </row>
    <row r="65" spans="3:12" ht="12">
      <c r="C65" s="649"/>
      <c r="D65" s="302"/>
      <c r="E65" s="303"/>
      <c r="F65" s="303"/>
      <c r="G65" s="304"/>
      <c r="H65" s="304"/>
      <c r="I65" s="305" t="str">
        <f t="shared" si="3"/>
        <v/>
      </c>
      <c r="J65" s="305" t="str">
        <f t="shared" si="4"/>
        <v/>
      </c>
      <c r="K65" s="650"/>
      <c r="L65" s="307">
        <f t="shared" si="2"/>
        <v>58</v>
      </c>
    </row>
    <row r="66" spans="3:12" ht="12">
      <c r="C66" s="649"/>
      <c r="D66" s="302"/>
      <c r="E66" s="303"/>
      <c r="F66" s="303"/>
      <c r="G66" s="304"/>
      <c r="H66" s="304"/>
      <c r="I66" s="305" t="str">
        <f t="shared" si="3"/>
        <v/>
      </c>
      <c r="J66" s="305" t="str">
        <f t="shared" si="4"/>
        <v/>
      </c>
      <c r="K66" s="650"/>
      <c r="L66" s="307">
        <f t="shared" si="2"/>
        <v>59</v>
      </c>
    </row>
    <row r="67" spans="3:12" ht="12">
      <c r="C67" s="649"/>
      <c r="D67" s="302"/>
      <c r="E67" s="303"/>
      <c r="F67" s="303"/>
      <c r="G67" s="304"/>
      <c r="H67" s="304"/>
      <c r="I67" s="305" t="str">
        <f t="shared" si="3"/>
        <v/>
      </c>
      <c r="J67" s="305" t="str">
        <f t="shared" si="4"/>
        <v/>
      </c>
      <c r="K67" s="650"/>
      <c r="L67" s="307">
        <f t="shared" si="2"/>
        <v>60</v>
      </c>
    </row>
    <row r="68" spans="3:12" ht="12">
      <c r="C68" s="649"/>
      <c r="D68" s="302"/>
      <c r="E68" s="303"/>
      <c r="F68" s="303"/>
      <c r="G68" s="304"/>
      <c r="H68" s="304"/>
      <c r="I68" s="305" t="str">
        <f t="shared" si="3"/>
        <v/>
      </c>
      <c r="J68" s="305" t="str">
        <f t="shared" si="4"/>
        <v/>
      </c>
      <c r="K68" s="650"/>
      <c r="L68" s="307">
        <f t="shared" si="2"/>
        <v>61</v>
      </c>
    </row>
    <row r="69" spans="3:12" ht="12">
      <c r="C69" s="649"/>
      <c r="D69" s="302"/>
      <c r="E69" s="303"/>
      <c r="F69" s="303"/>
      <c r="G69" s="304"/>
      <c r="H69" s="304"/>
      <c r="I69" s="305" t="str">
        <f t="shared" si="3"/>
        <v/>
      </c>
      <c r="J69" s="305" t="str">
        <f t="shared" si="4"/>
        <v/>
      </c>
      <c r="K69" s="650"/>
      <c r="L69" s="307">
        <f t="shared" si="2"/>
        <v>62</v>
      </c>
    </row>
    <row r="70" spans="3:12" ht="12">
      <c r="C70" s="649"/>
      <c r="D70" s="302"/>
      <c r="E70" s="303"/>
      <c r="F70" s="303"/>
      <c r="G70" s="304"/>
      <c r="H70" s="304"/>
      <c r="I70" s="305" t="str">
        <f t="shared" si="3"/>
        <v/>
      </c>
      <c r="J70" s="305" t="str">
        <f t="shared" si="4"/>
        <v/>
      </c>
      <c r="K70" s="650"/>
      <c r="L70" s="307">
        <f t="shared" si="2"/>
        <v>63</v>
      </c>
    </row>
    <row r="71" spans="3:12" ht="12">
      <c r="C71" s="649"/>
      <c r="D71" s="302"/>
      <c r="E71" s="303"/>
      <c r="F71" s="303"/>
      <c r="G71" s="304"/>
      <c r="H71" s="304"/>
      <c r="I71" s="305" t="str">
        <f t="shared" si="3"/>
        <v/>
      </c>
      <c r="J71" s="305" t="str">
        <f t="shared" si="4"/>
        <v/>
      </c>
      <c r="K71" s="650"/>
      <c r="L71" s="307">
        <f t="shared" si="2"/>
        <v>64</v>
      </c>
    </row>
    <row r="72" spans="3:12" ht="12">
      <c r="C72" s="649"/>
      <c r="D72" s="302"/>
      <c r="E72" s="303"/>
      <c r="F72" s="303"/>
      <c r="G72" s="304"/>
      <c r="H72" s="304"/>
      <c r="I72" s="305" t="str">
        <f t="shared" si="3"/>
        <v/>
      </c>
      <c r="J72" s="305" t="str">
        <f t="shared" si="4"/>
        <v/>
      </c>
      <c r="K72" s="650"/>
      <c r="L72" s="307">
        <f t="shared" si="2"/>
        <v>65</v>
      </c>
    </row>
    <row r="73" spans="3:12" ht="12">
      <c r="C73" s="649"/>
      <c r="D73" s="302"/>
      <c r="E73" s="303"/>
      <c r="F73" s="303"/>
      <c r="G73" s="304"/>
      <c r="H73" s="304"/>
      <c r="I73" s="305" t="str">
        <f t="shared" si="3"/>
        <v/>
      </c>
      <c r="J73" s="305" t="str">
        <f t="shared" si="4"/>
        <v/>
      </c>
      <c r="K73" s="650"/>
      <c r="L73" s="307">
        <f t="shared" si="2"/>
        <v>66</v>
      </c>
    </row>
    <row r="74" spans="3:12" ht="12">
      <c r="C74" s="649"/>
      <c r="D74" s="302"/>
      <c r="E74" s="303"/>
      <c r="F74" s="303"/>
      <c r="G74" s="304"/>
      <c r="H74" s="304"/>
      <c r="I74" s="305" t="str">
        <f t="shared" si="3"/>
        <v/>
      </c>
      <c r="J74" s="305" t="str">
        <f t="shared" si="4"/>
        <v/>
      </c>
      <c r="K74" s="650"/>
      <c r="L74" s="307">
        <f t="shared" si="2"/>
        <v>67</v>
      </c>
    </row>
    <row r="75" spans="3:12" ht="12">
      <c r="C75" s="649"/>
      <c r="D75" s="302"/>
      <c r="E75" s="303"/>
      <c r="F75" s="303"/>
      <c r="G75" s="304"/>
      <c r="H75" s="304"/>
      <c r="I75" s="305" t="str">
        <f t="shared" si="3"/>
        <v/>
      </c>
      <c r="J75" s="305" t="str">
        <f t="shared" si="4"/>
        <v/>
      </c>
      <c r="K75" s="650"/>
      <c r="L75" s="307">
        <f t="shared" si="2"/>
        <v>68</v>
      </c>
    </row>
    <row r="76" spans="3:12" ht="12">
      <c r="C76" s="649"/>
      <c r="D76" s="302"/>
      <c r="E76" s="303"/>
      <c r="F76" s="303"/>
      <c r="G76" s="304"/>
      <c r="H76" s="304"/>
      <c r="I76" s="305" t="str">
        <f t="shared" si="3"/>
        <v/>
      </c>
      <c r="J76" s="305" t="str">
        <f t="shared" si="4"/>
        <v/>
      </c>
      <c r="K76" s="650"/>
      <c r="L76" s="307">
        <f t="shared" si="2"/>
        <v>69</v>
      </c>
    </row>
    <row r="77" spans="3:12" ht="12">
      <c r="C77" s="649"/>
      <c r="D77" s="302"/>
      <c r="E77" s="303"/>
      <c r="F77" s="303"/>
      <c r="G77" s="304"/>
      <c r="H77" s="304"/>
      <c r="I77" s="305" t="str">
        <f t="shared" si="3"/>
        <v/>
      </c>
      <c r="J77" s="305" t="str">
        <f t="shared" si="4"/>
        <v/>
      </c>
      <c r="K77" s="650"/>
      <c r="L77" s="307">
        <f t="shared" si="2"/>
        <v>70</v>
      </c>
    </row>
    <row r="78" spans="3:12" ht="12">
      <c r="C78" s="649"/>
      <c r="D78" s="302"/>
      <c r="E78" s="303"/>
      <c r="F78" s="303"/>
      <c r="G78" s="304"/>
      <c r="H78" s="304"/>
      <c r="I78" s="305" t="str">
        <f t="shared" si="3"/>
        <v/>
      </c>
      <c r="J78" s="305" t="str">
        <f t="shared" si="4"/>
        <v/>
      </c>
      <c r="K78" s="650"/>
      <c r="L78" s="307">
        <f t="shared" si="2"/>
        <v>71</v>
      </c>
    </row>
    <row r="79" spans="3:12" ht="12">
      <c r="C79" s="649"/>
      <c r="D79" s="302"/>
      <c r="E79" s="303"/>
      <c r="F79" s="303"/>
      <c r="G79" s="304"/>
      <c r="H79" s="304"/>
      <c r="I79" s="305" t="str">
        <f t="shared" si="3"/>
        <v/>
      </c>
      <c r="J79" s="305" t="str">
        <f t="shared" si="4"/>
        <v/>
      </c>
      <c r="K79" s="650"/>
      <c r="L79" s="307">
        <f t="shared" si="2"/>
        <v>72</v>
      </c>
    </row>
    <row r="80" spans="3:12" ht="12">
      <c r="C80" s="649"/>
      <c r="D80" s="302"/>
      <c r="E80" s="303"/>
      <c r="F80" s="303"/>
      <c r="G80" s="304"/>
      <c r="H80" s="304"/>
      <c r="I80" s="305" t="str">
        <f t="shared" si="3"/>
        <v/>
      </c>
      <c r="J80" s="305" t="str">
        <f t="shared" si="4"/>
        <v/>
      </c>
      <c r="K80" s="650"/>
      <c r="L80" s="307">
        <f t="shared" si="2"/>
        <v>73</v>
      </c>
    </row>
    <row r="81" spans="3:12" ht="12">
      <c r="C81" s="649"/>
      <c r="D81" s="302"/>
      <c r="E81" s="303"/>
      <c r="F81" s="303"/>
      <c r="G81" s="304"/>
      <c r="H81" s="304"/>
      <c r="I81" s="305" t="str">
        <f t="shared" si="3"/>
        <v/>
      </c>
      <c r="J81" s="305" t="str">
        <f t="shared" si="4"/>
        <v/>
      </c>
      <c r="K81" s="650"/>
      <c r="L81" s="307">
        <f t="shared" si="2"/>
        <v>74</v>
      </c>
    </row>
    <row r="82" spans="3:12" ht="12">
      <c r="C82" s="649"/>
      <c r="D82" s="302"/>
      <c r="E82" s="303"/>
      <c r="F82" s="303"/>
      <c r="G82" s="304"/>
      <c r="H82" s="304"/>
      <c r="I82" s="305" t="str">
        <f t="shared" si="3"/>
        <v/>
      </c>
      <c r="J82" s="305" t="str">
        <f t="shared" si="4"/>
        <v/>
      </c>
      <c r="K82" s="650"/>
      <c r="L82" s="307">
        <f t="shared" si="2"/>
        <v>75</v>
      </c>
    </row>
    <row r="83" spans="3:12" ht="12">
      <c r="C83" s="649"/>
      <c r="D83" s="302"/>
      <c r="E83" s="303"/>
      <c r="F83" s="303"/>
      <c r="G83" s="304"/>
      <c r="H83" s="304"/>
      <c r="I83" s="305" t="str">
        <f t="shared" si="3"/>
        <v/>
      </c>
      <c r="J83" s="305" t="str">
        <f t="shared" si="4"/>
        <v/>
      </c>
      <c r="K83" s="650"/>
      <c r="L83" s="307">
        <f t="shared" si="2"/>
        <v>76</v>
      </c>
    </row>
    <row r="84" spans="3:12" ht="12">
      <c r="C84" s="649"/>
      <c r="D84" s="302"/>
      <c r="E84" s="303"/>
      <c r="F84" s="303"/>
      <c r="G84" s="304"/>
      <c r="H84" s="304"/>
      <c r="I84" s="305" t="str">
        <f t="shared" si="3"/>
        <v/>
      </c>
      <c r="J84" s="305" t="str">
        <f t="shared" si="4"/>
        <v/>
      </c>
      <c r="K84" s="650"/>
      <c r="L84" s="307">
        <f t="shared" si="2"/>
        <v>77</v>
      </c>
    </row>
    <row r="85" spans="3:12" ht="12">
      <c r="C85" s="649"/>
      <c r="D85" s="302"/>
      <c r="E85" s="303"/>
      <c r="F85" s="303"/>
      <c r="G85" s="304"/>
      <c r="H85" s="304"/>
      <c r="I85" s="305" t="str">
        <f t="shared" si="3"/>
        <v/>
      </c>
      <c r="J85" s="305" t="str">
        <f t="shared" si="4"/>
        <v/>
      </c>
      <c r="K85" s="650"/>
      <c r="L85" s="307">
        <f t="shared" si="2"/>
        <v>78</v>
      </c>
    </row>
    <row r="86" spans="3:12" ht="12">
      <c r="C86" s="649"/>
      <c r="D86" s="302"/>
      <c r="E86" s="303"/>
      <c r="F86" s="303"/>
      <c r="G86" s="304"/>
      <c r="H86" s="304"/>
      <c r="I86" s="305" t="str">
        <f t="shared" si="3"/>
        <v/>
      </c>
      <c r="J86" s="305" t="str">
        <f t="shared" si="4"/>
        <v/>
      </c>
      <c r="K86" s="650"/>
      <c r="L86" s="307">
        <f t="shared" si="2"/>
        <v>79</v>
      </c>
    </row>
    <row r="87" spans="3:12" ht="12">
      <c r="C87" s="649"/>
      <c r="D87" s="302"/>
      <c r="E87" s="303"/>
      <c r="F87" s="303"/>
      <c r="G87" s="304"/>
      <c r="H87" s="304"/>
      <c r="I87" s="305" t="str">
        <f t="shared" si="3"/>
        <v/>
      </c>
      <c r="J87" s="305" t="str">
        <f t="shared" si="4"/>
        <v/>
      </c>
      <c r="K87" s="650"/>
      <c r="L87" s="307">
        <f t="shared" si="2"/>
        <v>80</v>
      </c>
    </row>
    <row r="88" spans="3:12" ht="12">
      <c r="C88" s="649"/>
      <c r="D88" s="302"/>
      <c r="E88" s="303"/>
      <c r="F88" s="303"/>
      <c r="G88" s="304"/>
      <c r="H88" s="304"/>
      <c r="I88" s="305" t="str">
        <f t="shared" si="3"/>
        <v/>
      </c>
      <c r="J88" s="305" t="str">
        <f t="shared" si="4"/>
        <v/>
      </c>
      <c r="K88" s="650"/>
      <c r="L88" s="307">
        <f t="shared" si="2"/>
        <v>81</v>
      </c>
    </row>
    <row r="89" spans="3:12" ht="12">
      <c r="C89" s="649"/>
      <c r="D89" s="302"/>
      <c r="E89" s="303"/>
      <c r="F89" s="303"/>
      <c r="G89" s="304"/>
      <c r="H89" s="304"/>
      <c r="I89" s="305" t="str">
        <f t="shared" si="3"/>
        <v/>
      </c>
      <c r="J89" s="305" t="str">
        <f t="shared" si="4"/>
        <v/>
      </c>
      <c r="K89" s="650"/>
      <c r="L89" s="307">
        <f t="shared" si="2"/>
        <v>82</v>
      </c>
    </row>
    <row r="90" spans="3:12" ht="12">
      <c r="C90" s="649"/>
      <c r="D90" s="302"/>
      <c r="E90" s="303"/>
      <c r="F90" s="303"/>
      <c r="G90" s="304"/>
      <c r="H90" s="304"/>
      <c r="I90" s="305" t="str">
        <f t="shared" si="3"/>
        <v/>
      </c>
      <c r="J90" s="305" t="str">
        <f t="shared" si="4"/>
        <v/>
      </c>
      <c r="K90" s="650"/>
      <c r="L90" s="307">
        <f t="shared" si="2"/>
        <v>83</v>
      </c>
    </row>
    <row r="91" spans="3:12" ht="12">
      <c r="C91" s="649"/>
      <c r="D91" s="302"/>
      <c r="E91" s="303"/>
      <c r="F91" s="303"/>
      <c r="G91" s="304"/>
      <c r="H91" s="304"/>
      <c r="I91" s="305" t="str">
        <f t="shared" si="3"/>
        <v/>
      </c>
      <c r="J91" s="305" t="str">
        <f t="shared" si="4"/>
        <v/>
      </c>
      <c r="K91" s="650"/>
      <c r="L91" s="307">
        <f t="shared" si="2"/>
        <v>84</v>
      </c>
    </row>
    <row r="92" spans="3:12" ht="12">
      <c r="C92" s="649"/>
      <c r="D92" s="302"/>
      <c r="E92" s="303"/>
      <c r="F92" s="303"/>
      <c r="G92" s="304"/>
      <c r="H92" s="304"/>
      <c r="I92" s="305" t="str">
        <f t="shared" si="3"/>
        <v/>
      </c>
      <c r="J92" s="305" t="str">
        <f t="shared" si="4"/>
        <v/>
      </c>
      <c r="K92" s="650"/>
      <c r="L92" s="307">
        <f t="shared" si="2"/>
        <v>85</v>
      </c>
    </row>
    <row r="93" spans="3:12" ht="12">
      <c r="C93" s="649"/>
      <c r="D93" s="302"/>
      <c r="E93" s="303"/>
      <c r="F93" s="303"/>
      <c r="G93" s="304"/>
      <c r="H93" s="304"/>
      <c r="I93" s="305" t="str">
        <f t="shared" si="3"/>
        <v/>
      </c>
      <c r="J93" s="305" t="str">
        <f t="shared" si="4"/>
        <v/>
      </c>
      <c r="K93" s="650"/>
      <c r="L93" s="307">
        <f t="shared" si="2"/>
        <v>86</v>
      </c>
    </row>
    <row r="94" spans="3:12" ht="12">
      <c r="C94" s="649"/>
      <c r="D94" s="302"/>
      <c r="E94" s="303"/>
      <c r="F94" s="303"/>
      <c r="G94" s="304"/>
      <c r="H94" s="304"/>
      <c r="I94" s="305" t="str">
        <f t="shared" si="3"/>
        <v/>
      </c>
      <c r="J94" s="305" t="str">
        <f t="shared" si="4"/>
        <v/>
      </c>
      <c r="K94" s="650"/>
      <c r="L94" s="307">
        <f t="shared" si="2"/>
        <v>87</v>
      </c>
    </row>
    <row r="95" spans="3:12" ht="12">
      <c r="C95" s="649"/>
      <c r="D95" s="302"/>
      <c r="E95" s="303"/>
      <c r="F95" s="303"/>
      <c r="G95" s="304"/>
      <c r="H95" s="304"/>
      <c r="I95" s="305" t="str">
        <f t="shared" si="3"/>
        <v/>
      </c>
      <c r="J95" s="305" t="str">
        <f t="shared" si="4"/>
        <v/>
      </c>
      <c r="K95" s="650"/>
      <c r="L95" s="307">
        <f t="shared" si="2"/>
        <v>88</v>
      </c>
    </row>
    <row r="96" spans="3:12" ht="12">
      <c r="C96" s="649"/>
      <c r="D96" s="302"/>
      <c r="E96" s="303"/>
      <c r="F96" s="303"/>
      <c r="G96" s="304"/>
      <c r="H96" s="304"/>
      <c r="I96" s="305" t="str">
        <f t="shared" si="3"/>
        <v/>
      </c>
      <c r="J96" s="305" t="str">
        <f t="shared" si="4"/>
        <v/>
      </c>
      <c r="K96" s="650"/>
      <c r="L96" s="307">
        <f t="shared" si="2"/>
        <v>89</v>
      </c>
    </row>
    <row r="97" spans="3:12" ht="12">
      <c r="C97" s="649"/>
      <c r="D97" s="302"/>
      <c r="E97" s="303"/>
      <c r="F97" s="303"/>
      <c r="G97" s="304"/>
      <c r="H97" s="304"/>
      <c r="I97" s="305" t="str">
        <f t="shared" si="3"/>
        <v/>
      </c>
      <c r="J97" s="305" t="str">
        <f t="shared" si="4"/>
        <v/>
      </c>
      <c r="K97" s="650"/>
      <c r="L97" s="307">
        <f t="shared" si="2"/>
        <v>90</v>
      </c>
    </row>
    <row r="98" spans="3:12" ht="12">
      <c r="C98" s="649"/>
      <c r="D98" s="302"/>
      <c r="E98" s="303"/>
      <c r="F98" s="303"/>
      <c r="G98" s="304"/>
      <c r="H98" s="304"/>
      <c r="I98" s="305" t="str">
        <f t="shared" si="3"/>
        <v/>
      </c>
      <c r="J98" s="305" t="str">
        <f t="shared" si="4"/>
        <v/>
      </c>
      <c r="K98" s="650"/>
      <c r="L98" s="307">
        <f t="shared" si="2"/>
        <v>91</v>
      </c>
    </row>
    <row r="99" spans="3:12" ht="12">
      <c r="C99" s="649"/>
      <c r="D99" s="302"/>
      <c r="E99" s="303"/>
      <c r="F99" s="303"/>
      <c r="G99" s="304"/>
      <c r="H99" s="304"/>
      <c r="I99" s="305" t="str">
        <f t="shared" si="3"/>
        <v/>
      </c>
      <c r="J99" s="305" t="str">
        <f t="shared" si="4"/>
        <v/>
      </c>
      <c r="K99" s="650"/>
      <c r="L99" s="307">
        <f t="shared" si="2"/>
        <v>92</v>
      </c>
    </row>
    <row r="100" spans="3:12" ht="12">
      <c r="C100" s="649"/>
      <c r="D100" s="302"/>
      <c r="E100" s="303"/>
      <c r="F100" s="303"/>
      <c r="G100" s="304"/>
      <c r="H100" s="304"/>
      <c r="I100" s="305" t="str">
        <f t="shared" si="3"/>
        <v/>
      </c>
      <c r="J100" s="305" t="str">
        <f t="shared" si="4"/>
        <v/>
      </c>
      <c r="K100" s="650"/>
      <c r="L100" s="307">
        <f t="shared" si="2"/>
        <v>93</v>
      </c>
    </row>
    <row r="101" spans="3:12" ht="12">
      <c r="C101" s="649"/>
      <c r="D101" s="302"/>
      <c r="E101" s="303"/>
      <c r="F101" s="303"/>
      <c r="G101" s="304"/>
      <c r="H101" s="304"/>
      <c r="I101" s="305" t="str">
        <f t="shared" si="3"/>
        <v/>
      </c>
      <c r="J101" s="305" t="str">
        <f t="shared" si="4"/>
        <v/>
      </c>
      <c r="K101" s="650"/>
      <c r="L101" s="307">
        <f t="shared" si="2"/>
        <v>94</v>
      </c>
    </row>
    <row r="102" spans="3:12" ht="12">
      <c r="C102" s="649"/>
      <c r="D102" s="302"/>
      <c r="E102" s="303"/>
      <c r="F102" s="303"/>
      <c r="G102" s="304"/>
      <c r="H102" s="304"/>
      <c r="I102" s="305" t="str">
        <f t="shared" si="3"/>
        <v/>
      </c>
      <c r="J102" s="305" t="str">
        <f t="shared" si="4"/>
        <v/>
      </c>
      <c r="K102" s="650"/>
      <c r="L102" s="307">
        <f t="shared" si="2"/>
        <v>95</v>
      </c>
    </row>
    <row r="103" spans="3:12" ht="12">
      <c r="C103" s="649"/>
      <c r="D103" s="302"/>
      <c r="E103" s="303"/>
      <c r="F103" s="303"/>
      <c r="G103" s="304"/>
      <c r="H103" s="304"/>
      <c r="I103" s="305" t="str">
        <f t="shared" si="3"/>
        <v/>
      </c>
      <c r="J103" s="305" t="str">
        <f t="shared" si="4"/>
        <v/>
      </c>
      <c r="K103" s="650"/>
      <c r="L103" s="307">
        <f t="shared" si="2"/>
        <v>96</v>
      </c>
    </row>
    <row r="104" spans="3:12" ht="12">
      <c r="C104" s="649"/>
      <c r="D104" s="302"/>
      <c r="E104" s="303"/>
      <c r="F104" s="303"/>
      <c r="G104" s="304"/>
      <c r="H104" s="304"/>
      <c r="I104" s="305" t="str">
        <f t="shared" si="3"/>
        <v/>
      </c>
      <c r="J104" s="305" t="str">
        <f t="shared" si="4"/>
        <v/>
      </c>
      <c r="K104" s="650"/>
      <c r="L104" s="307">
        <f t="shared" si="2"/>
        <v>97</v>
      </c>
    </row>
    <row r="105" spans="3:12" ht="12">
      <c r="C105" s="649"/>
      <c r="D105" s="302"/>
      <c r="E105" s="303"/>
      <c r="F105" s="303"/>
      <c r="G105" s="304"/>
      <c r="H105" s="304"/>
      <c r="I105" s="305" t="str">
        <f t="shared" si="3"/>
        <v/>
      </c>
      <c r="J105" s="305" t="str">
        <f t="shared" si="4"/>
        <v/>
      </c>
      <c r="K105" s="650"/>
      <c r="L105" s="307">
        <f t="shared" si="2"/>
        <v>98</v>
      </c>
    </row>
    <row r="106" spans="3:12" ht="12">
      <c r="C106" s="649"/>
      <c r="D106" s="302"/>
      <c r="E106" s="303"/>
      <c r="F106" s="303"/>
      <c r="G106" s="304"/>
      <c r="H106" s="304"/>
      <c r="I106" s="305" t="str">
        <f t="shared" si="3"/>
        <v/>
      </c>
      <c r="J106" s="305" t="str">
        <f t="shared" si="4"/>
        <v/>
      </c>
      <c r="K106" s="650"/>
      <c r="L106" s="307">
        <f t="shared" si="2"/>
        <v>99</v>
      </c>
    </row>
    <row r="107" spans="3:12" ht="12">
      <c r="C107" s="649"/>
      <c r="D107" s="302"/>
      <c r="E107" s="303"/>
      <c r="F107" s="303"/>
      <c r="G107" s="304"/>
      <c r="H107" s="304"/>
      <c r="I107" s="305" t="str">
        <f t="shared" si="3"/>
        <v/>
      </c>
      <c r="J107" s="305" t="str">
        <f t="shared" si="4"/>
        <v/>
      </c>
      <c r="K107" s="650"/>
      <c r="L107" s="307">
        <f t="shared" si="2"/>
        <v>100</v>
      </c>
    </row>
    <row r="108" spans="3:12" ht="12">
      <c r="C108" s="649"/>
      <c r="D108" s="302"/>
      <c r="E108" s="303"/>
      <c r="F108" s="303"/>
      <c r="G108" s="304"/>
      <c r="H108" s="304"/>
      <c r="I108" s="305" t="str">
        <f t="shared" si="3"/>
        <v/>
      </c>
      <c r="J108" s="305" t="str">
        <f t="shared" si="4"/>
        <v/>
      </c>
      <c r="K108" s="650"/>
      <c r="L108" s="307">
        <f t="shared" si="2"/>
        <v>101</v>
      </c>
    </row>
    <row r="109" spans="3:12" ht="12">
      <c r="C109" s="649"/>
      <c r="D109" s="302"/>
      <c r="E109" s="303"/>
      <c r="F109" s="303"/>
      <c r="G109" s="304"/>
      <c r="H109" s="304"/>
      <c r="I109" s="305" t="str">
        <f t="shared" si="3"/>
        <v/>
      </c>
      <c r="J109" s="305" t="str">
        <f t="shared" si="4"/>
        <v/>
      </c>
      <c r="K109" s="650"/>
      <c r="L109" s="307">
        <f t="shared" si="2"/>
        <v>102</v>
      </c>
    </row>
    <row r="110" spans="3:12" ht="12">
      <c r="C110" s="649"/>
      <c r="D110" s="302"/>
      <c r="E110" s="303"/>
      <c r="F110" s="303"/>
      <c r="G110" s="304"/>
      <c r="H110" s="304"/>
      <c r="I110" s="305" t="str">
        <f t="shared" si="3"/>
        <v/>
      </c>
      <c r="J110" s="305" t="str">
        <f t="shared" si="4"/>
        <v/>
      </c>
      <c r="K110" s="650"/>
      <c r="L110" s="307">
        <f t="shared" si="2"/>
        <v>103</v>
      </c>
    </row>
    <row r="111" spans="3:12" ht="12">
      <c r="C111" s="649"/>
      <c r="D111" s="302"/>
      <c r="E111" s="303"/>
      <c r="F111" s="303"/>
      <c r="G111" s="304"/>
      <c r="H111" s="304"/>
      <c r="I111" s="305" t="str">
        <f t="shared" si="3"/>
        <v/>
      </c>
      <c r="J111" s="305" t="str">
        <f t="shared" si="4"/>
        <v/>
      </c>
      <c r="K111" s="650"/>
      <c r="L111" s="307">
        <f t="shared" si="2"/>
        <v>104</v>
      </c>
    </row>
    <row r="112" spans="3:12" ht="12">
      <c r="C112" s="649"/>
      <c r="D112" s="302"/>
      <c r="E112" s="303"/>
      <c r="F112" s="303"/>
      <c r="G112" s="304"/>
      <c r="H112" s="304"/>
      <c r="I112" s="305" t="str">
        <f t="shared" si="3"/>
        <v/>
      </c>
      <c r="J112" s="305" t="str">
        <f t="shared" si="4"/>
        <v/>
      </c>
      <c r="K112" s="650"/>
      <c r="L112" s="307">
        <f t="shared" si="2"/>
        <v>105</v>
      </c>
    </row>
    <row r="113" spans="3:12" ht="12">
      <c r="C113" s="649"/>
      <c r="D113" s="302"/>
      <c r="E113" s="303"/>
      <c r="F113" s="303"/>
      <c r="G113" s="304"/>
      <c r="H113" s="304"/>
      <c r="I113" s="305" t="str">
        <f t="shared" si="3"/>
        <v/>
      </c>
      <c r="J113" s="305" t="str">
        <f t="shared" si="4"/>
        <v/>
      </c>
      <c r="K113" s="650"/>
      <c r="L113" s="307">
        <f t="shared" si="2"/>
        <v>106</v>
      </c>
    </row>
    <row r="114" spans="3:12" ht="12">
      <c r="C114" s="649"/>
      <c r="D114" s="302"/>
      <c r="E114" s="303"/>
      <c r="F114" s="303"/>
      <c r="G114" s="304"/>
      <c r="H114" s="304"/>
      <c r="I114" s="305" t="str">
        <f t="shared" si="3"/>
        <v/>
      </c>
      <c r="J114" s="305" t="str">
        <f t="shared" si="4"/>
        <v/>
      </c>
      <c r="K114" s="650"/>
      <c r="L114" s="307">
        <f t="shared" si="2"/>
        <v>107</v>
      </c>
    </row>
    <row r="115" spans="3:12" ht="12">
      <c r="C115" s="649"/>
      <c r="D115" s="302"/>
      <c r="E115" s="303"/>
      <c r="F115" s="303"/>
      <c r="G115" s="304"/>
      <c r="H115" s="304"/>
      <c r="I115" s="305" t="str">
        <f t="shared" si="3"/>
        <v/>
      </c>
      <c r="J115" s="305" t="str">
        <f t="shared" si="4"/>
        <v/>
      </c>
      <c r="K115" s="650"/>
      <c r="L115" s="307">
        <f t="shared" si="2"/>
        <v>108</v>
      </c>
    </row>
    <row r="116" spans="3:12" ht="12">
      <c r="C116" s="649"/>
      <c r="D116" s="302"/>
      <c r="E116" s="303"/>
      <c r="F116" s="303"/>
      <c r="G116" s="304"/>
      <c r="H116" s="304"/>
      <c r="I116" s="305" t="str">
        <f t="shared" si="3"/>
        <v/>
      </c>
      <c r="J116" s="305" t="str">
        <f t="shared" si="4"/>
        <v/>
      </c>
      <c r="K116" s="650"/>
      <c r="L116" s="307">
        <f t="shared" si="2"/>
        <v>109</v>
      </c>
    </row>
    <row r="117" spans="3:12" ht="12">
      <c r="C117" s="649"/>
      <c r="D117" s="302"/>
      <c r="E117" s="303"/>
      <c r="F117" s="303"/>
      <c r="G117" s="304"/>
      <c r="H117" s="304"/>
      <c r="I117" s="305" t="str">
        <f t="shared" si="3"/>
        <v/>
      </c>
      <c r="J117" s="305" t="str">
        <f t="shared" si="4"/>
        <v/>
      </c>
      <c r="K117" s="650"/>
      <c r="L117" s="307">
        <f t="shared" si="2"/>
        <v>110</v>
      </c>
    </row>
    <row r="118" spans="3:12" ht="12">
      <c r="C118" s="649"/>
      <c r="D118" s="302"/>
      <c r="E118" s="303"/>
      <c r="F118" s="303"/>
      <c r="G118" s="304"/>
      <c r="H118" s="304"/>
      <c r="I118" s="305" t="str">
        <f t="shared" si="3"/>
        <v/>
      </c>
      <c r="J118" s="305" t="str">
        <f t="shared" si="4"/>
        <v/>
      </c>
      <c r="K118" s="650"/>
      <c r="L118" s="307">
        <f t="shared" si="2"/>
        <v>111</v>
      </c>
    </row>
    <row r="119" spans="3:12" ht="12">
      <c r="C119" s="649"/>
      <c r="D119" s="302"/>
      <c r="E119" s="303"/>
      <c r="F119" s="303"/>
      <c r="G119" s="304"/>
      <c r="H119" s="304"/>
      <c r="I119" s="305" t="str">
        <f t="shared" si="3"/>
        <v/>
      </c>
      <c r="J119" s="305" t="str">
        <f t="shared" si="4"/>
        <v/>
      </c>
      <c r="K119" s="650"/>
      <c r="L119" s="307">
        <f t="shared" si="2"/>
        <v>112</v>
      </c>
    </row>
    <row r="120" spans="3:12" ht="12">
      <c r="C120" s="649"/>
      <c r="D120" s="302"/>
      <c r="E120" s="303"/>
      <c r="F120" s="303"/>
      <c r="G120" s="304"/>
      <c r="H120" s="304"/>
      <c r="I120" s="305" t="str">
        <f t="shared" si="3"/>
        <v/>
      </c>
      <c r="J120" s="305" t="str">
        <f t="shared" si="4"/>
        <v/>
      </c>
      <c r="K120" s="650"/>
      <c r="L120" s="307">
        <f t="shared" si="2"/>
        <v>113</v>
      </c>
    </row>
    <row r="121" spans="3:12" ht="12">
      <c r="C121" s="649"/>
      <c r="D121" s="302"/>
      <c r="E121" s="303"/>
      <c r="F121" s="303"/>
      <c r="G121" s="304"/>
      <c r="H121" s="304"/>
      <c r="I121" s="305" t="str">
        <f t="shared" si="3"/>
        <v/>
      </c>
      <c r="J121" s="305" t="str">
        <f t="shared" si="4"/>
        <v/>
      </c>
      <c r="K121" s="650"/>
      <c r="L121" s="307">
        <f t="shared" si="2"/>
        <v>114</v>
      </c>
    </row>
    <row r="122" spans="3:12" ht="12">
      <c r="C122" s="649"/>
      <c r="D122" s="302"/>
      <c r="E122" s="303"/>
      <c r="F122" s="303"/>
      <c r="G122" s="304"/>
      <c r="H122" s="304"/>
      <c r="I122" s="305" t="str">
        <f t="shared" si="3"/>
        <v/>
      </c>
      <c r="J122" s="305" t="str">
        <f t="shared" si="4"/>
        <v/>
      </c>
      <c r="K122" s="650"/>
      <c r="L122" s="307">
        <f t="shared" si="2"/>
        <v>115</v>
      </c>
    </row>
    <row r="123" spans="3:12" ht="12">
      <c r="C123" s="649"/>
      <c r="D123" s="302"/>
      <c r="E123" s="303"/>
      <c r="F123" s="303"/>
      <c r="G123" s="304"/>
      <c r="H123" s="304"/>
      <c r="I123" s="305" t="str">
        <f t="shared" si="3"/>
        <v/>
      </c>
      <c r="J123" s="305" t="str">
        <f t="shared" si="4"/>
        <v/>
      </c>
      <c r="K123" s="650"/>
      <c r="L123" s="307">
        <f t="shared" si="2"/>
        <v>116</v>
      </c>
    </row>
    <row r="124" spans="3:12" ht="12">
      <c r="C124" s="649"/>
      <c r="D124" s="302"/>
      <c r="E124" s="303"/>
      <c r="F124" s="303"/>
      <c r="G124" s="304"/>
      <c r="H124" s="304"/>
      <c r="I124" s="305" t="str">
        <f t="shared" si="3"/>
        <v/>
      </c>
      <c r="J124" s="305" t="str">
        <f t="shared" si="4"/>
        <v/>
      </c>
      <c r="K124" s="650"/>
      <c r="L124" s="307">
        <f t="shared" si="2"/>
        <v>117</v>
      </c>
    </row>
    <row r="125" spans="3:12" ht="12">
      <c r="C125" s="649"/>
      <c r="D125" s="302"/>
      <c r="E125" s="303"/>
      <c r="F125" s="303"/>
      <c r="G125" s="304"/>
      <c r="H125" s="304"/>
      <c r="I125" s="305" t="str">
        <f t="shared" si="3"/>
        <v/>
      </c>
      <c r="J125" s="305" t="str">
        <f t="shared" si="4"/>
        <v/>
      </c>
      <c r="K125" s="650"/>
      <c r="L125" s="307">
        <f t="shared" si="2"/>
        <v>118</v>
      </c>
    </row>
    <row r="126" spans="3:12" ht="12">
      <c r="C126" s="649"/>
      <c r="D126" s="302"/>
      <c r="E126" s="303"/>
      <c r="F126" s="303"/>
      <c r="G126" s="304"/>
      <c r="H126" s="304"/>
      <c r="I126" s="305" t="str">
        <f t="shared" si="3"/>
        <v/>
      </c>
      <c r="J126" s="305" t="str">
        <f t="shared" si="4"/>
        <v/>
      </c>
      <c r="K126" s="650"/>
      <c r="L126" s="307">
        <f t="shared" si="2"/>
        <v>119</v>
      </c>
    </row>
    <row r="127" spans="3:12" ht="12">
      <c r="C127" s="649"/>
      <c r="D127" s="302"/>
      <c r="E127" s="303"/>
      <c r="F127" s="303"/>
      <c r="G127" s="304"/>
      <c r="H127" s="304"/>
      <c r="I127" s="305" t="str">
        <f t="shared" si="3"/>
        <v/>
      </c>
      <c r="J127" s="305" t="str">
        <f t="shared" si="4"/>
        <v/>
      </c>
      <c r="K127" s="650"/>
      <c r="L127" s="307">
        <f t="shared" si="2"/>
        <v>120</v>
      </c>
    </row>
    <row r="128" spans="3:12" ht="12">
      <c r="C128" s="649"/>
      <c r="D128" s="302"/>
      <c r="E128" s="303"/>
      <c r="F128" s="303"/>
      <c r="G128" s="304"/>
      <c r="H128" s="304"/>
      <c r="I128" s="305" t="str">
        <f t="shared" si="3"/>
        <v/>
      </c>
      <c r="J128" s="305" t="str">
        <f t="shared" si="4"/>
        <v/>
      </c>
      <c r="K128" s="650"/>
      <c r="L128" s="307">
        <f t="shared" si="2"/>
        <v>121</v>
      </c>
    </row>
    <row r="129" spans="3:12" ht="12">
      <c r="C129" s="649"/>
      <c r="D129" s="302"/>
      <c r="E129" s="303"/>
      <c r="F129" s="303"/>
      <c r="G129" s="304"/>
      <c r="H129" s="304"/>
      <c r="I129" s="305" t="str">
        <f t="shared" si="3"/>
        <v/>
      </c>
      <c r="J129" s="305" t="str">
        <f t="shared" si="4"/>
        <v/>
      </c>
      <c r="K129" s="650"/>
      <c r="L129" s="307">
        <f t="shared" si="2"/>
        <v>122</v>
      </c>
    </row>
    <row r="130" spans="3:12" ht="12">
      <c r="C130" s="649"/>
      <c r="D130" s="302"/>
      <c r="E130" s="303"/>
      <c r="F130" s="303"/>
      <c r="G130" s="304"/>
      <c r="H130" s="304"/>
      <c r="I130" s="305" t="str">
        <f t="shared" si="3"/>
        <v/>
      </c>
      <c r="J130" s="305" t="str">
        <f t="shared" si="4"/>
        <v/>
      </c>
      <c r="K130" s="650"/>
      <c r="L130" s="307">
        <f t="shared" si="2"/>
        <v>123</v>
      </c>
    </row>
    <row r="131" spans="3:12" ht="12">
      <c r="C131" s="649"/>
      <c r="D131" s="302"/>
      <c r="E131" s="303"/>
      <c r="F131" s="303"/>
      <c r="G131" s="304"/>
      <c r="H131" s="304"/>
      <c r="I131" s="305" t="str">
        <f t="shared" si="3"/>
        <v/>
      </c>
      <c r="J131" s="305" t="str">
        <f t="shared" si="4"/>
        <v/>
      </c>
      <c r="K131" s="650"/>
      <c r="L131" s="307">
        <f t="shared" si="2"/>
        <v>124</v>
      </c>
    </row>
    <row r="132" spans="3:12" ht="12">
      <c r="C132" s="649"/>
      <c r="D132" s="302"/>
      <c r="E132" s="303"/>
      <c r="F132" s="303"/>
      <c r="G132" s="304"/>
      <c r="H132" s="304"/>
      <c r="I132" s="305" t="str">
        <f t="shared" si="3"/>
        <v/>
      </c>
      <c r="J132" s="305" t="str">
        <f t="shared" si="4"/>
        <v/>
      </c>
      <c r="K132" s="650"/>
      <c r="L132" s="307">
        <f t="shared" si="2"/>
        <v>125</v>
      </c>
    </row>
    <row r="133" spans="3:12" ht="12">
      <c r="C133" s="649"/>
      <c r="D133" s="302"/>
      <c r="E133" s="303"/>
      <c r="F133" s="303"/>
      <c r="G133" s="304"/>
      <c r="H133" s="304"/>
      <c r="I133" s="305" t="str">
        <f t="shared" si="3"/>
        <v/>
      </c>
      <c r="J133" s="305" t="str">
        <f t="shared" si="4"/>
        <v/>
      </c>
      <c r="K133" s="650"/>
      <c r="L133" s="307">
        <f t="shared" si="2"/>
        <v>126</v>
      </c>
    </row>
    <row r="134" spans="3:12" ht="12">
      <c r="C134" s="649"/>
      <c r="D134" s="302"/>
      <c r="E134" s="303"/>
      <c r="F134" s="303"/>
      <c r="G134" s="304"/>
      <c r="H134" s="304"/>
      <c r="I134" s="305" t="str">
        <f t="shared" si="3"/>
        <v/>
      </c>
      <c r="J134" s="305" t="str">
        <f t="shared" si="4"/>
        <v/>
      </c>
      <c r="K134" s="650"/>
      <c r="L134" s="307">
        <f t="shared" si="2"/>
        <v>127</v>
      </c>
    </row>
    <row r="135" spans="3:12" ht="12">
      <c r="C135" s="649"/>
      <c r="D135" s="302"/>
      <c r="E135" s="303"/>
      <c r="F135" s="303"/>
      <c r="G135" s="304"/>
      <c r="H135" s="304"/>
      <c r="I135" s="305" t="str">
        <f t="shared" si="3"/>
        <v/>
      </c>
      <c r="J135" s="305" t="str">
        <f t="shared" si="4"/>
        <v/>
      </c>
      <c r="K135" s="650"/>
      <c r="L135" s="307">
        <f t="shared" si="2"/>
        <v>128</v>
      </c>
    </row>
    <row r="136" spans="3:12" ht="12">
      <c r="C136" s="649"/>
      <c r="D136" s="302"/>
      <c r="E136" s="303"/>
      <c r="F136" s="303"/>
      <c r="G136" s="304"/>
      <c r="H136" s="304"/>
      <c r="I136" s="305" t="str">
        <f t="shared" si="3"/>
        <v/>
      </c>
      <c r="J136" s="305" t="str">
        <f t="shared" si="4"/>
        <v/>
      </c>
      <c r="K136" s="650"/>
      <c r="L136" s="307">
        <f t="shared" si="2"/>
        <v>129</v>
      </c>
    </row>
    <row r="137" spans="3:12" ht="12">
      <c r="C137" s="649"/>
      <c r="D137" s="302"/>
      <c r="E137" s="303"/>
      <c r="F137" s="303"/>
      <c r="G137" s="304"/>
      <c r="H137" s="304"/>
      <c r="I137" s="305" t="str">
        <f t="shared" si="3"/>
        <v/>
      </c>
      <c r="J137" s="305" t="str">
        <f t="shared" si="4"/>
        <v/>
      </c>
      <c r="K137" s="650"/>
      <c r="L137" s="307">
        <f t="shared" si="2"/>
        <v>130</v>
      </c>
    </row>
    <row r="138" spans="3:12" ht="12">
      <c r="C138" s="649"/>
      <c r="D138" s="302"/>
      <c r="E138" s="303"/>
      <c r="F138" s="303"/>
      <c r="G138" s="304"/>
      <c r="H138" s="304"/>
      <c r="I138" s="305" t="str">
        <f t="shared" si="3"/>
        <v/>
      </c>
      <c r="J138" s="305" t="str">
        <f t="shared" si="4"/>
        <v/>
      </c>
      <c r="K138" s="650"/>
      <c r="L138" s="307">
        <f t="shared" si="2"/>
        <v>131</v>
      </c>
    </row>
    <row r="139" spans="3:12" ht="12">
      <c r="C139" s="649"/>
      <c r="D139" s="302"/>
      <c r="E139" s="303"/>
      <c r="F139" s="303"/>
      <c r="G139" s="304"/>
      <c r="H139" s="304"/>
      <c r="I139" s="305" t="str">
        <f t="shared" si="3"/>
        <v/>
      </c>
      <c r="J139" s="305" t="str">
        <f t="shared" si="4"/>
        <v/>
      </c>
      <c r="K139" s="650"/>
      <c r="L139" s="307">
        <f t="shared" si="2"/>
        <v>132</v>
      </c>
    </row>
    <row r="140" spans="3:12" ht="12">
      <c r="C140" s="649"/>
      <c r="D140" s="302"/>
      <c r="E140" s="303"/>
      <c r="F140" s="303"/>
      <c r="G140" s="304"/>
      <c r="H140" s="304"/>
      <c r="I140" s="305" t="str">
        <f t="shared" si="3"/>
        <v/>
      </c>
      <c r="J140" s="305" t="str">
        <f t="shared" si="4"/>
        <v/>
      </c>
      <c r="K140" s="650"/>
      <c r="L140" s="307">
        <f t="shared" si="2"/>
        <v>133</v>
      </c>
    </row>
    <row r="141" spans="3:12" ht="12">
      <c r="C141" s="649"/>
      <c r="D141" s="302"/>
      <c r="E141" s="303"/>
      <c r="F141" s="303"/>
      <c r="G141" s="304"/>
      <c r="H141" s="304"/>
      <c r="I141" s="305" t="str">
        <f t="shared" si="3"/>
        <v/>
      </c>
      <c r="J141" s="305" t="str">
        <f t="shared" si="4"/>
        <v/>
      </c>
      <c r="K141" s="650"/>
      <c r="L141" s="307">
        <f t="shared" si="2"/>
        <v>134</v>
      </c>
    </row>
    <row r="142" spans="3:12" ht="12">
      <c r="C142" s="649"/>
      <c r="D142" s="302"/>
      <c r="E142" s="303"/>
      <c r="F142" s="303"/>
      <c r="G142" s="304"/>
      <c r="H142" s="304"/>
      <c r="I142" s="305" t="str">
        <f t="shared" si="3"/>
        <v/>
      </c>
      <c r="J142" s="305" t="str">
        <f t="shared" si="4"/>
        <v/>
      </c>
      <c r="K142" s="650"/>
      <c r="L142" s="307">
        <f t="shared" si="2"/>
        <v>135</v>
      </c>
    </row>
    <row r="143" spans="3:12" ht="12">
      <c r="C143" s="649"/>
      <c r="D143" s="302"/>
      <c r="E143" s="303"/>
      <c r="F143" s="303"/>
      <c r="G143" s="304"/>
      <c r="H143" s="304"/>
      <c r="I143" s="305" t="str">
        <f t="shared" si="3"/>
        <v/>
      </c>
      <c r="J143" s="305" t="str">
        <f t="shared" si="4"/>
        <v/>
      </c>
      <c r="K143" s="650"/>
      <c r="L143" s="307">
        <f t="shared" si="2"/>
        <v>136</v>
      </c>
    </row>
    <row r="144" spans="3:12" ht="12">
      <c r="C144" s="649"/>
      <c r="D144" s="302"/>
      <c r="E144" s="303"/>
      <c r="F144" s="303"/>
      <c r="G144" s="304"/>
      <c r="H144" s="304"/>
      <c r="I144" s="305" t="str">
        <f t="shared" si="3"/>
        <v/>
      </c>
      <c r="J144" s="305" t="str">
        <f t="shared" si="4"/>
        <v/>
      </c>
      <c r="K144" s="650"/>
      <c r="L144" s="307">
        <f t="shared" si="2"/>
        <v>137</v>
      </c>
    </row>
    <row r="145" spans="3:12" ht="12">
      <c r="C145" s="649"/>
      <c r="D145" s="302"/>
      <c r="E145" s="303"/>
      <c r="F145" s="303"/>
      <c r="G145" s="304"/>
      <c r="H145" s="304"/>
      <c r="I145" s="305" t="str">
        <f t="shared" si="3"/>
        <v/>
      </c>
      <c r="J145" s="305" t="str">
        <f t="shared" si="4"/>
        <v/>
      </c>
      <c r="K145" s="650"/>
      <c r="L145" s="307">
        <f t="shared" si="2"/>
        <v>138</v>
      </c>
    </row>
    <row r="146" spans="3:12" ht="12">
      <c r="C146" s="649"/>
      <c r="D146" s="302"/>
      <c r="E146" s="303"/>
      <c r="F146" s="303"/>
      <c r="G146" s="304"/>
      <c r="H146" s="304"/>
      <c r="I146" s="305" t="str">
        <f t="shared" si="3"/>
        <v/>
      </c>
      <c r="J146" s="305" t="str">
        <f t="shared" si="4"/>
        <v/>
      </c>
      <c r="K146" s="650"/>
      <c r="L146" s="307">
        <f t="shared" si="2"/>
        <v>139</v>
      </c>
    </row>
    <row r="147" spans="3:12" ht="12">
      <c r="C147" s="649"/>
      <c r="D147" s="302"/>
      <c r="E147" s="303"/>
      <c r="F147" s="303"/>
      <c r="G147" s="304"/>
      <c r="H147" s="304"/>
      <c r="I147" s="305" t="str">
        <f t="shared" si="3"/>
        <v/>
      </c>
      <c r="J147" s="305" t="str">
        <f t="shared" si="4"/>
        <v/>
      </c>
      <c r="K147" s="650"/>
      <c r="L147" s="307">
        <f t="shared" si="2"/>
        <v>140</v>
      </c>
    </row>
    <row r="148" spans="3:12" ht="12">
      <c r="C148" s="649"/>
      <c r="D148" s="302"/>
      <c r="E148" s="303"/>
      <c r="F148" s="303"/>
      <c r="G148" s="304"/>
      <c r="H148" s="304"/>
      <c r="I148" s="305" t="str">
        <f t="shared" si="3"/>
        <v/>
      </c>
      <c r="J148" s="305" t="str">
        <f t="shared" si="4"/>
        <v/>
      </c>
      <c r="K148" s="650"/>
      <c r="L148" s="307">
        <f t="shared" si="2"/>
        <v>141</v>
      </c>
    </row>
    <row r="149" spans="3:12" ht="12">
      <c r="C149" s="649"/>
      <c r="D149" s="302"/>
      <c r="E149" s="303"/>
      <c r="F149" s="303"/>
      <c r="G149" s="304"/>
      <c r="H149" s="304"/>
      <c r="I149" s="305" t="str">
        <f t="shared" si="3"/>
        <v/>
      </c>
      <c r="J149" s="305" t="str">
        <f t="shared" si="4"/>
        <v/>
      </c>
      <c r="K149" s="650"/>
      <c r="L149" s="307">
        <f t="shared" si="2"/>
        <v>142</v>
      </c>
    </row>
    <row r="150" spans="3:12" ht="12">
      <c r="C150" s="649"/>
      <c r="D150" s="302"/>
      <c r="E150" s="303"/>
      <c r="F150" s="303"/>
      <c r="G150" s="304"/>
      <c r="H150" s="304"/>
      <c r="I150" s="305" t="str">
        <f t="shared" si="3"/>
        <v/>
      </c>
      <c r="J150" s="305" t="str">
        <f t="shared" si="4"/>
        <v/>
      </c>
      <c r="K150" s="650"/>
      <c r="L150" s="307">
        <f t="shared" si="2"/>
        <v>143</v>
      </c>
    </row>
    <row r="151" spans="3:12" ht="12">
      <c r="C151" s="649"/>
      <c r="D151" s="302"/>
      <c r="E151" s="303"/>
      <c r="F151" s="303"/>
      <c r="G151" s="304"/>
      <c r="H151" s="304"/>
      <c r="I151" s="305" t="str">
        <f t="shared" si="3"/>
        <v/>
      </c>
      <c r="J151" s="305" t="str">
        <f t="shared" si="4"/>
        <v/>
      </c>
      <c r="K151" s="650"/>
      <c r="L151" s="307">
        <f t="shared" si="2"/>
        <v>144</v>
      </c>
    </row>
    <row r="152" spans="3:12" ht="12">
      <c r="C152" s="649"/>
      <c r="D152" s="302"/>
      <c r="E152" s="303"/>
      <c r="F152" s="303"/>
      <c r="G152" s="304"/>
      <c r="H152" s="304"/>
      <c r="I152" s="305" t="str">
        <f t="shared" si="3"/>
        <v/>
      </c>
      <c r="J152" s="305" t="str">
        <f t="shared" si="4"/>
        <v/>
      </c>
      <c r="K152" s="650"/>
      <c r="L152" s="307">
        <f t="shared" si="2"/>
        <v>145</v>
      </c>
    </row>
    <row r="153" spans="3:12" ht="12">
      <c r="C153" s="649"/>
      <c r="D153" s="302"/>
      <c r="E153" s="303"/>
      <c r="F153" s="303"/>
      <c r="G153" s="304"/>
      <c r="H153" s="304"/>
      <c r="I153" s="305" t="str">
        <f t="shared" si="3"/>
        <v/>
      </c>
      <c r="J153" s="305" t="str">
        <f t="shared" si="4"/>
        <v/>
      </c>
      <c r="K153" s="650"/>
      <c r="L153" s="307">
        <f t="shared" si="2"/>
        <v>146</v>
      </c>
    </row>
    <row r="154" spans="3:12" ht="12">
      <c r="C154" s="649"/>
      <c r="D154" s="302"/>
      <c r="E154" s="303"/>
      <c r="F154" s="303"/>
      <c r="G154" s="304"/>
      <c r="H154" s="304"/>
      <c r="I154" s="305" t="str">
        <f t="shared" si="3"/>
        <v/>
      </c>
      <c r="J154" s="305" t="str">
        <f t="shared" si="4"/>
        <v/>
      </c>
      <c r="K154" s="650"/>
      <c r="L154" s="307">
        <f t="shared" si="2"/>
        <v>147</v>
      </c>
    </row>
    <row r="155" spans="3:12" ht="12">
      <c r="C155" s="649"/>
      <c r="D155" s="302"/>
      <c r="E155" s="303"/>
      <c r="F155" s="303"/>
      <c r="G155" s="304"/>
      <c r="H155" s="304"/>
      <c r="I155" s="305" t="str">
        <f t="shared" si="3"/>
        <v/>
      </c>
      <c r="J155" s="305" t="str">
        <f t="shared" si="4"/>
        <v/>
      </c>
      <c r="K155" s="650"/>
      <c r="L155" s="307">
        <f t="shared" si="2"/>
        <v>148</v>
      </c>
    </row>
    <row r="156" spans="3:12" ht="12">
      <c r="C156" s="649"/>
      <c r="D156" s="302"/>
      <c r="E156" s="303"/>
      <c r="F156" s="303"/>
      <c r="G156" s="304"/>
      <c r="H156" s="304"/>
      <c r="I156" s="305" t="str">
        <f t="shared" si="3"/>
        <v/>
      </c>
      <c r="J156" s="305" t="str">
        <f t="shared" si="4"/>
        <v/>
      </c>
      <c r="K156" s="650"/>
      <c r="L156" s="307">
        <f t="shared" si="2"/>
        <v>149</v>
      </c>
    </row>
    <row r="157" spans="3:12" ht="12">
      <c r="C157" s="649"/>
      <c r="D157" s="302"/>
      <c r="E157" s="303"/>
      <c r="F157" s="303"/>
      <c r="G157" s="304"/>
      <c r="H157" s="304"/>
      <c r="I157" s="305" t="str">
        <f t="shared" si="3"/>
        <v/>
      </c>
      <c r="J157" s="305" t="str">
        <f t="shared" si="4"/>
        <v/>
      </c>
      <c r="K157" s="650"/>
      <c r="L157" s="307">
        <f t="shared" si="2"/>
        <v>150</v>
      </c>
    </row>
    <row r="158" spans="3:12" ht="12">
      <c r="C158" s="649"/>
      <c r="D158" s="302"/>
      <c r="E158" s="303"/>
      <c r="F158" s="303"/>
      <c r="G158" s="304"/>
      <c r="H158" s="304"/>
      <c r="I158" s="305" t="str">
        <f t="shared" si="3"/>
        <v/>
      </c>
      <c r="J158" s="305" t="str">
        <f t="shared" si="4"/>
        <v/>
      </c>
      <c r="K158" s="650"/>
      <c r="L158" s="307">
        <f t="shared" si="2"/>
        <v>151</v>
      </c>
    </row>
    <row r="159" spans="3:12" ht="12">
      <c r="C159" s="649"/>
      <c r="D159" s="302"/>
      <c r="E159" s="303"/>
      <c r="F159" s="303"/>
      <c r="G159" s="304"/>
      <c r="H159" s="304"/>
      <c r="I159" s="305" t="str">
        <f t="shared" si="3"/>
        <v/>
      </c>
      <c r="J159" s="305" t="str">
        <f t="shared" si="4"/>
        <v/>
      </c>
      <c r="K159" s="650"/>
      <c r="L159" s="307">
        <f t="shared" si="2"/>
        <v>152</v>
      </c>
    </row>
    <row r="160" spans="3:12" ht="12">
      <c r="C160" s="649"/>
      <c r="D160" s="302"/>
      <c r="E160" s="303"/>
      <c r="F160" s="303"/>
      <c r="G160" s="304"/>
      <c r="H160" s="304"/>
      <c r="I160" s="305" t="str">
        <f t="shared" si="3"/>
        <v/>
      </c>
      <c r="J160" s="305" t="str">
        <f t="shared" si="4"/>
        <v/>
      </c>
      <c r="K160" s="650"/>
      <c r="L160" s="307">
        <f t="shared" si="2"/>
        <v>153</v>
      </c>
    </row>
    <row r="161" spans="3:12" ht="12">
      <c r="C161" s="649"/>
      <c r="D161" s="302"/>
      <c r="E161" s="303"/>
      <c r="F161" s="303"/>
      <c r="G161" s="304"/>
      <c r="H161" s="304"/>
      <c r="I161" s="305" t="str">
        <f t="shared" si="3"/>
        <v/>
      </c>
      <c r="J161" s="305" t="str">
        <f t="shared" si="4"/>
        <v/>
      </c>
      <c r="K161" s="650"/>
      <c r="L161" s="307">
        <f t="shared" si="2"/>
        <v>154</v>
      </c>
    </row>
    <row r="162" spans="3:12" ht="12">
      <c r="C162" s="649"/>
      <c r="D162" s="302"/>
      <c r="E162" s="303"/>
      <c r="F162" s="303"/>
      <c r="G162" s="304"/>
      <c r="H162" s="304"/>
      <c r="I162" s="305" t="str">
        <f t="shared" si="3"/>
        <v/>
      </c>
      <c r="J162" s="305" t="str">
        <f t="shared" si="4"/>
        <v/>
      </c>
      <c r="K162" s="650"/>
      <c r="L162" s="307">
        <f t="shared" si="2"/>
        <v>155</v>
      </c>
    </row>
    <row r="163" spans="3:12" ht="12">
      <c r="C163" s="649"/>
      <c r="D163" s="302"/>
      <c r="E163" s="303"/>
      <c r="F163" s="303"/>
      <c r="G163" s="304"/>
      <c r="H163" s="304"/>
      <c r="I163" s="305" t="str">
        <f t="shared" si="3"/>
        <v/>
      </c>
      <c r="J163" s="305" t="str">
        <f t="shared" si="4"/>
        <v/>
      </c>
      <c r="K163" s="650"/>
      <c r="L163" s="307">
        <f t="shared" si="2"/>
        <v>156</v>
      </c>
    </row>
    <row r="164" spans="3:12" ht="12">
      <c r="C164" s="649"/>
      <c r="D164" s="302"/>
      <c r="E164" s="303"/>
      <c r="F164" s="303"/>
      <c r="G164" s="304"/>
      <c r="H164" s="304"/>
      <c r="I164" s="305" t="str">
        <f t="shared" si="3"/>
        <v/>
      </c>
      <c r="J164" s="305" t="str">
        <f t="shared" si="4"/>
        <v/>
      </c>
      <c r="K164" s="650"/>
      <c r="L164" s="307">
        <f t="shared" si="2"/>
        <v>157</v>
      </c>
    </row>
    <row r="165" spans="3:12" ht="12">
      <c r="C165" s="649"/>
      <c r="D165" s="302"/>
      <c r="E165" s="303"/>
      <c r="F165" s="303"/>
      <c r="G165" s="304"/>
      <c r="H165" s="304"/>
      <c r="I165" s="305" t="str">
        <f t="shared" si="3"/>
        <v/>
      </c>
      <c r="J165" s="305" t="str">
        <f t="shared" si="4"/>
        <v/>
      </c>
      <c r="K165" s="650"/>
      <c r="L165" s="307">
        <f t="shared" si="2"/>
        <v>158</v>
      </c>
    </row>
    <row r="166" spans="3:12" ht="12">
      <c r="C166" s="649"/>
      <c r="D166" s="302"/>
      <c r="E166" s="303"/>
      <c r="F166" s="303"/>
      <c r="G166" s="304"/>
      <c r="H166" s="304"/>
      <c r="I166" s="305" t="str">
        <f t="shared" si="3"/>
        <v/>
      </c>
      <c r="J166" s="305" t="str">
        <f t="shared" si="4"/>
        <v/>
      </c>
      <c r="K166" s="650"/>
      <c r="L166" s="307">
        <f t="shared" si="2"/>
        <v>159</v>
      </c>
    </row>
    <row r="167" spans="3:12" ht="12">
      <c r="C167" s="649"/>
      <c r="D167" s="302"/>
      <c r="E167" s="303"/>
      <c r="F167" s="303"/>
      <c r="G167" s="304"/>
      <c r="H167" s="304"/>
      <c r="I167" s="305" t="str">
        <f t="shared" si="3"/>
        <v/>
      </c>
      <c r="J167" s="305" t="str">
        <f t="shared" si="4"/>
        <v/>
      </c>
      <c r="K167" s="650"/>
      <c r="L167" s="307">
        <f t="shared" si="2"/>
        <v>160</v>
      </c>
    </row>
    <row r="168" spans="3:12" ht="12">
      <c r="C168" s="649"/>
      <c r="D168" s="302"/>
      <c r="E168" s="303"/>
      <c r="F168" s="303"/>
      <c r="G168" s="304"/>
      <c r="H168" s="304"/>
      <c r="I168" s="305" t="str">
        <f t="shared" si="3"/>
        <v/>
      </c>
      <c r="J168" s="305" t="str">
        <f t="shared" si="4"/>
        <v/>
      </c>
      <c r="K168" s="650"/>
      <c r="L168" s="307">
        <f t="shared" si="2"/>
        <v>161</v>
      </c>
    </row>
    <row r="169" spans="3:12" ht="12">
      <c r="C169" s="649"/>
      <c r="D169" s="302"/>
      <c r="E169" s="303"/>
      <c r="F169" s="303"/>
      <c r="G169" s="304"/>
      <c r="H169" s="304"/>
      <c r="I169" s="305" t="str">
        <f t="shared" si="3"/>
        <v/>
      </c>
      <c r="J169" s="305" t="str">
        <f t="shared" si="4"/>
        <v/>
      </c>
      <c r="K169" s="650"/>
      <c r="L169" s="307">
        <f t="shared" si="2"/>
        <v>162</v>
      </c>
    </row>
    <row r="170" spans="3:12" ht="12">
      <c r="C170" s="649"/>
      <c r="D170" s="302"/>
      <c r="E170" s="303"/>
      <c r="F170" s="303"/>
      <c r="G170" s="304"/>
      <c r="H170" s="304"/>
      <c r="I170" s="305" t="str">
        <f t="shared" si="3"/>
        <v/>
      </c>
      <c r="J170" s="305" t="str">
        <f t="shared" si="4"/>
        <v/>
      </c>
      <c r="K170" s="650"/>
      <c r="L170" s="307">
        <f t="shared" si="2"/>
        <v>163</v>
      </c>
    </row>
    <row r="171" spans="3:12" ht="12">
      <c r="C171" s="649"/>
      <c r="D171" s="302"/>
      <c r="E171" s="303"/>
      <c r="F171" s="303"/>
      <c r="G171" s="304"/>
      <c r="H171" s="304"/>
      <c r="I171" s="305" t="str">
        <f t="shared" si="3"/>
        <v/>
      </c>
      <c r="J171" s="305" t="str">
        <f t="shared" si="4"/>
        <v/>
      </c>
      <c r="K171" s="650"/>
      <c r="L171" s="307">
        <f t="shared" si="2"/>
        <v>164</v>
      </c>
    </row>
    <row r="172" spans="3:12" ht="12">
      <c r="C172" s="649"/>
      <c r="D172" s="302"/>
      <c r="E172" s="303"/>
      <c r="F172" s="303"/>
      <c r="G172" s="304"/>
      <c r="H172" s="304"/>
      <c r="I172" s="305" t="str">
        <f t="shared" si="3"/>
        <v/>
      </c>
      <c r="J172" s="305" t="str">
        <f t="shared" si="4"/>
        <v/>
      </c>
      <c r="K172" s="650"/>
      <c r="L172" s="307">
        <f t="shared" si="2"/>
        <v>165</v>
      </c>
    </row>
    <row r="173" spans="3:12" ht="12">
      <c r="C173" s="649"/>
      <c r="D173" s="302"/>
      <c r="E173" s="303"/>
      <c r="F173" s="303"/>
      <c r="G173" s="304"/>
      <c r="H173" s="304"/>
      <c r="I173" s="305" t="str">
        <f t="shared" si="3"/>
        <v/>
      </c>
      <c r="J173" s="305" t="str">
        <f t="shared" si="4"/>
        <v/>
      </c>
      <c r="K173" s="650"/>
      <c r="L173" s="307">
        <f t="shared" si="2"/>
        <v>166</v>
      </c>
    </row>
    <row r="174" spans="3:12" ht="12">
      <c r="C174" s="649"/>
      <c r="D174" s="302"/>
      <c r="E174" s="303"/>
      <c r="F174" s="303"/>
      <c r="G174" s="304"/>
      <c r="H174" s="304"/>
      <c r="I174" s="305" t="str">
        <f t="shared" si="3"/>
        <v/>
      </c>
      <c r="J174" s="305" t="str">
        <f t="shared" si="4"/>
        <v/>
      </c>
      <c r="K174" s="650"/>
      <c r="L174" s="307">
        <f t="shared" si="2"/>
        <v>167</v>
      </c>
    </row>
    <row r="175" spans="3:12" ht="12">
      <c r="C175" s="649"/>
      <c r="D175" s="302"/>
      <c r="E175" s="303"/>
      <c r="F175" s="303"/>
      <c r="G175" s="304"/>
      <c r="H175" s="304"/>
      <c r="I175" s="305" t="str">
        <f t="shared" si="3"/>
        <v/>
      </c>
      <c r="J175" s="305" t="str">
        <f t="shared" si="4"/>
        <v/>
      </c>
      <c r="K175" s="650"/>
      <c r="L175" s="307">
        <f t="shared" si="2"/>
        <v>168</v>
      </c>
    </row>
    <row r="176" spans="3:12" ht="12">
      <c r="C176" s="649"/>
      <c r="D176" s="302"/>
      <c r="E176" s="303"/>
      <c r="F176" s="303"/>
      <c r="G176" s="304"/>
      <c r="H176" s="304"/>
      <c r="I176" s="305" t="str">
        <f t="shared" si="3"/>
        <v/>
      </c>
      <c r="J176" s="305" t="str">
        <f t="shared" si="4"/>
        <v/>
      </c>
      <c r="K176" s="650"/>
      <c r="L176" s="307">
        <f t="shared" si="2"/>
        <v>169</v>
      </c>
    </row>
    <row r="177" spans="3:12" ht="12">
      <c r="C177" s="649"/>
      <c r="D177" s="302"/>
      <c r="E177" s="303"/>
      <c r="F177" s="303"/>
      <c r="G177" s="304"/>
      <c r="H177" s="304"/>
      <c r="I177" s="305" t="str">
        <f t="shared" si="3"/>
        <v/>
      </c>
      <c r="J177" s="305" t="str">
        <f t="shared" si="4"/>
        <v/>
      </c>
      <c r="K177" s="650"/>
      <c r="L177" s="307">
        <f t="shared" si="2"/>
        <v>170</v>
      </c>
    </row>
    <row r="178" spans="3:12" ht="12">
      <c r="C178" s="649"/>
      <c r="D178" s="302"/>
      <c r="E178" s="303"/>
      <c r="F178" s="303"/>
      <c r="G178" s="304"/>
      <c r="H178" s="304"/>
      <c r="I178" s="305" t="str">
        <f t="shared" si="3"/>
        <v/>
      </c>
      <c r="J178" s="305" t="str">
        <f t="shared" si="4"/>
        <v/>
      </c>
      <c r="K178" s="650"/>
      <c r="L178" s="307">
        <f t="shared" si="2"/>
        <v>171</v>
      </c>
    </row>
    <row r="179" spans="3:12" ht="12">
      <c r="C179" s="649"/>
      <c r="D179" s="302"/>
      <c r="E179" s="303"/>
      <c r="F179" s="303"/>
      <c r="G179" s="304"/>
      <c r="H179" s="304"/>
      <c r="I179" s="305" t="str">
        <f t="shared" si="3"/>
        <v/>
      </c>
      <c r="J179" s="305" t="str">
        <f t="shared" si="4"/>
        <v/>
      </c>
      <c r="K179" s="650"/>
      <c r="L179" s="307">
        <f t="shared" si="2"/>
        <v>172</v>
      </c>
    </row>
    <row r="180" spans="3:12" ht="12">
      <c r="C180" s="649"/>
      <c r="D180" s="302"/>
      <c r="E180" s="303"/>
      <c r="F180" s="303"/>
      <c r="G180" s="304"/>
      <c r="H180" s="304"/>
      <c r="I180" s="305" t="str">
        <f t="shared" si="3"/>
        <v/>
      </c>
      <c r="J180" s="305" t="str">
        <f t="shared" si="4"/>
        <v/>
      </c>
      <c r="K180" s="650"/>
      <c r="L180" s="307">
        <f t="shared" si="2"/>
        <v>173</v>
      </c>
    </row>
    <row r="181" spans="3:12" ht="12">
      <c r="C181" s="649"/>
      <c r="D181" s="302"/>
      <c r="E181" s="303"/>
      <c r="F181" s="303"/>
      <c r="G181" s="304"/>
      <c r="H181" s="304"/>
      <c r="I181" s="305" t="str">
        <f t="shared" si="3"/>
        <v/>
      </c>
      <c r="J181" s="305" t="str">
        <f t="shared" si="4"/>
        <v/>
      </c>
      <c r="K181" s="650"/>
      <c r="L181" s="307">
        <f t="shared" si="2"/>
        <v>174</v>
      </c>
    </row>
    <row r="182" spans="3:12" ht="12">
      <c r="C182" s="649"/>
      <c r="D182" s="302"/>
      <c r="E182" s="303"/>
      <c r="F182" s="303"/>
      <c r="G182" s="304"/>
      <c r="H182" s="304"/>
      <c r="I182" s="305" t="str">
        <f t="shared" si="3"/>
        <v/>
      </c>
      <c r="J182" s="305" t="str">
        <f t="shared" si="4"/>
        <v/>
      </c>
      <c r="K182" s="650"/>
      <c r="L182" s="307">
        <f t="shared" si="2"/>
        <v>175</v>
      </c>
    </row>
    <row r="183" spans="3:12" ht="12">
      <c r="C183" s="649"/>
      <c r="D183" s="302"/>
      <c r="E183" s="303"/>
      <c r="F183" s="303"/>
      <c r="G183" s="304"/>
      <c r="H183" s="304"/>
      <c r="I183" s="305" t="str">
        <f t="shared" si="3"/>
        <v/>
      </c>
      <c r="J183" s="305" t="str">
        <f t="shared" si="4"/>
        <v/>
      </c>
      <c r="K183" s="650"/>
      <c r="L183" s="307">
        <f t="shared" si="2"/>
        <v>176</v>
      </c>
    </row>
    <row r="184" spans="3:12" ht="12">
      <c r="C184" s="649"/>
      <c r="D184" s="302"/>
      <c r="E184" s="303"/>
      <c r="F184" s="303"/>
      <c r="G184" s="304"/>
      <c r="H184" s="304"/>
      <c r="I184" s="305" t="str">
        <f t="shared" si="3"/>
        <v/>
      </c>
      <c r="J184" s="305" t="str">
        <f t="shared" si="4"/>
        <v/>
      </c>
      <c r="K184" s="650"/>
      <c r="L184" s="307">
        <f t="shared" si="2"/>
        <v>177</v>
      </c>
    </row>
    <row r="185" spans="3:12" ht="12">
      <c r="C185" s="649"/>
      <c r="D185" s="302"/>
      <c r="E185" s="303"/>
      <c r="F185" s="303"/>
      <c r="G185" s="304"/>
      <c r="H185" s="304"/>
      <c r="I185" s="305" t="str">
        <f t="shared" si="3"/>
        <v/>
      </c>
      <c r="J185" s="305" t="str">
        <f t="shared" si="4"/>
        <v/>
      </c>
      <c r="K185" s="650"/>
      <c r="L185" s="307">
        <f t="shared" si="2"/>
        <v>178</v>
      </c>
    </row>
    <row r="186" spans="3:12" ht="12">
      <c r="C186" s="649"/>
      <c r="D186" s="302"/>
      <c r="E186" s="303"/>
      <c r="F186" s="303"/>
      <c r="G186" s="304"/>
      <c r="H186" s="304"/>
      <c r="I186" s="305" t="str">
        <f t="shared" si="3"/>
        <v/>
      </c>
      <c r="J186" s="305" t="str">
        <f t="shared" si="4"/>
        <v/>
      </c>
      <c r="K186" s="650"/>
      <c r="L186" s="307">
        <f t="shared" si="2"/>
        <v>179</v>
      </c>
    </row>
    <row r="187" spans="3:12" ht="12">
      <c r="C187" s="649"/>
      <c r="D187" s="302"/>
      <c r="E187" s="303"/>
      <c r="F187" s="303"/>
      <c r="G187" s="304"/>
      <c r="H187" s="304"/>
      <c r="I187" s="305" t="str">
        <f t="shared" si="3"/>
        <v/>
      </c>
      <c r="J187" s="305" t="str">
        <f t="shared" si="4"/>
        <v/>
      </c>
      <c r="K187" s="650"/>
      <c r="L187" s="307">
        <f t="shared" si="2"/>
        <v>180</v>
      </c>
    </row>
    <row r="188" spans="3:12" ht="12">
      <c r="C188" s="649"/>
      <c r="D188" s="302"/>
      <c r="E188" s="303"/>
      <c r="F188" s="303"/>
      <c r="G188" s="304"/>
      <c r="H188" s="304"/>
      <c r="I188" s="305" t="str">
        <f t="shared" si="3"/>
        <v/>
      </c>
      <c r="J188" s="305" t="str">
        <f t="shared" si="4"/>
        <v/>
      </c>
      <c r="K188" s="650"/>
      <c r="L188" s="307">
        <f t="shared" si="2"/>
        <v>181</v>
      </c>
    </row>
    <row r="189" spans="3:12" ht="12">
      <c r="C189" s="649"/>
      <c r="D189" s="302"/>
      <c r="E189" s="303"/>
      <c r="F189" s="303"/>
      <c r="G189" s="304"/>
      <c r="H189" s="304"/>
      <c r="I189" s="305" t="str">
        <f t="shared" si="3"/>
        <v/>
      </c>
      <c r="J189" s="305" t="str">
        <f t="shared" si="4"/>
        <v/>
      </c>
      <c r="K189" s="650"/>
      <c r="L189" s="307">
        <f t="shared" si="2"/>
        <v>182</v>
      </c>
    </row>
    <row r="190" spans="3:12" ht="12">
      <c r="C190" s="649"/>
      <c r="D190" s="302"/>
      <c r="E190" s="303"/>
      <c r="F190" s="303"/>
      <c r="G190" s="304"/>
      <c r="H190" s="304"/>
      <c r="I190" s="305" t="str">
        <f t="shared" si="3"/>
        <v/>
      </c>
      <c r="J190" s="305" t="str">
        <f t="shared" si="4"/>
        <v/>
      </c>
      <c r="K190" s="650"/>
      <c r="L190" s="307">
        <f t="shared" si="2"/>
        <v>183</v>
      </c>
    </row>
    <row r="191" spans="3:12" ht="12">
      <c r="C191" s="649"/>
      <c r="D191" s="302"/>
      <c r="E191" s="303"/>
      <c r="F191" s="303"/>
      <c r="G191" s="304"/>
      <c r="H191" s="304"/>
      <c r="I191" s="305" t="str">
        <f t="shared" si="3"/>
        <v/>
      </c>
      <c r="J191" s="305" t="str">
        <f t="shared" si="4"/>
        <v/>
      </c>
      <c r="K191" s="650"/>
      <c r="L191" s="307">
        <f t="shared" si="2"/>
        <v>184</v>
      </c>
    </row>
    <row r="192" spans="3:12" ht="12">
      <c r="C192" s="649"/>
      <c r="D192" s="302"/>
      <c r="E192" s="303"/>
      <c r="F192" s="303"/>
      <c r="G192" s="304"/>
      <c r="H192" s="304"/>
      <c r="I192" s="305" t="str">
        <f t="shared" si="3"/>
        <v/>
      </c>
      <c r="J192" s="305" t="str">
        <f t="shared" si="4"/>
        <v/>
      </c>
      <c r="K192" s="650"/>
      <c r="L192" s="307">
        <f t="shared" si="2"/>
        <v>185</v>
      </c>
    </row>
    <row r="193" spans="3:12" ht="12">
      <c r="C193" s="649"/>
      <c r="D193" s="302"/>
      <c r="E193" s="303"/>
      <c r="F193" s="303"/>
      <c r="G193" s="304"/>
      <c r="H193" s="304"/>
      <c r="I193" s="305" t="str">
        <f t="shared" si="3"/>
        <v/>
      </c>
      <c r="J193" s="305" t="str">
        <f t="shared" si="4"/>
        <v/>
      </c>
      <c r="K193" s="650"/>
      <c r="L193" s="307">
        <f t="shared" si="2"/>
        <v>186</v>
      </c>
    </row>
    <row r="194" spans="3:12" ht="12">
      <c r="C194" s="649"/>
      <c r="D194" s="302"/>
      <c r="E194" s="303"/>
      <c r="F194" s="303"/>
      <c r="G194" s="304"/>
      <c r="H194" s="304"/>
      <c r="I194" s="305" t="str">
        <f t="shared" si="3"/>
        <v/>
      </c>
      <c r="J194" s="305" t="str">
        <f t="shared" si="4"/>
        <v/>
      </c>
      <c r="K194" s="650"/>
      <c r="L194" s="307">
        <f t="shared" si="2"/>
        <v>187</v>
      </c>
    </row>
    <row r="195" spans="3:12" ht="12">
      <c r="C195" s="649"/>
      <c r="D195" s="302"/>
      <c r="E195" s="303"/>
      <c r="F195" s="303"/>
      <c r="G195" s="304"/>
      <c r="H195" s="304"/>
      <c r="I195" s="305" t="str">
        <f t="shared" si="3"/>
        <v/>
      </c>
      <c r="J195" s="305" t="str">
        <f t="shared" si="4"/>
        <v/>
      </c>
      <c r="K195" s="650"/>
      <c r="L195" s="307">
        <f t="shared" si="2"/>
        <v>188</v>
      </c>
    </row>
    <row r="196" spans="3:12" ht="12">
      <c r="C196" s="649"/>
      <c r="D196" s="302"/>
      <c r="E196" s="303"/>
      <c r="F196" s="303"/>
      <c r="G196" s="304"/>
      <c r="H196" s="304"/>
      <c r="I196" s="305" t="str">
        <f t="shared" si="3"/>
        <v/>
      </c>
      <c r="J196" s="305" t="str">
        <f t="shared" si="4"/>
        <v/>
      </c>
      <c r="K196" s="650"/>
      <c r="L196" s="307">
        <f t="shared" si="2"/>
        <v>189</v>
      </c>
    </row>
    <row r="197" spans="3:12" ht="12">
      <c r="C197" s="649"/>
      <c r="D197" s="302"/>
      <c r="E197" s="303"/>
      <c r="F197" s="303"/>
      <c r="G197" s="304"/>
      <c r="H197" s="304"/>
      <c r="I197" s="305" t="str">
        <f t="shared" si="3"/>
        <v/>
      </c>
      <c r="J197" s="305" t="str">
        <f t="shared" si="4"/>
        <v/>
      </c>
      <c r="K197" s="650"/>
      <c r="L197" s="307">
        <f t="shared" si="2"/>
        <v>190</v>
      </c>
    </row>
    <row r="198" spans="3:12" ht="12">
      <c r="C198" s="649"/>
      <c r="D198" s="302"/>
      <c r="E198" s="303"/>
      <c r="F198" s="303"/>
      <c r="G198" s="304"/>
      <c r="H198" s="304"/>
      <c r="I198" s="305" t="str">
        <f t="shared" si="3"/>
        <v/>
      </c>
      <c r="J198" s="305" t="str">
        <f t="shared" si="4"/>
        <v/>
      </c>
      <c r="K198" s="650"/>
      <c r="L198" s="307">
        <f t="shared" si="2"/>
        <v>191</v>
      </c>
    </row>
    <row r="199" spans="3:12" ht="12">
      <c r="C199" s="649"/>
      <c r="D199" s="302"/>
      <c r="E199" s="303"/>
      <c r="F199" s="303"/>
      <c r="G199" s="304"/>
      <c r="H199" s="304"/>
      <c r="I199" s="305" t="str">
        <f t="shared" si="3"/>
        <v/>
      </c>
      <c r="J199" s="305" t="str">
        <f t="shared" si="4"/>
        <v/>
      </c>
      <c r="K199" s="650"/>
      <c r="L199" s="307">
        <f t="shared" si="2"/>
        <v>192</v>
      </c>
    </row>
    <row r="200" spans="3:12" ht="12">
      <c r="C200" s="649"/>
      <c r="D200" s="302"/>
      <c r="E200" s="303"/>
      <c r="F200" s="303"/>
      <c r="G200" s="304"/>
      <c r="H200" s="304"/>
      <c r="I200" s="305" t="str">
        <f t="shared" si="3"/>
        <v/>
      </c>
      <c r="J200" s="305" t="str">
        <f t="shared" si="4"/>
        <v/>
      </c>
      <c r="K200" s="650"/>
      <c r="L200" s="307">
        <f t="shared" si="2"/>
        <v>193</v>
      </c>
    </row>
    <row r="201" spans="3:12" ht="12">
      <c r="C201" s="649"/>
      <c r="D201" s="302"/>
      <c r="E201" s="303"/>
      <c r="F201" s="303"/>
      <c r="G201" s="304"/>
      <c r="H201" s="304"/>
      <c r="I201" s="305" t="str">
        <f t="shared" si="3"/>
        <v/>
      </c>
      <c r="J201" s="305" t="str">
        <f t="shared" si="4"/>
        <v/>
      </c>
      <c r="K201" s="650"/>
      <c r="L201" s="307">
        <f t="shared" si="2"/>
        <v>194</v>
      </c>
    </row>
    <row r="202" spans="3:12" ht="12">
      <c r="C202" s="649"/>
      <c r="D202" s="302"/>
      <c r="E202" s="303"/>
      <c r="F202" s="303"/>
      <c r="G202" s="304"/>
      <c r="H202" s="304"/>
      <c r="I202" s="305" t="str">
        <f t="shared" si="3"/>
        <v/>
      </c>
      <c r="J202" s="305" t="str">
        <f t="shared" si="4"/>
        <v/>
      </c>
      <c r="K202" s="650"/>
      <c r="L202" s="307">
        <f t="shared" si="2"/>
        <v>195</v>
      </c>
    </row>
    <row r="203" spans="3:12" ht="12">
      <c r="C203" s="649"/>
      <c r="D203" s="302"/>
      <c r="E203" s="303"/>
      <c r="F203" s="303"/>
      <c r="G203" s="304"/>
      <c r="H203" s="304"/>
      <c r="I203" s="305" t="str">
        <f t="shared" si="3"/>
        <v/>
      </c>
      <c r="J203" s="305" t="str">
        <f t="shared" si="4"/>
        <v/>
      </c>
      <c r="K203" s="650"/>
      <c r="L203" s="307">
        <f t="shared" si="2"/>
        <v>196</v>
      </c>
    </row>
    <row r="204" spans="3:12" ht="12">
      <c r="C204" s="649"/>
      <c r="D204" s="302"/>
      <c r="E204" s="303"/>
      <c r="F204" s="303"/>
      <c r="G204" s="304"/>
      <c r="H204" s="304"/>
      <c r="I204" s="305" t="str">
        <f t="shared" si="3"/>
        <v/>
      </c>
      <c r="J204" s="305" t="str">
        <f t="shared" si="4"/>
        <v/>
      </c>
      <c r="K204" s="650"/>
      <c r="L204" s="307">
        <f t="shared" si="2"/>
        <v>197</v>
      </c>
    </row>
    <row r="205" spans="3:12" ht="12">
      <c r="C205" s="649"/>
      <c r="D205" s="302"/>
      <c r="E205" s="303"/>
      <c r="F205" s="303"/>
      <c r="G205" s="304"/>
      <c r="H205" s="304"/>
      <c r="I205" s="305" t="str">
        <f t="shared" si="3"/>
        <v/>
      </c>
      <c r="J205" s="305" t="str">
        <f t="shared" si="4"/>
        <v/>
      </c>
      <c r="K205" s="650"/>
      <c r="L205" s="307">
        <f t="shared" si="2"/>
        <v>198</v>
      </c>
    </row>
    <row r="206" spans="3:12" ht="12">
      <c r="C206" s="649"/>
      <c r="D206" s="302"/>
      <c r="E206" s="303"/>
      <c r="F206" s="303"/>
      <c r="G206" s="304"/>
      <c r="H206" s="304"/>
      <c r="I206" s="305" t="str">
        <f t="shared" si="3"/>
        <v/>
      </c>
      <c r="J206" s="305" t="str">
        <f t="shared" si="4"/>
        <v/>
      </c>
      <c r="K206" s="650"/>
      <c r="L206" s="307">
        <f t="shared" si="2"/>
        <v>199</v>
      </c>
    </row>
    <row r="207" spans="3:12" ht="12">
      <c r="C207" s="649"/>
      <c r="D207" s="302"/>
      <c r="E207" s="303"/>
      <c r="F207" s="303"/>
      <c r="G207" s="304"/>
      <c r="H207" s="304"/>
      <c r="I207" s="305" t="str">
        <f t="shared" si="3"/>
        <v/>
      </c>
      <c r="J207" s="305" t="str">
        <f t="shared" si="4"/>
        <v/>
      </c>
      <c r="K207" s="650"/>
      <c r="L207" s="307">
        <f t="shared" si="2"/>
        <v>200</v>
      </c>
    </row>
    <row r="208" spans="3:12" ht="12">
      <c r="C208" s="649"/>
      <c r="D208" s="302"/>
      <c r="E208" s="303"/>
      <c r="F208" s="303"/>
      <c r="G208" s="304"/>
      <c r="H208" s="304"/>
      <c r="I208" s="305" t="str">
        <f t="shared" si="3"/>
        <v/>
      </c>
      <c r="J208" s="305" t="str">
        <f t="shared" si="4"/>
        <v/>
      </c>
      <c r="K208" s="650"/>
      <c r="L208" s="307">
        <f t="shared" si="2"/>
        <v>201</v>
      </c>
    </row>
    <row r="209" spans="3:12" ht="12">
      <c r="C209" s="649"/>
      <c r="D209" s="302"/>
      <c r="E209" s="303"/>
      <c r="F209" s="303"/>
      <c r="G209" s="304"/>
      <c r="H209" s="304"/>
      <c r="I209" s="305" t="str">
        <f t="shared" si="3"/>
        <v/>
      </c>
      <c r="J209" s="305" t="str">
        <f t="shared" si="4"/>
        <v/>
      </c>
      <c r="K209" s="650"/>
      <c r="L209" s="307">
        <f t="shared" si="2"/>
        <v>202</v>
      </c>
    </row>
    <row r="210" spans="3:12" ht="12">
      <c r="C210" s="649"/>
      <c r="D210" s="302"/>
      <c r="E210" s="303"/>
      <c r="F210" s="303"/>
      <c r="G210" s="304"/>
      <c r="H210" s="304"/>
      <c r="I210" s="305" t="str">
        <f t="shared" si="3"/>
        <v/>
      </c>
      <c r="J210" s="305" t="str">
        <f t="shared" si="4"/>
        <v/>
      </c>
      <c r="K210" s="650"/>
      <c r="L210" s="307">
        <f t="shared" si="2"/>
        <v>203</v>
      </c>
    </row>
    <row r="211" spans="3:12" ht="12">
      <c r="C211" s="649"/>
      <c r="D211" s="302"/>
      <c r="E211" s="303"/>
      <c r="F211" s="303"/>
      <c r="G211" s="304"/>
      <c r="H211" s="304"/>
      <c r="I211" s="305" t="str">
        <f t="shared" si="3"/>
        <v/>
      </c>
      <c r="J211" s="305" t="str">
        <f t="shared" si="4"/>
        <v/>
      </c>
      <c r="K211" s="650"/>
      <c r="L211" s="307">
        <f t="shared" si="2"/>
        <v>204</v>
      </c>
    </row>
    <row r="212" spans="3:12" ht="12">
      <c r="C212" s="649"/>
      <c r="D212" s="302"/>
      <c r="E212" s="303"/>
      <c r="F212" s="303"/>
      <c r="G212" s="304"/>
      <c r="H212" s="304"/>
      <c r="I212" s="305" t="str">
        <f t="shared" si="3"/>
        <v/>
      </c>
      <c r="J212" s="305" t="str">
        <f t="shared" si="4"/>
        <v/>
      </c>
      <c r="K212" s="650"/>
      <c r="L212" s="307">
        <f t="shared" si="2"/>
        <v>205</v>
      </c>
    </row>
    <row r="213" spans="3:12" ht="12">
      <c r="C213" s="649"/>
      <c r="D213" s="302"/>
      <c r="E213" s="303"/>
      <c r="F213" s="303"/>
      <c r="G213" s="304"/>
      <c r="H213" s="304"/>
      <c r="I213" s="305" t="str">
        <f t="shared" si="3"/>
        <v/>
      </c>
      <c r="J213" s="305" t="str">
        <f t="shared" si="4"/>
        <v/>
      </c>
      <c r="K213" s="650"/>
      <c r="L213" s="307">
        <f t="shared" si="2"/>
        <v>206</v>
      </c>
    </row>
    <row r="214" spans="3:12" ht="12">
      <c r="C214" s="649"/>
      <c r="D214" s="302"/>
      <c r="E214" s="303"/>
      <c r="F214" s="303"/>
      <c r="G214" s="304"/>
      <c r="H214" s="304"/>
      <c r="I214" s="305" t="str">
        <f t="shared" si="3"/>
        <v/>
      </c>
      <c r="J214" s="305" t="str">
        <f t="shared" si="4"/>
        <v/>
      </c>
      <c r="K214" s="650"/>
      <c r="L214" s="307">
        <f t="shared" si="2"/>
        <v>207</v>
      </c>
    </row>
    <row r="215" spans="3:12" ht="12">
      <c r="C215" s="649"/>
      <c r="D215" s="302"/>
      <c r="E215" s="303"/>
      <c r="F215" s="303"/>
      <c r="G215" s="304"/>
      <c r="H215" s="304"/>
      <c r="I215" s="305" t="str">
        <f t="shared" si="3"/>
        <v/>
      </c>
      <c r="J215" s="305" t="str">
        <f t="shared" si="4"/>
        <v/>
      </c>
      <c r="K215" s="650"/>
      <c r="L215" s="307">
        <f t="shared" si="2"/>
        <v>208</v>
      </c>
    </row>
    <row r="216" spans="3:12" ht="12">
      <c r="C216" s="649"/>
      <c r="D216" s="302"/>
      <c r="E216" s="303"/>
      <c r="F216" s="303"/>
      <c r="G216" s="304"/>
      <c r="H216" s="304"/>
      <c r="I216" s="305" t="str">
        <f t="shared" si="3"/>
        <v/>
      </c>
      <c r="J216" s="305" t="str">
        <f t="shared" si="4"/>
        <v/>
      </c>
      <c r="K216" s="650"/>
      <c r="L216" s="307">
        <f t="shared" si="2"/>
        <v>209</v>
      </c>
    </row>
    <row r="217" spans="3:12" ht="12">
      <c r="C217" s="649"/>
      <c r="D217" s="302"/>
      <c r="E217" s="303"/>
      <c r="F217" s="303"/>
      <c r="G217" s="304"/>
      <c r="H217" s="304"/>
      <c r="I217" s="305" t="str">
        <f t="shared" si="3"/>
        <v/>
      </c>
      <c r="J217" s="305" t="str">
        <f t="shared" si="4"/>
        <v/>
      </c>
      <c r="K217" s="650"/>
      <c r="L217" s="307">
        <f t="shared" si="2"/>
        <v>210</v>
      </c>
    </row>
    <row r="218" spans="3:12" ht="12">
      <c r="C218" s="649"/>
      <c r="D218" s="302"/>
      <c r="E218" s="303"/>
      <c r="F218" s="303"/>
      <c r="G218" s="304"/>
      <c r="H218" s="304"/>
      <c r="I218" s="305" t="str">
        <f t="shared" si="3"/>
        <v/>
      </c>
      <c r="J218" s="305" t="str">
        <f t="shared" si="4"/>
        <v/>
      </c>
      <c r="K218" s="650"/>
      <c r="L218" s="307">
        <f t="shared" si="2"/>
        <v>211</v>
      </c>
    </row>
    <row r="219" spans="3:12" ht="12">
      <c r="C219" s="649"/>
      <c r="D219" s="302"/>
      <c r="E219" s="303"/>
      <c r="F219" s="303"/>
      <c r="G219" s="304"/>
      <c r="H219" s="304"/>
      <c r="I219" s="305" t="str">
        <f t="shared" si="3"/>
        <v/>
      </c>
      <c r="J219" s="305" t="str">
        <f t="shared" si="4"/>
        <v/>
      </c>
      <c r="K219" s="650"/>
      <c r="L219" s="307">
        <f t="shared" si="2"/>
        <v>212</v>
      </c>
    </row>
    <row r="220" spans="3:12" ht="12">
      <c r="C220" s="649"/>
      <c r="D220" s="302"/>
      <c r="E220" s="303"/>
      <c r="F220" s="303"/>
      <c r="G220" s="304"/>
      <c r="H220" s="304"/>
      <c r="I220" s="305" t="str">
        <f t="shared" si="3"/>
        <v/>
      </c>
      <c r="J220" s="305" t="str">
        <f t="shared" si="4"/>
        <v/>
      </c>
      <c r="K220" s="650"/>
      <c r="L220" s="307">
        <f t="shared" si="2"/>
        <v>213</v>
      </c>
    </row>
    <row r="221" spans="3:12" ht="12">
      <c r="C221" s="649"/>
      <c r="D221" s="302"/>
      <c r="E221" s="303"/>
      <c r="F221" s="303"/>
      <c r="G221" s="304"/>
      <c r="H221" s="304"/>
      <c r="I221" s="305" t="str">
        <f t="shared" si="3"/>
        <v/>
      </c>
      <c r="J221" s="305" t="str">
        <f t="shared" si="4"/>
        <v/>
      </c>
      <c r="K221" s="650"/>
      <c r="L221" s="307">
        <f t="shared" si="2"/>
        <v>214</v>
      </c>
    </row>
    <row r="222" spans="3:12" ht="12">
      <c r="C222" s="649"/>
      <c r="D222" s="302"/>
      <c r="E222" s="303"/>
      <c r="F222" s="303"/>
      <c r="G222" s="304"/>
      <c r="H222" s="304"/>
      <c r="I222" s="305" t="str">
        <f t="shared" si="3"/>
        <v/>
      </c>
      <c r="J222" s="305" t="str">
        <f t="shared" si="4"/>
        <v/>
      </c>
      <c r="K222" s="650"/>
      <c r="L222" s="307">
        <f t="shared" si="2"/>
        <v>215</v>
      </c>
    </row>
    <row r="223" spans="3:12" ht="12">
      <c r="C223" s="649"/>
      <c r="D223" s="302"/>
      <c r="E223" s="303"/>
      <c r="F223" s="303"/>
      <c r="G223" s="304"/>
      <c r="H223" s="304"/>
      <c r="I223" s="305" t="str">
        <f t="shared" si="3"/>
        <v/>
      </c>
      <c r="J223" s="305" t="str">
        <f t="shared" si="4"/>
        <v/>
      </c>
      <c r="K223" s="650"/>
      <c r="L223" s="307">
        <f t="shared" si="2"/>
        <v>216</v>
      </c>
    </row>
    <row r="224" spans="3:12" ht="12">
      <c r="C224" s="649"/>
      <c r="D224" s="302"/>
      <c r="E224" s="303"/>
      <c r="F224" s="303"/>
      <c r="G224" s="304"/>
      <c r="H224" s="304"/>
      <c r="I224" s="305" t="str">
        <f t="shared" si="3"/>
        <v/>
      </c>
      <c r="J224" s="305" t="str">
        <f t="shared" si="4"/>
        <v/>
      </c>
      <c r="K224" s="650"/>
      <c r="L224" s="307">
        <f t="shared" si="2"/>
        <v>217</v>
      </c>
    </row>
    <row r="225" spans="3:12" ht="12">
      <c r="C225" s="649"/>
      <c r="D225" s="302"/>
      <c r="E225" s="303"/>
      <c r="F225" s="303"/>
      <c r="G225" s="304"/>
      <c r="H225" s="304"/>
      <c r="I225" s="305" t="str">
        <f t="shared" si="3"/>
        <v/>
      </c>
      <c r="J225" s="305" t="str">
        <f t="shared" si="4"/>
        <v/>
      </c>
      <c r="K225" s="650"/>
      <c r="L225" s="307">
        <f t="shared" si="2"/>
        <v>218</v>
      </c>
    </row>
    <row r="226" spans="3:12" ht="13" thickBot="1">
      <c r="C226" s="651"/>
      <c r="D226" s="652"/>
      <c r="E226" s="653"/>
      <c r="F226" s="653"/>
      <c r="G226" s="654"/>
      <c r="H226" s="654"/>
      <c r="I226" s="655" t="str">
        <f t="shared" si="3"/>
        <v/>
      </c>
      <c r="J226" s="655" t="str">
        <f t="shared" si="4"/>
        <v/>
      </c>
      <c r="K226" s="656"/>
      <c r="L226" s="312">
        <f t="shared" si="2"/>
        <v>219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3C47D"/>
    <outlinePr summaryBelow="0" summaryRight="0"/>
  </sheetPr>
  <dimension ref="B5:V210"/>
  <sheetViews>
    <sheetView showGridLines="0" zoomScale="130" zoomScaleNormal="130" workbookViewId="0">
      <selection activeCell="E35" sqref="E35"/>
    </sheetView>
  </sheetViews>
  <sheetFormatPr baseColWidth="10" defaultColWidth="15.1640625" defaultRowHeight="15.75" customHeight="1"/>
  <cols>
    <col min="1" max="1" width="3.1640625" customWidth="1"/>
    <col min="2" max="7" width="21.83203125" customWidth="1"/>
    <col min="8" max="8" width="18.1640625" customWidth="1"/>
    <col min="9" max="12" width="21.83203125" customWidth="1"/>
    <col min="13" max="14" width="20" customWidth="1"/>
    <col min="15" max="22" width="19.5" customWidth="1"/>
    <col min="23" max="23" width="4.5" customWidth="1"/>
  </cols>
  <sheetData>
    <row r="5" spans="2:22" ht="19">
      <c r="B5" s="504" t="s">
        <v>223</v>
      </c>
      <c r="C5" s="279"/>
      <c r="D5" s="280"/>
      <c r="E5" s="279"/>
      <c r="F5" s="279"/>
      <c r="G5" s="281"/>
      <c r="H5" s="281"/>
      <c r="I5" s="281"/>
      <c r="J5" s="281"/>
      <c r="K5" s="281"/>
      <c r="L5" s="281"/>
      <c r="M5" s="281"/>
      <c r="N5" s="281"/>
      <c r="O5" s="281"/>
      <c r="P5" s="281"/>
      <c r="Q5" s="281"/>
      <c r="R5" s="281"/>
      <c r="S5" s="281"/>
      <c r="T5" s="281"/>
      <c r="U5" s="281"/>
      <c r="V5" s="282"/>
    </row>
    <row r="6" spans="2:22" ht="14" thickBot="1">
      <c r="B6" s="278"/>
      <c r="C6" s="105"/>
      <c r="D6" s="105"/>
      <c r="E6" s="105"/>
      <c r="F6" s="105"/>
      <c r="G6" s="105"/>
      <c r="H6" s="106"/>
      <c r="I6" s="106"/>
      <c r="J6" s="106"/>
      <c r="K6" s="851" t="s">
        <v>224</v>
      </c>
      <c r="L6" s="852"/>
      <c r="M6" s="106"/>
      <c r="N6" s="107"/>
      <c r="O6" s="107"/>
      <c r="P6" s="107"/>
      <c r="Q6" s="107"/>
      <c r="R6" s="107"/>
      <c r="S6" s="107"/>
      <c r="T6" s="107"/>
      <c r="U6" s="107"/>
      <c r="V6" s="249"/>
    </row>
    <row r="7" spans="2:22" ht="20.25" customHeight="1" thickBot="1">
      <c r="B7" s="248"/>
      <c r="D7" s="108"/>
      <c r="E7" s="104"/>
      <c r="F7" s="104"/>
      <c r="G7" s="109"/>
      <c r="H7" s="110"/>
      <c r="I7" s="110"/>
      <c r="J7" s="110"/>
      <c r="K7" s="26"/>
      <c r="L7" s="111" t="s">
        <v>14</v>
      </c>
      <c r="M7" s="110"/>
      <c r="N7" s="112"/>
      <c r="O7" s="112"/>
      <c r="P7" s="112"/>
      <c r="Q7" s="112"/>
      <c r="R7" s="112"/>
      <c r="S7" s="112"/>
      <c r="T7" s="112"/>
      <c r="U7" s="112"/>
      <c r="V7" s="250"/>
    </row>
    <row r="8" spans="2:22" ht="14" thickBot="1">
      <c r="B8" s="251" t="s">
        <v>132</v>
      </c>
      <c r="C8" s="113" t="s">
        <v>225</v>
      </c>
      <c r="D8" s="114"/>
      <c r="E8" s="104"/>
      <c r="F8" s="104"/>
      <c r="G8" s="109"/>
      <c r="H8" s="110"/>
      <c r="I8" s="110"/>
      <c r="J8" s="112"/>
      <c r="K8" s="115" t="s">
        <v>226</v>
      </c>
      <c r="L8" s="116">
        <f>'0. Config'!$L$13</f>
        <v>20000</v>
      </c>
      <c r="M8" s="109"/>
      <c r="N8" s="112"/>
      <c r="O8" s="112"/>
      <c r="P8" s="112"/>
      <c r="Q8" s="112"/>
      <c r="R8" s="112"/>
      <c r="S8" s="112"/>
      <c r="T8" s="112"/>
      <c r="U8" s="112"/>
      <c r="V8" s="250"/>
    </row>
    <row r="9" spans="2:22" ht="14" thickBot="1">
      <c r="B9" s="251" t="s">
        <v>133</v>
      </c>
      <c r="C9" s="52" t="s">
        <v>227</v>
      </c>
      <c r="D9" s="114"/>
      <c r="E9" s="104"/>
      <c r="F9" s="104"/>
      <c r="G9" s="109"/>
      <c r="H9" s="110"/>
      <c r="I9" s="110"/>
      <c r="J9" s="112"/>
      <c r="K9" s="117" t="s">
        <v>228</v>
      </c>
      <c r="L9" s="118">
        <f>SUM($D$18:$D1003)</f>
        <v>0</v>
      </c>
      <c r="M9" s="109"/>
      <c r="N9" s="112"/>
      <c r="O9" s="112"/>
      <c r="P9" s="112"/>
      <c r="Q9" s="112"/>
      <c r="R9" s="112"/>
      <c r="S9" s="112"/>
      <c r="T9" s="112"/>
      <c r="U9" s="112"/>
      <c r="V9" s="250"/>
    </row>
    <row r="10" spans="2:22" ht="14" thickBot="1">
      <c r="B10" s="251" t="s">
        <v>134</v>
      </c>
      <c r="C10" s="52" t="s">
        <v>42</v>
      </c>
      <c r="D10" s="114"/>
      <c r="E10" s="104"/>
      <c r="F10" s="104"/>
      <c r="G10" s="109"/>
      <c r="H10" s="110"/>
      <c r="I10" s="110"/>
      <c r="J10" s="112"/>
      <c r="K10" s="117" t="s">
        <v>229</v>
      </c>
      <c r="L10" s="119">
        <f>IF(L8=0,"",L9/L8)</f>
        <v>0</v>
      </c>
      <c r="M10" s="109"/>
      <c r="N10" s="112"/>
      <c r="O10" s="112"/>
      <c r="P10" s="112"/>
      <c r="Q10" s="112"/>
      <c r="R10" s="112"/>
      <c r="S10" s="112"/>
      <c r="T10" s="112"/>
      <c r="U10" s="112"/>
      <c r="V10" s="250"/>
    </row>
    <row r="11" spans="2:22" ht="14" thickBot="1">
      <c r="B11" s="252"/>
      <c r="C11" s="51"/>
      <c r="D11" s="114"/>
      <c r="E11" s="104"/>
      <c r="F11" s="104"/>
      <c r="G11" s="109"/>
      <c r="H11" s="110"/>
      <c r="I11" s="110"/>
      <c r="J11" s="112"/>
      <c r="K11" s="117" t="s">
        <v>230</v>
      </c>
      <c r="L11" s="118">
        <f>L8-L9</f>
        <v>20000</v>
      </c>
      <c r="M11" s="109"/>
      <c r="N11" s="112"/>
      <c r="O11" s="112"/>
      <c r="P11" s="112"/>
      <c r="Q11" s="112"/>
      <c r="R11" s="112"/>
      <c r="S11" s="112"/>
      <c r="T11" s="112"/>
      <c r="U11" s="112"/>
      <c r="V11" s="250"/>
    </row>
    <row r="12" spans="2:22" ht="14" thickBot="1">
      <c r="B12" s="252"/>
      <c r="C12" s="51"/>
      <c r="D12" s="114"/>
      <c r="E12" s="104"/>
      <c r="F12" s="104"/>
      <c r="G12" s="109"/>
      <c r="H12" s="110"/>
      <c r="I12" s="110"/>
      <c r="J12" s="112"/>
      <c r="K12" s="120" t="s">
        <v>231</v>
      </c>
      <c r="L12" s="121">
        <f>SUM($E$18:$E1003)</f>
        <v>0</v>
      </c>
      <c r="M12" s="109"/>
      <c r="N12" s="112"/>
      <c r="O12" s="112"/>
      <c r="P12" s="112"/>
      <c r="Q12" s="112"/>
      <c r="R12" s="112"/>
      <c r="S12" s="112"/>
      <c r="T12" s="112"/>
      <c r="U12" s="112"/>
      <c r="V12" s="250"/>
    </row>
    <row r="13" spans="2:22" ht="12" customHeight="1" thickBot="1">
      <c r="B13" s="253"/>
      <c r="C13" s="254"/>
      <c r="D13" s="254"/>
      <c r="E13" s="255"/>
      <c r="F13" s="256"/>
      <c r="G13" s="257"/>
      <c r="H13" s="258"/>
      <c r="I13" s="258"/>
      <c r="J13" s="258"/>
      <c r="K13" s="259"/>
      <c r="L13" s="259"/>
      <c r="M13" s="258"/>
      <c r="N13" s="260"/>
      <c r="O13" s="260"/>
      <c r="P13" s="260"/>
      <c r="Q13" s="260"/>
      <c r="R13" s="260"/>
      <c r="S13" s="260"/>
      <c r="T13" s="260"/>
      <c r="U13" s="260"/>
      <c r="V13" s="261"/>
    </row>
    <row r="14" spans="2:22" ht="12"/>
    <row r="15" spans="2:22" ht="13">
      <c r="B15" s="122" t="s">
        <v>6</v>
      </c>
      <c r="C15" s="122" t="s">
        <v>10</v>
      </c>
      <c r="D15" s="853" t="s">
        <v>8</v>
      </c>
      <c r="E15" s="854"/>
      <c r="F15" s="122" t="s">
        <v>10</v>
      </c>
      <c r="G15" s="122" t="s">
        <v>10</v>
      </c>
      <c r="H15" s="853" t="s">
        <v>6</v>
      </c>
      <c r="I15" s="855"/>
      <c r="J15" s="855"/>
      <c r="K15" s="855"/>
      <c r="L15" s="855"/>
      <c r="M15" s="854"/>
      <c r="N15" s="122"/>
      <c r="O15" s="853" t="s">
        <v>10</v>
      </c>
      <c r="P15" s="855"/>
      <c r="Q15" s="855"/>
      <c r="R15" s="854"/>
      <c r="S15" s="122" t="s">
        <v>6</v>
      </c>
      <c r="T15" s="853" t="s">
        <v>6</v>
      </c>
      <c r="U15" s="855"/>
      <c r="V15" s="854"/>
    </row>
    <row r="16" spans="2:22" ht="21" customHeight="1">
      <c r="B16" s="848" t="s">
        <v>232</v>
      </c>
      <c r="C16" s="849"/>
      <c r="D16" s="849"/>
      <c r="E16" s="849"/>
      <c r="F16" s="849"/>
      <c r="G16" s="856"/>
      <c r="H16" s="850" t="s">
        <v>233</v>
      </c>
      <c r="I16" s="849"/>
      <c r="J16" s="849"/>
      <c r="K16" s="849"/>
      <c r="L16" s="849"/>
      <c r="M16" s="849"/>
      <c r="N16" s="849"/>
      <c r="O16" s="848" t="s">
        <v>233</v>
      </c>
      <c r="P16" s="849"/>
      <c r="Q16" s="849"/>
      <c r="R16" s="849"/>
      <c r="S16" s="849"/>
      <c r="T16" s="850" t="s">
        <v>234</v>
      </c>
      <c r="U16" s="849"/>
      <c r="V16" s="849"/>
    </row>
    <row r="17" spans="2:22" ht="27.75" customHeight="1">
      <c r="B17" s="123" t="s">
        <v>235</v>
      </c>
      <c r="C17" s="124" t="s">
        <v>236</v>
      </c>
      <c r="D17" s="124" t="s">
        <v>237</v>
      </c>
      <c r="E17" s="124" t="s">
        <v>238</v>
      </c>
      <c r="F17" s="124" t="s">
        <v>239</v>
      </c>
      <c r="G17" s="124" t="s">
        <v>240</v>
      </c>
      <c r="H17" s="125" t="s">
        <v>172</v>
      </c>
      <c r="I17" s="125" t="s">
        <v>241</v>
      </c>
      <c r="J17" s="125" t="s">
        <v>242</v>
      </c>
      <c r="K17" s="125" t="s">
        <v>243</v>
      </c>
      <c r="L17" s="125" t="s">
        <v>244</v>
      </c>
      <c r="M17" s="125" t="s">
        <v>245</v>
      </c>
      <c r="N17" s="125" t="s">
        <v>160</v>
      </c>
      <c r="O17" s="124" t="s">
        <v>246</v>
      </c>
      <c r="P17" s="124" t="s">
        <v>247</v>
      </c>
      <c r="Q17" s="124" t="s">
        <v>248</v>
      </c>
      <c r="R17" s="124" t="s">
        <v>249</v>
      </c>
      <c r="S17" s="124" t="s">
        <v>250</v>
      </c>
      <c r="T17" s="125" t="s">
        <v>251</v>
      </c>
      <c r="U17" s="125" t="s">
        <v>252</v>
      </c>
      <c r="V17" s="126" t="s">
        <v>253</v>
      </c>
    </row>
    <row r="18" spans="2:22" ht="12.75" customHeight="1">
      <c r="B18" s="127"/>
      <c r="C18" s="128"/>
      <c r="D18" s="291"/>
      <c r="E18" s="129"/>
      <c r="F18" s="128"/>
      <c r="G18" s="128"/>
      <c r="H18" s="63"/>
      <c r="I18" s="128"/>
      <c r="J18" s="128"/>
      <c r="K18" s="128"/>
      <c r="L18" s="128"/>
      <c r="M18" s="128"/>
      <c r="N18" s="128"/>
      <c r="O18" s="128" t="s">
        <v>254</v>
      </c>
      <c r="P18" s="128" t="s">
        <v>254</v>
      </c>
      <c r="Q18" s="128" t="s">
        <v>254</v>
      </c>
      <c r="R18" s="128" t="s">
        <v>254</v>
      </c>
      <c r="S18" s="128"/>
      <c r="T18" s="128"/>
      <c r="U18" s="128"/>
      <c r="V18" s="130"/>
    </row>
    <row r="19" spans="2:22" ht="12.75" customHeight="1">
      <c r="B19" s="127"/>
      <c r="C19" s="128"/>
      <c r="D19" s="291"/>
      <c r="E19" s="129"/>
      <c r="F19" s="128"/>
      <c r="G19" s="128"/>
      <c r="H19" s="63"/>
      <c r="I19" s="128"/>
      <c r="J19" s="128"/>
      <c r="K19" s="128"/>
      <c r="L19" s="128"/>
      <c r="M19" s="128"/>
      <c r="N19" s="128"/>
      <c r="O19" s="128" t="s">
        <v>255</v>
      </c>
      <c r="P19" s="128" t="s">
        <v>254</v>
      </c>
      <c r="Q19" s="128" t="s">
        <v>255</v>
      </c>
      <c r="R19" s="128" t="s">
        <v>254</v>
      </c>
      <c r="S19" s="128"/>
      <c r="T19" s="128"/>
      <c r="U19" s="128"/>
      <c r="V19" s="130"/>
    </row>
    <row r="20" spans="2:22" ht="12.75" customHeight="1">
      <c r="B20" s="127"/>
      <c r="C20" s="128"/>
      <c r="D20" s="291"/>
      <c r="E20" s="129"/>
      <c r="F20" s="128"/>
      <c r="G20" s="128"/>
      <c r="H20" s="63"/>
      <c r="I20" s="128"/>
      <c r="J20" s="128"/>
      <c r="K20" s="128"/>
      <c r="L20" s="128"/>
      <c r="M20" s="128"/>
      <c r="N20" s="128"/>
      <c r="O20" s="128" t="s">
        <v>254</v>
      </c>
      <c r="P20" s="128" t="s">
        <v>254</v>
      </c>
      <c r="Q20" s="128" t="s">
        <v>254</v>
      </c>
      <c r="R20" s="128" t="s">
        <v>254</v>
      </c>
      <c r="S20" s="128"/>
      <c r="T20" s="128"/>
      <c r="U20" s="128"/>
      <c r="V20" s="130"/>
    </row>
    <row r="21" spans="2:22" ht="12.75" customHeight="1">
      <c r="B21" s="127"/>
      <c r="C21" s="128"/>
      <c r="D21" s="291"/>
      <c r="E21" s="129"/>
      <c r="F21" s="128"/>
      <c r="G21" s="128"/>
      <c r="H21" s="63"/>
      <c r="I21" s="128"/>
      <c r="J21" s="128"/>
      <c r="K21" s="128"/>
      <c r="L21" s="128"/>
      <c r="M21" s="128"/>
      <c r="N21" s="128"/>
      <c r="O21" s="128" t="s">
        <v>255</v>
      </c>
      <c r="P21" s="128" t="s">
        <v>254</v>
      </c>
      <c r="Q21" s="128" t="s">
        <v>255</v>
      </c>
      <c r="R21" s="128" t="s">
        <v>254</v>
      </c>
      <c r="S21" s="128"/>
      <c r="T21" s="128"/>
      <c r="U21" s="128"/>
      <c r="V21" s="130"/>
    </row>
    <row r="22" spans="2:22" ht="12">
      <c r="B22" s="127"/>
      <c r="C22" s="128"/>
      <c r="D22" s="291"/>
      <c r="E22" s="129"/>
      <c r="F22" s="128"/>
      <c r="G22" s="128"/>
      <c r="H22" s="63"/>
      <c r="I22" s="128"/>
      <c r="J22" s="128"/>
      <c r="K22" s="128"/>
      <c r="L22" s="128"/>
      <c r="M22" s="128"/>
      <c r="N22" s="128"/>
      <c r="O22" s="128"/>
      <c r="P22" s="128"/>
      <c r="Q22" s="128"/>
      <c r="R22" s="128"/>
      <c r="S22" s="128"/>
      <c r="T22" s="128"/>
      <c r="U22" s="128"/>
      <c r="V22" s="130"/>
    </row>
    <row r="23" spans="2:22" ht="12">
      <c r="B23" s="127"/>
      <c r="C23" s="128"/>
      <c r="D23" s="291"/>
      <c r="E23" s="129"/>
      <c r="F23" s="128"/>
      <c r="G23" s="128"/>
      <c r="H23" s="63"/>
      <c r="I23" s="128"/>
      <c r="J23" s="128"/>
      <c r="K23" s="128"/>
      <c r="L23" s="128"/>
      <c r="M23" s="128"/>
      <c r="N23" s="128"/>
      <c r="O23" s="128"/>
      <c r="P23" s="128"/>
      <c r="Q23" s="128"/>
      <c r="R23" s="128"/>
      <c r="S23" s="128"/>
      <c r="T23" s="128"/>
      <c r="U23" s="128"/>
      <c r="V23" s="130"/>
    </row>
    <row r="24" spans="2:22" ht="12">
      <c r="B24" s="127"/>
      <c r="C24" s="128"/>
      <c r="D24" s="291"/>
      <c r="E24" s="129"/>
      <c r="F24" s="128"/>
      <c r="G24" s="128"/>
      <c r="H24" s="63"/>
      <c r="I24" s="128"/>
      <c r="J24" s="128"/>
      <c r="K24" s="128"/>
      <c r="L24" s="128"/>
      <c r="M24" s="128"/>
      <c r="N24" s="128"/>
      <c r="O24" s="128"/>
      <c r="P24" s="128"/>
      <c r="Q24" s="128"/>
      <c r="R24" s="128"/>
      <c r="S24" s="128"/>
      <c r="T24" s="128"/>
      <c r="U24" s="128"/>
      <c r="V24" s="130"/>
    </row>
    <row r="25" spans="2:22" ht="12">
      <c r="B25" s="127"/>
      <c r="C25" s="128"/>
      <c r="D25" s="291"/>
      <c r="E25" s="129"/>
      <c r="F25" s="128"/>
      <c r="G25" s="128"/>
      <c r="H25" s="63"/>
      <c r="I25" s="128"/>
      <c r="J25" s="128"/>
      <c r="K25" s="128"/>
      <c r="L25" s="128"/>
      <c r="M25" s="128"/>
      <c r="N25" s="128"/>
      <c r="O25" s="128"/>
      <c r="P25" s="128"/>
      <c r="Q25" s="128"/>
      <c r="R25" s="128"/>
      <c r="S25" s="128"/>
      <c r="T25" s="128"/>
      <c r="U25" s="128"/>
      <c r="V25" s="130"/>
    </row>
    <row r="26" spans="2:22" ht="12">
      <c r="B26" s="127"/>
      <c r="C26" s="128"/>
      <c r="D26" s="291"/>
      <c r="E26" s="129"/>
      <c r="F26" s="128"/>
      <c r="G26" s="128"/>
      <c r="H26" s="63"/>
      <c r="I26" s="128"/>
      <c r="J26" s="128"/>
      <c r="K26" s="128"/>
      <c r="L26" s="128"/>
      <c r="M26" s="128"/>
      <c r="N26" s="128"/>
      <c r="O26" s="128"/>
      <c r="P26" s="128"/>
      <c r="Q26" s="128"/>
      <c r="R26" s="128"/>
      <c r="S26" s="128"/>
      <c r="T26" s="128"/>
      <c r="U26" s="128"/>
      <c r="V26" s="130"/>
    </row>
    <row r="27" spans="2:22" ht="12">
      <c r="B27" s="127"/>
      <c r="C27" s="128"/>
      <c r="D27" s="291"/>
      <c r="E27" s="129"/>
      <c r="F27" s="128"/>
      <c r="G27" s="128"/>
      <c r="H27" s="63"/>
      <c r="I27" s="128"/>
      <c r="J27" s="128"/>
      <c r="K27" s="128"/>
      <c r="L27" s="128"/>
      <c r="M27" s="128"/>
      <c r="N27" s="128"/>
      <c r="O27" s="128"/>
      <c r="P27" s="128"/>
      <c r="Q27" s="128"/>
      <c r="R27" s="128"/>
      <c r="S27" s="128"/>
      <c r="T27" s="128"/>
      <c r="U27" s="128"/>
      <c r="V27" s="130"/>
    </row>
    <row r="28" spans="2:22" ht="12">
      <c r="B28" s="127"/>
      <c r="C28" s="128"/>
      <c r="D28" s="291"/>
      <c r="E28" s="129"/>
      <c r="F28" s="128"/>
      <c r="G28" s="128"/>
      <c r="H28" s="63"/>
      <c r="I28" s="128"/>
      <c r="J28" s="128"/>
      <c r="K28" s="128"/>
      <c r="L28" s="128"/>
      <c r="M28" s="128"/>
      <c r="N28" s="128"/>
      <c r="O28" s="128"/>
      <c r="P28" s="128"/>
      <c r="Q28" s="128"/>
      <c r="R28" s="128"/>
      <c r="S28" s="128"/>
      <c r="T28" s="128"/>
      <c r="U28" s="128"/>
      <c r="V28" s="130"/>
    </row>
    <row r="29" spans="2:22" ht="12">
      <c r="B29" s="127"/>
      <c r="C29" s="128"/>
      <c r="D29" s="291"/>
      <c r="E29" s="129"/>
      <c r="F29" s="128"/>
      <c r="G29" s="128"/>
      <c r="H29" s="63"/>
      <c r="I29" s="128"/>
      <c r="J29" s="128"/>
      <c r="K29" s="128"/>
      <c r="L29" s="128"/>
      <c r="M29" s="128"/>
      <c r="N29" s="128"/>
      <c r="O29" s="128"/>
      <c r="P29" s="128"/>
      <c r="Q29" s="128"/>
      <c r="R29" s="128"/>
      <c r="S29" s="128"/>
      <c r="T29" s="128"/>
      <c r="U29" s="128"/>
      <c r="V29" s="130"/>
    </row>
    <row r="30" spans="2:22" ht="12">
      <c r="B30" s="127"/>
      <c r="C30" s="128"/>
      <c r="D30" s="291"/>
      <c r="E30" s="129"/>
      <c r="F30" s="128"/>
      <c r="G30" s="128"/>
      <c r="H30" s="63"/>
      <c r="I30" s="128"/>
      <c r="J30" s="128"/>
      <c r="K30" s="128"/>
      <c r="L30" s="128"/>
      <c r="M30" s="128"/>
      <c r="N30" s="128"/>
      <c r="O30" s="128"/>
      <c r="P30" s="128"/>
      <c r="Q30" s="128"/>
      <c r="R30" s="128"/>
      <c r="S30" s="128"/>
      <c r="T30" s="128"/>
      <c r="U30" s="128"/>
      <c r="V30" s="130"/>
    </row>
    <row r="31" spans="2:22" ht="12">
      <c r="B31" s="127"/>
      <c r="C31" s="128"/>
      <c r="D31" s="291"/>
      <c r="E31" s="129"/>
      <c r="F31" s="128"/>
      <c r="G31" s="128"/>
      <c r="H31" s="63"/>
      <c r="I31" s="128"/>
      <c r="J31" s="128"/>
      <c r="K31" s="128"/>
      <c r="L31" s="128"/>
      <c r="M31" s="128"/>
      <c r="N31" s="128"/>
      <c r="O31" s="128"/>
      <c r="P31" s="128"/>
      <c r="Q31" s="128"/>
      <c r="R31" s="128"/>
      <c r="S31" s="128"/>
      <c r="T31" s="128"/>
      <c r="U31" s="128"/>
      <c r="V31" s="130"/>
    </row>
    <row r="32" spans="2:22" ht="12">
      <c r="B32" s="127"/>
      <c r="C32" s="128"/>
      <c r="D32" s="291"/>
      <c r="E32" s="129"/>
      <c r="F32" s="128"/>
      <c r="G32" s="128"/>
      <c r="H32" s="63"/>
      <c r="I32" s="128"/>
      <c r="J32" s="128"/>
      <c r="K32" s="128"/>
      <c r="L32" s="128"/>
      <c r="M32" s="128"/>
      <c r="N32" s="128"/>
      <c r="O32" s="128"/>
      <c r="P32" s="128"/>
      <c r="Q32" s="128"/>
      <c r="R32" s="128"/>
      <c r="S32" s="128"/>
      <c r="T32" s="128"/>
      <c r="U32" s="128"/>
      <c r="V32" s="130"/>
    </row>
    <row r="33" spans="2:22" ht="12">
      <c r="B33" s="127"/>
      <c r="C33" s="128"/>
      <c r="D33" s="291"/>
      <c r="E33" s="129"/>
      <c r="F33" s="128"/>
      <c r="G33" s="128"/>
      <c r="H33" s="63"/>
      <c r="I33" s="128"/>
      <c r="J33" s="128"/>
      <c r="K33" s="128"/>
      <c r="L33" s="128"/>
      <c r="M33" s="128"/>
      <c r="N33" s="128"/>
      <c r="O33" s="128"/>
      <c r="P33" s="128"/>
      <c r="Q33" s="128"/>
      <c r="R33" s="128"/>
      <c r="S33" s="128"/>
      <c r="T33" s="128"/>
      <c r="U33" s="128"/>
      <c r="V33" s="130"/>
    </row>
    <row r="34" spans="2:22" ht="12">
      <c r="B34" s="127"/>
      <c r="C34" s="128"/>
      <c r="D34" s="291"/>
      <c r="E34" s="129"/>
      <c r="F34" s="128"/>
      <c r="G34" s="128"/>
      <c r="H34" s="63"/>
      <c r="I34" s="128"/>
      <c r="J34" s="128"/>
      <c r="K34" s="128"/>
      <c r="L34" s="128"/>
      <c r="M34" s="128"/>
      <c r="N34" s="128"/>
      <c r="O34" s="128"/>
      <c r="P34" s="128"/>
      <c r="Q34" s="128"/>
      <c r="R34" s="128"/>
      <c r="S34" s="128"/>
      <c r="T34" s="128"/>
      <c r="U34" s="128"/>
      <c r="V34" s="130"/>
    </row>
    <row r="35" spans="2:22" ht="12">
      <c r="B35" s="127"/>
      <c r="C35" s="128"/>
      <c r="D35" s="291"/>
      <c r="E35" s="129"/>
      <c r="F35" s="128"/>
      <c r="G35" s="128"/>
      <c r="H35" s="63"/>
      <c r="I35" s="128"/>
      <c r="J35" s="128"/>
      <c r="K35" s="128"/>
      <c r="L35" s="128"/>
      <c r="M35" s="128"/>
      <c r="N35" s="128"/>
      <c r="O35" s="128"/>
      <c r="P35" s="128"/>
      <c r="Q35" s="128"/>
      <c r="R35" s="128"/>
      <c r="S35" s="128"/>
      <c r="T35" s="128"/>
      <c r="U35" s="128"/>
      <c r="V35" s="130"/>
    </row>
    <row r="36" spans="2:22" ht="12">
      <c r="B36" s="127"/>
      <c r="C36" s="128"/>
      <c r="D36" s="291"/>
      <c r="E36" s="129"/>
      <c r="F36" s="128"/>
      <c r="G36" s="128"/>
      <c r="H36" s="63"/>
      <c r="I36" s="128"/>
      <c r="J36" s="128"/>
      <c r="K36" s="128"/>
      <c r="L36" s="128"/>
      <c r="M36" s="128"/>
      <c r="N36" s="128"/>
      <c r="O36" s="128"/>
      <c r="P36" s="128"/>
      <c r="Q36" s="128"/>
      <c r="R36" s="128"/>
      <c r="S36" s="128"/>
      <c r="T36" s="128"/>
      <c r="U36" s="128"/>
      <c r="V36" s="130"/>
    </row>
    <row r="37" spans="2:22" ht="12">
      <c r="B37" s="127"/>
      <c r="C37" s="128"/>
      <c r="D37" s="291"/>
      <c r="E37" s="129"/>
      <c r="F37" s="128"/>
      <c r="G37" s="128"/>
      <c r="H37" s="63"/>
      <c r="I37" s="128"/>
      <c r="J37" s="128"/>
      <c r="K37" s="128"/>
      <c r="L37" s="128"/>
      <c r="M37" s="128"/>
      <c r="N37" s="128"/>
      <c r="O37" s="128"/>
      <c r="P37" s="128"/>
      <c r="Q37" s="128"/>
      <c r="R37" s="128"/>
      <c r="S37" s="128"/>
      <c r="T37" s="128"/>
      <c r="U37" s="128"/>
      <c r="V37" s="130"/>
    </row>
    <row r="38" spans="2:22" ht="12">
      <c r="B38" s="127"/>
      <c r="C38" s="128"/>
      <c r="D38" s="291"/>
      <c r="E38" s="129"/>
      <c r="F38" s="128"/>
      <c r="G38" s="128"/>
      <c r="H38" s="63"/>
      <c r="I38" s="128"/>
      <c r="J38" s="128"/>
      <c r="K38" s="128"/>
      <c r="L38" s="128"/>
      <c r="M38" s="128"/>
      <c r="N38" s="128"/>
      <c r="O38" s="128"/>
      <c r="P38" s="128"/>
      <c r="Q38" s="128"/>
      <c r="R38" s="128"/>
      <c r="S38" s="128"/>
      <c r="T38" s="128"/>
      <c r="U38" s="128"/>
      <c r="V38" s="130"/>
    </row>
    <row r="39" spans="2:22" ht="12">
      <c r="B39" s="127"/>
      <c r="C39" s="128"/>
      <c r="D39" s="291"/>
      <c r="E39" s="129"/>
      <c r="F39" s="128"/>
      <c r="G39" s="128"/>
      <c r="H39" s="63"/>
      <c r="I39" s="128"/>
      <c r="J39" s="128"/>
      <c r="K39" s="128"/>
      <c r="L39" s="128"/>
      <c r="M39" s="128"/>
      <c r="N39" s="128"/>
      <c r="O39" s="128"/>
      <c r="P39" s="128"/>
      <c r="Q39" s="128"/>
      <c r="R39" s="128"/>
      <c r="S39" s="128"/>
      <c r="T39" s="128"/>
      <c r="U39" s="128"/>
      <c r="V39" s="130"/>
    </row>
    <row r="40" spans="2:22" ht="12">
      <c r="B40" s="127"/>
      <c r="C40" s="128"/>
      <c r="D40" s="291"/>
      <c r="E40" s="129"/>
      <c r="F40" s="128"/>
      <c r="G40" s="128"/>
      <c r="H40" s="63"/>
      <c r="I40" s="128"/>
      <c r="J40" s="128"/>
      <c r="K40" s="128"/>
      <c r="L40" s="128"/>
      <c r="M40" s="128"/>
      <c r="N40" s="128"/>
      <c r="O40" s="128"/>
      <c r="P40" s="128"/>
      <c r="Q40" s="128"/>
      <c r="R40" s="128"/>
      <c r="S40" s="128"/>
      <c r="T40" s="128"/>
      <c r="U40" s="128"/>
      <c r="V40" s="130"/>
    </row>
    <row r="41" spans="2:22" ht="12">
      <c r="B41" s="127"/>
      <c r="C41" s="128"/>
      <c r="D41" s="291"/>
      <c r="E41" s="129"/>
      <c r="F41" s="128"/>
      <c r="G41" s="128"/>
      <c r="H41" s="63"/>
      <c r="I41" s="128"/>
      <c r="J41" s="128"/>
      <c r="K41" s="128"/>
      <c r="L41" s="128"/>
      <c r="M41" s="128"/>
      <c r="N41" s="128"/>
      <c r="O41" s="128"/>
      <c r="P41" s="128"/>
      <c r="Q41" s="128"/>
      <c r="R41" s="128"/>
      <c r="S41" s="128"/>
      <c r="T41" s="128"/>
      <c r="U41" s="128"/>
      <c r="V41" s="130"/>
    </row>
    <row r="42" spans="2:22" ht="12">
      <c r="B42" s="127"/>
      <c r="C42" s="128"/>
      <c r="D42" s="291"/>
      <c r="E42" s="129"/>
      <c r="F42" s="128"/>
      <c r="G42" s="128"/>
      <c r="H42" s="63"/>
      <c r="I42" s="128"/>
      <c r="J42" s="128"/>
      <c r="K42" s="128"/>
      <c r="L42" s="128"/>
      <c r="M42" s="128"/>
      <c r="N42" s="128"/>
      <c r="O42" s="128"/>
      <c r="P42" s="128"/>
      <c r="Q42" s="128"/>
      <c r="R42" s="128"/>
      <c r="S42" s="128"/>
      <c r="T42" s="128"/>
      <c r="U42" s="128"/>
      <c r="V42" s="130"/>
    </row>
    <row r="43" spans="2:22" ht="12">
      <c r="B43" s="127"/>
      <c r="C43" s="128"/>
      <c r="D43" s="291"/>
      <c r="E43" s="129"/>
      <c r="F43" s="128"/>
      <c r="G43" s="128"/>
      <c r="H43" s="63"/>
      <c r="I43" s="128"/>
      <c r="J43" s="128"/>
      <c r="K43" s="128"/>
      <c r="L43" s="128"/>
      <c r="M43" s="128"/>
      <c r="N43" s="128"/>
      <c r="O43" s="128"/>
      <c r="P43" s="128"/>
      <c r="Q43" s="128"/>
      <c r="R43" s="128"/>
      <c r="S43" s="128"/>
      <c r="T43" s="128"/>
      <c r="U43" s="128"/>
      <c r="V43" s="130"/>
    </row>
    <row r="44" spans="2:22" ht="12">
      <c r="B44" s="127"/>
      <c r="C44" s="128"/>
      <c r="D44" s="291"/>
      <c r="E44" s="129"/>
      <c r="F44" s="128"/>
      <c r="G44" s="128"/>
      <c r="H44" s="63"/>
      <c r="I44" s="128"/>
      <c r="J44" s="128"/>
      <c r="K44" s="128"/>
      <c r="L44" s="128"/>
      <c r="M44" s="128"/>
      <c r="N44" s="128"/>
      <c r="O44" s="128"/>
      <c r="P44" s="128"/>
      <c r="Q44" s="128"/>
      <c r="R44" s="128"/>
      <c r="S44" s="128"/>
      <c r="T44" s="128"/>
      <c r="U44" s="128"/>
      <c r="V44" s="130"/>
    </row>
    <row r="45" spans="2:22" ht="12">
      <c r="B45" s="127"/>
      <c r="C45" s="128"/>
      <c r="D45" s="291"/>
      <c r="E45" s="129"/>
      <c r="F45" s="128"/>
      <c r="G45" s="128"/>
      <c r="H45" s="63"/>
      <c r="I45" s="128"/>
      <c r="J45" s="128"/>
      <c r="K45" s="128"/>
      <c r="L45" s="128"/>
      <c r="M45" s="128"/>
      <c r="N45" s="128"/>
      <c r="O45" s="128"/>
      <c r="P45" s="128"/>
      <c r="Q45" s="128"/>
      <c r="R45" s="128"/>
      <c r="S45" s="128"/>
      <c r="T45" s="128"/>
      <c r="U45" s="128"/>
      <c r="V45" s="130"/>
    </row>
    <row r="46" spans="2:22" ht="12">
      <c r="B46" s="127"/>
      <c r="C46" s="128"/>
      <c r="D46" s="291"/>
      <c r="E46" s="129"/>
      <c r="F46" s="128"/>
      <c r="G46" s="128"/>
      <c r="H46" s="63"/>
      <c r="I46" s="128"/>
      <c r="J46" s="128"/>
      <c r="K46" s="128"/>
      <c r="L46" s="128"/>
      <c r="M46" s="128"/>
      <c r="N46" s="128"/>
      <c r="O46" s="128"/>
      <c r="P46" s="128"/>
      <c r="Q46" s="128"/>
      <c r="R46" s="128"/>
      <c r="S46" s="128"/>
      <c r="T46" s="128"/>
      <c r="U46" s="128"/>
      <c r="V46" s="130"/>
    </row>
    <row r="47" spans="2:22" ht="12">
      <c r="B47" s="127"/>
      <c r="C47" s="128"/>
      <c r="D47" s="291"/>
      <c r="E47" s="129"/>
      <c r="F47" s="128"/>
      <c r="G47" s="128"/>
      <c r="H47" s="63"/>
      <c r="I47" s="128"/>
      <c r="J47" s="128"/>
      <c r="K47" s="128"/>
      <c r="L47" s="128"/>
      <c r="M47" s="128"/>
      <c r="N47" s="128"/>
      <c r="O47" s="128"/>
      <c r="P47" s="128"/>
      <c r="Q47" s="128"/>
      <c r="R47" s="128"/>
      <c r="S47" s="128"/>
      <c r="T47" s="128"/>
      <c r="U47" s="128"/>
      <c r="V47" s="130"/>
    </row>
    <row r="48" spans="2:22" ht="12">
      <c r="B48" s="127"/>
      <c r="C48" s="128"/>
      <c r="D48" s="291"/>
      <c r="E48" s="129"/>
      <c r="F48" s="128"/>
      <c r="G48" s="128"/>
      <c r="H48" s="63"/>
      <c r="I48" s="128"/>
      <c r="J48" s="128"/>
      <c r="K48" s="128"/>
      <c r="L48" s="128"/>
      <c r="M48" s="128"/>
      <c r="N48" s="128"/>
      <c r="O48" s="128"/>
      <c r="P48" s="128"/>
      <c r="Q48" s="128"/>
      <c r="R48" s="128"/>
      <c r="S48" s="128"/>
      <c r="T48" s="128"/>
      <c r="U48" s="128"/>
      <c r="V48" s="130"/>
    </row>
    <row r="49" spans="2:22" ht="12">
      <c r="B49" s="127"/>
      <c r="C49" s="128"/>
      <c r="D49" s="291"/>
      <c r="E49" s="129"/>
      <c r="F49" s="128"/>
      <c r="G49" s="128"/>
      <c r="H49" s="63"/>
      <c r="I49" s="128"/>
      <c r="J49" s="128"/>
      <c r="K49" s="128"/>
      <c r="L49" s="128"/>
      <c r="M49" s="128"/>
      <c r="N49" s="128"/>
      <c r="O49" s="128"/>
      <c r="P49" s="128"/>
      <c r="Q49" s="128"/>
      <c r="R49" s="128"/>
      <c r="S49" s="128"/>
      <c r="T49" s="128"/>
      <c r="U49" s="128"/>
      <c r="V49" s="130"/>
    </row>
    <row r="50" spans="2:22" ht="12">
      <c r="B50" s="127"/>
      <c r="C50" s="128"/>
      <c r="D50" s="291"/>
      <c r="E50" s="129"/>
      <c r="F50" s="128"/>
      <c r="G50" s="128"/>
      <c r="H50" s="63"/>
      <c r="I50" s="128"/>
      <c r="J50" s="128"/>
      <c r="K50" s="128"/>
      <c r="L50" s="128"/>
      <c r="M50" s="128"/>
      <c r="N50" s="128"/>
      <c r="O50" s="128"/>
      <c r="P50" s="128"/>
      <c r="Q50" s="128"/>
      <c r="R50" s="128"/>
      <c r="S50" s="128"/>
      <c r="T50" s="128"/>
      <c r="U50" s="128"/>
      <c r="V50" s="130"/>
    </row>
    <row r="51" spans="2:22" ht="12">
      <c r="B51" s="127"/>
      <c r="C51" s="128"/>
      <c r="D51" s="291"/>
      <c r="E51" s="129"/>
      <c r="F51" s="128"/>
      <c r="G51" s="128"/>
      <c r="H51" s="63"/>
      <c r="I51" s="128"/>
      <c r="J51" s="128"/>
      <c r="K51" s="128"/>
      <c r="L51" s="128"/>
      <c r="M51" s="128"/>
      <c r="N51" s="128"/>
      <c r="O51" s="128"/>
      <c r="P51" s="128"/>
      <c r="Q51" s="128"/>
      <c r="R51" s="128"/>
      <c r="S51" s="128"/>
      <c r="T51" s="128"/>
      <c r="U51" s="128"/>
      <c r="V51" s="130"/>
    </row>
    <row r="52" spans="2:22" ht="12">
      <c r="B52" s="127"/>
      <c r="C52" s="128"/>
      <c r="D52" s="291"/>
      <c r="E52" s="129"/>
      <c r="F52" s="128"/>
      <c r="G52" s="128"/>
      <c r="H52" s="63"/>
      <c r="I52" s="128"/>
      <c r="J52" s="128"/>
      <c r="K52" s="128"/>
      <c r="L52" s="128"/>
      <c r="M52" s="128"/>
      <c r="N52" s="128"/>
      <c r="O52" s="128"/>
      <c r="P52" s="128"/>
      <c r="Q52" s="128"/>
      <c r="R52" s="128"/>
      <c r="S52" s="128"/>
      <c r="T52" s="128"/>
      <c r="U52" s="128"/>
      <c r="V52" s="130"/>
    </row>
    <row r="53" spans="2:22" ht="12">
      <c r="B53" s="127"/>
      <c r="C53" s="128"/>
      <c r="D53" s="291"/>
      <c r="E53" s="129"/>
      <c r="F53" s="128"/>
      <c r="G53" s="128"/>
      <c r="H53" s="63"/>
      <c r="I53" s="128"/>
      <c r="J53" s="128"/>
      <c r="K53" s="128"/>
      <c r="L53" s="128"/>
      <c r="M53" s="128"/>
      <c r="N53" s="128"/>
      <c r="O53" s="128"/>
      <c r="P53" s="128"/>
      <c r="Q53" s="128"/>
      <c r="R53" s="128"/>
      <c r="S53" s="128"/>
      <c r="T53" s="128"/>
      <c r="U53" s="128"/>
      <c r="V53" s="130"/>
    </row>
    <row r="54" spans="2:22" ht="12">
      <c r="B54" s="127"/>
      <c r="C54" s="128"/>
      <c r="D54" s="291"/>
      <c r="E54" s="129"/>
      <c r="F54" s="128"/>
      <c r="G54" s="128"/>
      <c r="H54" s="63"/>
      <c r="I54" s="128"/>
      <c r="J54" s="128"/>
      <c r="K54" s="128"/>
      <c r="L54" s="128"/>
      <c r="M54" s="128"/>
      <c r="N54" s="128"/>
      <c r="O54" s="128"/>
      <c r="P54" s="128"/>
      <c r="Q54" s="128"/>
      <c r="R54" s="128"/>
      <c r="S54" s="128"/>
      <c r="T54" s="128"/>
      <c r="U54" s="128"/>
      <c r="V54" s="130"/>
    </row>
    <row r="55" spans="2:22" ht="12">
      <c r="B55" s="127"/>
      <c r="C55" s="128"/>
      <c r="D55" s="291"/>
      <c r="E55" s="129"/>
      <c r="F55" s="128"/>
      <c r="G55" s="128"/>
      <c r="H55" s="63"/>
      <c r="I55" s="128"/>
      <c r="J55" s="128"/>
      <c r="K55" s="128"/>
      <c r="L55" s="128"/>
      <c r="M55" s="128"/>
      <c r="N55" s="128"/>
      <c r="O55" s="128"/>
      <c r="P55" s="128"/>
      <c r="Q55" s="128"/>
      <c r="R55" s="128"/>
      <c r="S55" s="128"/>
      <c r="T55" s="128"/>
      <c r="U55" s="128"/>
      <c r="V55" s="130"/>
    </row>
    <row r="56" spans="2:22" ht="12">
      <c r="B56" s="127"/>
      <c r="C56" s="128"/>
      <c r="D56" s="291"/>
      <c r="E56" s="129"/>
      <c r="F56" s="128"/>
      <c r="G56" s="128"/>
      <c r="H56" s="63"/>
      <c r="I56" s="128"/>
      <c r="J56" s="128"/>
      <c r="K56" s="128"/>
      <c r="L56" s="128"/>
      <c r="M56" s="128"/>
      <c r="N56" s="128"/>
      <c r="O56" s="128"/>
      <c r="P56" s="128"/>
      <c r="Q56" s="128"/>
      <c r="R56" s="128"/>
      <c r="S56" s="128"/>
      <c r="T56" s="128"/>
      <c r="U56" s="128"/>
      <c r="V56" s="130"/>
    </row>
    <row r="57" spans="2:22" ht="12">
      <c r="B57" s="127"/>
      <c r="C57" s="128"/>
      <c r="D57" s="291"/>
      <c r="E57" s="129"/>
      <c r="F57" s="128"/>
      <c r="G57" s="128"/>
      <c r="H57" s="63"/>
      <c r="I57" s="128"/>
      <c r="J57" s="128"/>
      <c r="K57" s="128"/>
      <c r="L57" s="128"/>
      <c r="M57" s="128"/>
      <c r="N57" s="128"/>
      <c r="O57" s="128"/>
      <c r="P57" s="128"/>
      <c r="Q57" s="128"/>
      <c r="R57" s="128"/>
      <c r="S57" s="128"/>
      <c r="T57" s="128"/>
      <c r="U57" s="128"/>
      <c r="V57" s="130"/>
    </row>
    <row r="58" spans="2:22" ht="12">
      <c r="B58" s="127"/>
      <c r="C58" s="128"/>
      <c r="D58" s="291"/>
      <c r="E58" s="129"/>
      <c r="F58" s="128"/>
      <c r="G58" s="128"/>
      <c r="H58" s="63"/>
      <c r="I58" s="128"/>
      <c r="J58" s="128"/>
      <c r="K58" s="128"/>
      <c r="L58" s="128"/>
      <c r="M58" s="128"/>
      <c r="N58" s="128"/>
      <c r="O58" s="128"/>
      <c r="P58" s="128"/>
      <c r="Q58" s="128"/>
      <c r="R58" s="128"/>
      <c r="S58" s="128"/>
      <c r="T58" s="128"/>
      <c r="U58" s="128"/>
      <c r="V58" s="130"/>
    </row>
    <row r="59" spans="2:22" ht="12">
      <c r="B59" s="127"/>
      <c r="C59" s="128"/>
      <c r="D59" s="291"/>
      <c r="E59" s="129"/>
      <c r="F59" s="128"/>
      <c r="G59" s="128"/>
      <c r="H59" s="63"/>
      <c r="I59" s="128"/>
      <c r="J59" s="128"/>
      <c r="K59" s="128"/>
      <c r="L59" s="128"/>
      <c r="M59" s="128"/>
      <c r="N59" s="128"/>
      <c r="O59" s="128"/>
      <c r="P59" s="128"/>
      <c r="Q59" s="128"/>
      <c r="R59" s="128"/>
      <c r="S59" s="128"/>
      <c r="T59" s="128"/>
      <c r="U59" s="128"/>
      <c r="V59" s="130"/>
    </row>
    <row r="60" spans="2:22" ht="12">
      <c r="B60" s="127"/>
      <c r="C60" s="128"/>
      <c r="D60" s="291"/>
      <c r="E60" s="129"/>
      <c r="F60" s="128"/>
      <c r="G60" s="128"/>
      <c r="H60" s="63"/>
      <c r="I60" s="128"/>
      <c r="J60" s="128"/>
      <c r="K60" s="128"/>
      <c r="L60" s="128"/>
      <c r="M60" s="128"/>
      <c r="N60" s="128"/>
      <c r="O60" s="128"/>
      <c r="P60" s="128"/>
      <c r="Q60" s="128"/>
      <c r="R60" s="128"/>
      <c r="S60" s="128"/>
      <c r="T60" s="128"/>
      <c r="U60" s="128"/>
      <c r="V60" s="130"/>
    </row>
    <row r="61" spans="2:22" ht="12">
      <c r="B61" s="127"/>
      <c r="C61" s="128"/>
      <c r="D61" s="291"/>
      <c r="E61" s="129"/>
      <c r="F61" s="128"/>
      <c r="G61" s="128"/>
      <c r="H61" s="63"/>
      <c r="I61" s="128"/>
      <c r="J61" s="128"/>
      <c r="K61" s="128"/>
      <c r="L61" s="128"/>
      <c r="M61" s="128"/>
      <c r="N61" s="128"/>
      <c r="O61" s="128"/>
      <c r="P61" s="128"/>
      <c r="Q61" s="128"/>
      <c r="R61" s="128"/>
      <c r="S61" s="128"/>
      <c r="T61" s="128"/>
      <c r="U61" s="128"/>
      <c r="V61" s="130"/>
    </row>
    <row r="62" spans="2:22" ht="12">
      <c r="B62" s="127"/>
      <c r="C62" s="128"/>
      <c r="D62" s="291"/>
      <c r="E62" s="129"/>
      <c r="F62" s="128"/>
      <c r="G62" s="128"/>
      <c r="H62" s="63"/>
      <c r="I62" s="128"/>
      <c r="J62" s="128"/>
      <c r="K62" s="128"/>
      <c r="L62" s="128"/>
      <c r="M62" s="128"/>
      <c r="N62" s="128"/>
      <c r="O62" s="128"/>
      <c r="P62" s="128"/>
      <c r="Q62" s="128"/>
      <c r="R62" s="128"/>
      <c r="S62" s="128"/>
      <c r="T62" s="128"/>
      <c r="U62" s="128"/>
      <c r="V62" s="130"/>
    </row>
    <row r="63" spans="2:22" ht="12">
      <c r="B63" s="127"/>
      <c r="C63" s="128"/>
      <c r="D63" s="291"/>
      <c r="E63" s="129"/>
      <c r="F63" s="128"/>
      <c r="G63" s="128"/>
      <c r="H63" s="63"/>
      <c r="I63" s="128"/>
      <c r="J63" s="128"/>
      <c r="K63" s="128"/>
      <c r="L63" s="128"/>
      <c r="M63" s="128"/>
      <c r="N63" s="128"/>
      <c r="O63" s="128"/>
      <c r="P63" s="128"/>
      <c r="Q63" s="128"/>
      <c r="R63" s="128"/>
      <c r="S63" s="128"/>
      <c r="T63" s="128"/>
      <c r="U63" s="128"/>
      <c r="V63" s="130"/>
    </row>
    <row r="64" spans="2:22" ht="12">
      <c r="B64" s="127"/>
      <c r="C64" s="128"/>
      <c r="D64" s="291"/>
      <c r="E64" s="129"/>
      <c r="F64" s="128"/>
      <c r="G64" s="128"/>
      <c r="H64" s="63"/>
      <c r="I64" s="128"/>
      <c r="J64" s="128"/>
      <c r="K64" s="128"/>
      <c r="L64" s="128"/>
      <c r="M64" s="128"/>
      <c r="N64" s="128"/>
      <c r="O64" s="128"/>
      <c r="P64" s="128"/>
      <c r="Q64" s="128"/>
      <c r="R64" s="128"/>
      <c r="S64" s="128"/>
      <c r="T64" s="128"/>
      <c r="U64" s="128"/>
      <c r="V64" s="130"/>
    </row>
    <row r="65" spans="2:22" ht="12">
      <c r="B65" s="127"/>
      <c r="C65" s="128"/>
      <c r="D65" s="291"/>
      <c r="E65" s="129"/>
      <c r="F65" s="128"/>
      <c r="G65" s="128"/>
      <c r="H65" s="63"/>
      <c r="I65" s="128"/>
      <c r="J65" s="128"/>
      <c r="K65" s="128"/>
      <c r="L65" s="128"/>
      <c r="M65" s="128"/>
      <c r="N65" s="128"/>
      <c r="O65" s="128"/>
      <c r="P65" s="128"/>
      <c r="Q65" s="128"/>
      <c r="R65" s="128"/>
      <c r="S65" s="128"/>
      <c r="T65" s="128"/>
      <c r="U65" s="128"/>
      <c r="V65" s="130"/>
    </row>
    <row r="66" spans="2:22" ht="12">
      <c r="B66" s="127"/>
      <c r="C66" s="128"/>
      <c r="D66" s="291"/>
      <c r="E66" s="129"/>
      <c r="F66" s="128"/>
      <c r="G66" s="128"/>
      <c r="H66" s="63"/>
      <c r="I66" s="128"/>
      <c r="J66" s="128"/>
      <c r="K66" s="128"/>
      <c r="L66" s="128"/>
      <c r="M66" s="128"/>
      <c r="N66" s="128"/>
      <c r="O66" s="128"/>
      <c r="P66" s="128"/>
      <c r="Q66" s="128"/>
      <c r="R66" s="128"/>
      <c r="S66" s="128"/>
      <c r="T66" s="128"/>
      <c r="U66" s="128"/>
      <c r="V66" s="130"/>
    </row>
    <row r="67" spans="2:22" ht="12">
      <c r="B67" s="127"/>
      <c r="C67" s="128"/>
      <c r="D67" s="291"/>
      <c r="E67" s="129"/>
      <c r="F67" s="128"/>
      <c r="G67" s="128"/>
      <c r="H67" s="63"/>
      <c r="I67" s="128"/>
      <c r="J67" s="128"/>
      <c r="K67" s="128"/>
      <c r="L67" s="128"/>
      <c r="M67" s="128"/>
      <c r="N67" s="128"/>
      <c r="O67" s="128"/>
      <c r="P67" s="128"/>
      <c r="Q67" s="128"/>
      <c r="R67" s="128"/>
      <c r="S67" s="128"/>
      <c r="T67" s="128"/>
      <c r="U67" s="128"/>
      <c r="V67" s="130"/>
    </row>
    <row r="68" spans="2:22" ht="12">
      <c r="B68" s="127"/>
      <c r="C68" s="128"/>
      <c r="D68" s="291"/>
      <c r="E68" s="129"/>
      <c r="F68" s="128"/>
      <c r="G68" s="128"/>
      <c r="H68" s="63"/>
      <c r="I68" s="128"/>
      <c r="J68" s="128"/>
      <c r="K68" s="128"/>
      <c r="L68" s="128"/>
      <c r="M68" s="128"/>
      <c r="N68" s="128"/>
      <c r="O68" s="128"/>
      <c r="P68" s="128"/>
      <c r="Q68" s="128"/>
      <c r="R68" s="128"/>
      <c r="S68" s="128"/>
      <c r="T68" s="128"/>
      <c r="U68" s="128"/>
      <c r="V68" s="130"/>
    </row>
    <row r="69" spans="2:22" ht="12">
      <c r="B69" s="127"/>
      <c r="C69" s="128"/>
      <c r="D69" s="291"/>
      <c r="E69" s="129"/>
      <c r="F69" s="128"/>
      <c r="G69" s="128"/>
      <c r="H69" s="63"/>
      <c r="I69" s="128"/>
      <c r="J69" s="128"/>
      <c r="K69" s="128"/>
      <c r="L69" s="128"/>
      <c r="M69" s="128"/>
      <c r="N69" s="128"/>
      <c r="O69" s="128"/>
      <c r="P69" s="128"/>
      <c r="Q69" s="128"/>
      <c r="R69" s="128"/>
      <c r="S69" s="128"/>
      <c r="T69" s="128"/>
      <c r="U69" s="128"/>
      <c r="V69" s="130"/>
    </row>
    <row r="70" spans="2:22" ht="12">
      <c r="B70" s="127"/>
      <c r="C70" s="128"/>
      <c r="D70" s="291"/>
      <c r="E70" s="129"/>
      <c r="F70" s="128"/>
      <c r="G70" s="128"/>
      <c r="H70" s="63"/>
      <c r="I70" s="128"/>
      <c r="J70" s="128"/>
      <c r="K70" s="128"/>
      <c r="L70" s="128"/>
      <c r="M70" s="128"/>
      <c r="N70" s="128"/>
      <c r="O70" s="128"/>
      <c r="P70" s="128"/>
      <c r="Q70" s="128"/>
      <c r="R70" s="128"/>
      <c r="S70" s="128"/>
      <c r="T70" s="128"/>
      <c r="U70" s="128"/>
      <c r="V70" s="130"/>
    </row>
    <row r="71" spans="2:22" ht="12">
      <c r="B71" s="127"/>
      <c r="C71" s="128"/>
      <c r="D71" s="291"/>
      <c r="E71" s="129"/>
      <c r="F71" s="128"/>
      <c r="G71" s="128"/>
      <c r="H71" s="63"/>
      <c r="I71" s="128"/>
      <c r="J71" s="128"/>
      <c r="K71" s="128"/>
      <c r="L71" s="128"/>
      <c r="M71" s="128"/>
      <c r="N71" s="128"/>
      <c r="O71" s="128"/>
      <c r="P71" s="128"/>
      <c r="Q71" s="128"/>
      <c r="R71" s="128"/>
      <c r="S71" s="128"/>
      <c r="T71" s="128"/>
      <c r="U71" s="128"/>
      <c r="V71" s="130"/>
    </row>
    <row r="72" spans="2:22" ht="12">
      <c r="B72" s="127"/>
      <c r="C72" s="128"/>
      <c r="D72" s="291"/>
      <c r="E72" s="129"/>
      <c r="F72" s="128"/>
      <c r="G72" s="128"/>
      <c r="H72" s="63"/>
      <c r="I72" s="128"/>
      <c r="J72" s="128"/>
      <c r="K72" s="128"/>
      <c r="L72" s="128"/>
      <c r="M72" s="128"/>
      <c r="N72" s="128"/>
      <c r="O72" s="128"/>
      <c r="P72" s="128"/>
      <c r="Q72" s="128"/>
      <c r="R72" s="128"/>
      <c r="S72" s="128"/>
      <c r="T72" s="128"/>
      <c r="U72" s="128"/>
      <c r="V72" s="130"/>
    </row>
    <row r="73" spans="2:22" ht="12">
      <c r="B73" s="127"/>
      <c r="C73" s="128"/>
      <c r="D73" s="291"/>
      <c r="E73" s="129"/>
      <c r="F73" s="128"/>
      <c r="G73" s="128"/>
      <c r="H73" s="63"/>
      <c r="I73" s="128"/>
      <c r="J73" s="128"/>
      <c r="K73" s="128"/>
      <c r="L73" s="128"/>
      <c r="M73" s="128"/>
      <c r="N73" s="128"/>
      <c r="O73" s="128"/>
      <c r="P73" s="128"/>
      <c r="Q73" s="128"/>
      <c r="R73" s="128"/>
      <c r="S73" s="128"/>
      <c r="T73" s="128"/>
      <c r="U73" s="128"/>
      <c r="V73" s="130"/>
    </row>
    <row r="74" spans="2:22" ht="12">
      <c r="B74" s="127"/>
      <c r="C74" s="128"/>
      <c r="D74" s="291"/>
      <c r="E74" s="129"/>
      <c r="F74" s="128"/>
      <c r="G74" s="128"/>
      <c r="H74" s="63"/>
      <c r="I74" s="128"/>
      <c r="J74" s="128"/>
      <c r="K74" s="128"/>
      <c r="L74" s="128"/>
      <c r="M74" s="128"/>
      <c r="N74" s="128"/>
      <c r="O74" s="128"/>
      <c r="P74" s="128"/>
      <c r="Q74" s="128"/>
      <c r="R74" s="128"/>
      <c r="S74" s="128"/>
      <c r="T74" s="128"/>
      <c r="U74" s="128"/>
      <c r="V74" s="130"/>
    </row>
    <row r="75" spans="2:22" ht="12">
      <c r="B75" s="127"/>
      <c r="C75" s="128"/>
      <c r="D75" s="291"/>
      <c r="E75" s="129"/>
      <c r="F75" s="128"/>
      <c r="G75" s="128"/>
      <c r="H75" s="63"/>
      <c r="I75" s="128"/>
      <c r="J75" s="128"/>
      <c r="K75" s="128"/>
      <c r="L75" s="128"/>
      <c r="M75" s="128"/>
      <c r="N75" s="128"/>
      <c r="O75" s="128"/>
      <c r="P75" s="128"/>
      <c r="Q75" s="128"/>
      <c r="R75" s="128"/>
      <c r="S75" s="128"/>
      <c r="T75" s="128"/>
      <c r="U75" s="128"/>
      <c r="V75" s="130"/>
    </row>
    <row r="76" spans="2:22" ht="12">
      <c r="B76" s="127"/>
      <c r="C76" s="128"/>
      <c r="D76" s="291"/>
      <c r="E76" s="129"/>
      <c r="F76" s="128"/>
      <c r="G76" s="128"/>
      <c r="H76" s="63"/>
      <c r="I76" s="128"/>
      <c r="J76" s="128"/>
      <c r="K76" s="128"/>
      <c r="L76" s="128"/>
      <c r="M76" s="128"/>
      <c r="N76" s="128"/>
      <c r="O76" s="128"/>
      <c r="P76" s="128"/>
      <c r="Q76" s="128"/>
      <c r="R76" s="128"/>
      <c r="S76" s="128"/>
      <c r="T76" s="128"/>
      <c r="U76" s="128"/>
      <c r="V76" s="130"/>
    </row>
    <row r="77" spans="2:22" ht="12">
      <c r="B77" s="127"/>
      <c r="C77" s="128"/>
      <c r="D77" s="291"/>
      <c r="E77" s="129"/>
      <c r="F77" s="128"/>
      <c r="G77" s="128"/>
      <c r="H77" s="63"/>
      <c r="I77" s="128"/>
      <c r="J77" s="128"/>
      <c r="K77" s="128"/>
      <c r="L77" s="128"/>
      <c r="M77" s="128"/>
      <c r="N77" s="128"/>
      <c r="O77" s="128"/>
      <c r="P77" s="128"/>
      <c r="Q77" s="128"/>
      <c r="R77" s="128"/>
      <c r="S77" s="128"/>
      <c r="T77" s="128"/>
      <c r="U77" s="128"/>
      <c r="V77" s="130"/>
    </row>
    <row r="78" spans="2:22" ht="12">
      <c r="B78" s="127"/>
      <c r="C78" s="128"/>
      <c r="D78" s="291"/>
      <c r="E78" s="129"/>
      <c r="F78" s="128"/>
      <c r="G78" s="128"/>
      <c r="H78" s="63"/>
      <c r="I78" s="128"/>
      <c r="J78" s="128"/>
      <c r="K78" s="128"/>
      <c r="L78" s="128"/>
      <c r="M78" s="128"/>
      <c r="N78" s="128"/>
      <c r="O78" s="128"/>
      <c r="P78" s="128"/>
      <c r="Q78" s="128"/>
      <c r="R78" s="128"/>
      <c r="S78" s="128"/>
      <c r="T78" s="128"/>
      <c r="U78" s="128"/>
      <c r="V78" s="130"/>
    </row>
    <row r="79" spans="2:22" ht="12">
      <c r="B79" s="127"/>
      <c r="C79" s="128"/>
      <c r="D79" s="291"/>
      <c r="E79" s="129"/>
      <c r="F79" s="128"/>
      <c r="G79" s="128"/>
      <c r="H79" s="63"/>
      <c r="I79" s="128"/>
      <c r="J79" s="128"/>
      <c r="K79" s="128"/>
      <c r="L79" s="128"/>
      <c r="M79" s="128"/>
      <c r="N79" s="128"/>
      <c r="O79" s="128"/>
      <c r="P79" s="128"/>
      <c r="Q79" s="128"/>
      <c r="R79" s="128"/>
      <c r="S79" s="128"/>
      <c r="T79" s="128"/>
      <c r="U79" s="128"/>
      <c r="V79" s="130"/>
    </row>
    <row r="80" spans="2:22" ht="12">
      <c r="B80" s="127"/>
      <c r="C80" s="128"/>
      <c r="D80" s="291"/>
      <c r="E80" s="129"/>
      <c r="F80" s="128"/>
      <c r="G80" s="128"/>
      <c r="H80" s="63"/>
      <c r="I80" s="128"/>
      <c r="J80" s="128"/>
      <c r="K80" s="128"/>
      <c r="L80" s="128"/>
      <c r="M80" s="128"/>
      <c r="N80" s="128"/>
      <c r="O80" s="128"/>
      <c r="P80" s="128"/>
      <c r="Q80" s="128"/>
      <c r="R80" s="128"/>
      <c r="S80" s="128"/>
      <c r="T80" s="128"/>
      <c r="U80" s="128"/>
      <c r="V80" s="130"/>
    </row>
    <row r="81" spans="2:22" ht="12">
      <c r="B81" s="127"/>
      <c r="C81" s="128"/>
      <c r="D81" s="291"/>
      <c r="E81" s="129"/>
      <c r="F81" s="128"/>
      <c r="G81" s="128"/>
      <c r="H81" s="63"/>
      <c r="I81" s="128"/>
      <c r="J81" s="128"/>
      <c r="K81" s="128"/>
      <c r="L81" s="128"/>
      <c r="M81" s="128"/>
      <c r="N81" s="128"/>
      <c r="O81" s="128"/>
      <c r="P81" s="128"/>
      <c r="Q81" s="128"/>
      <c r="R81" s="128"/>
      <c r="S81" s="128"/>
      <c r="T81" s="128"/>
      <c r="U81" s="128"/>
      <c r="V81" s="130"/>
    </row>
    <row r="82" spans="2:22" ht="12">
      <c r="B82" s="127"/>
      <c r="C82" s="128"/>
      <c r="D82" s="291"/>
      <c r="E82" s="129"/>
      <c r="F82" s="128"/>
      <c r="G82" s="128"/>
      <c r="H82" s="63"/>
      <c r="I82" s="128"/>
      <c r="J82" s="128"/>
      <c r="K82" s="128"/>
      <c r="L82" s="128"/>
      <c r="M82" s="128"/>
      <c r="N82" s="128"/>
      <c r="O82" s="128"/>
      <c r="P82" s="128"/>
      <c r="Q82" s="128"/>
      <c r="R82" s="128"/>
      <c r="S82" s="128"/>
      <c r="T82" s="128"/>
      <c r="U82" s="128"/>
      <c r="V82" s="130"/>
    </row>
    <row r="83" spans="2:22" ht="12">
      <c r="B83" s="127"/>
      <c r="C83" s="128"/>
      <c r="D83" s="291"/>
      <c r="E83" s="129"/>
      <c r="F83" s="128"/>
      <c r="G83" s="128"/>
      <c r="H83" s="63"/>
      <c r="I83" s="128"/>
      <c r="J83" s="128"/>
      <c r="K83" s="128"/>
      <c r="L83" s="128"/>
      <c r="M83" s="128"/>
      <c r="N83" s="128"/>
      <c r="O83" s="128"/>
      <c r="P83" s="128"/>
      <c r="Q83" s="128"/>
      <c r="R83" s="128"/>
      <c r="S83" s="128"/>
      <c r="T83" s="128"/>
      <c r="U83" s="128"/>
      <c r="V83" s="130"/>
    </row>
    <row r="84" spans="2:22" ht="12">
      <c r="B84" s="127"/>
      <c r="C84" s="128"/>
      <c r="D84" s="291"/>
      <c r="E84" s="129"/>
      <c r="F84" s="128"/>
      <c r="G84" s="128"/>
      <c r="H84" s="63"/>
      <c r="I84" s="128"/>
      <c r="J84" s="128"/>
      <c r="K84" s="128"/>
      <c r="L84" s="128"/>
      <c r="M84" s="128"/>
      <c r="N84" s="128"/>
      <c r="O84" s="128"/>
      <c r="P84" s="128"/>
      <c r="Q84" s="128"/>
      <c r="R84" s="128"/>
      <c r="S84" s="128"/>
      <c r="T84" s="128"/>
      <c r="U84" s="128"/>
      <c r="V84" s="130"/>
    </row>
    <row r="85" spans="2:22" ht="12">
      <c r="B85" s="127"/>
      <c r="C85" s="128"/>
      <c r="D85" s="291"/>
      <c r="E85" s="129"/>
      <c r="F85" s="128"/>
      <c r="G85" s="128"/>
      <c r="H85" s="63"/>
      <c r="I85" s="128"/>
      <c r="J85" s="128"/>
      <c r="K85" s="128"/>
      <c r="L85" s="128"/>
      <c r="M85" s="128"/>
      <c r="N85" s="128"/>
      <c r="O85" s="128"/>
      <c r="P85" s="128"/>
      <c r="Q85" s="128"/>
      <c r="R85" s="128"/>
      <c r="S85" s="128"/>
      <c r="T85" s="128"/>
      <c r="U85" s="128"/>
      <c r="V85" s="130"/>
    </row>
    <row r="86" spans="2:22" ht="12">
      <c r="B86" s="127"/>
      <c r="C86" s="128"/>
      <c r="D86" s="291"/>
      <c r="E86" s="129"/>
      <c r="F86" s="128"/>
      <c r="G86" s="128"/>
      <c r="H86" s="63"/>
      <c r="I86" s="128"/>
      <c r="J86" s="128"/>
      <c r="K86" s="128"/>
      <c r="L86" s="128"/>
      <c r="M86" s="128"/>
      <c r="N86" s="128"/>
      <c r="O86" s="128"/>
      <c r="P86" s="128"/>
      <c r="Q86" s="128"/>
      <c r="R86" s="128"/>
      <c r="S86" s="128"/>
      <c r="T86" s="128"/>
      <c r="U86" s="128"/>
      <c r="V86" s="130"/>
    </row>
    <row r="87" spans="2:22" ht="12">
      <c r="B87" s="127"/>
      <c r="C87" s="128"/>
      <c r="D87" s="291"/>
      <c r="E87" s="129"/>
      <c r="F87" s="128"/>
      <c r="G87" s="128"/>
      <c r="H87" s="63"/>
      <c r="I87" s="128"/>
      <c r="J87" s="128"/>
      <c r="K87" s="128"/>
      <c r="L87" s="128"/>
      <c r="M87" s="128"/>
      <c r="N87" s="128"/>
      <c r="O87" s="128"/>
      <c r="P87" s="128"/>
      <c r="Q87" s="128"/>
      <c r="R87" s="128"/>
      <c r="S87" s="128"/>
      <c r="T87" s="128"/>
      <c r="U87" s="128"/>
      <c r="V87" s="130"/>
    </row>
    <row r="88" spans="2:22" ht="12">
      <c r="B88" s="127"/>
      <c r="C88" s="128"/>
      <c r="D88" s="291"/>
      <c r="E88" s="129"/>
      <c r="F88" s="128"/>
      <c r="G88" s="128"/>
      <c r="H88" s="63"/>
      <c r="I88" s="128"/>
      <c r="J88" s="128"/>
      <c r="K88" s="128"/>
      <c r="L88" s="128"/>
      <c r="M88" s="128"/>
      <c r="N88" s="128"/>
      <c r="O88" s="128"/>
      <c r="P88" s="128"/>
      <c r="Q88" s="128"/>
      <c r="R88" s="128"/>
      <c r="S88" s="128"/>
      <c r="T88" s="128"/>
      <c r="U88" s="128"/>
      <c r="V88" s="130"/>
    </row>
    <row r="89" spans="2:22" ht="12">
      <c r="B89" s="127"/>
      <c r="C89" s="128"/>
      <c r="D89" s="291"/>
      <c r="E89" s="129"/>
      <c r="F89" s="128"/>
      <c r="G89" s="128"/>
      <c r="H89" s="63"/>
      <c r="I89" s="128"/>
      <c r="J89" s="128"/>
      <c r="K89" s="128"/>
      <c r="L89" s="128"/>
      <c r="M89" s="128"/>
      <c r="N89" s="128"/>
      <c r="O89" s="128"/>
      <c r="P89" s="128"/>
      <c r="Q89" s="128"/>
      <c r="R89" s="128"/>
      <c r="S89" s="128"/>
      <c r="T89" s="128"/>
      <c r="U89" s="128"/>
      <c r="V89" s="130"/>
    </row>
    <row r="90" spans="2:22" ht="12">
      <c r="B90" s="127"/>
      <c r="C90" s="128"/>
      <c r="D90" s="291"/>
      <c r="E90" s="129"/>
      <c r="F90" s="128"/>
      <c r="G90" s="128"/>
      <c r="H90" s="63"/>
      <c r="I90" s="128"/>
      <c r="J90" s="128"/>
      <c r="K90" s="128"/>
      <c r="L90" s="128"/>
      <c r="M90" s="128"/>
      <c r="N90" s="128"/>
      <c r="O90" s="128"/>
      <c r="P90" s="128"/>
      <c r="Q90" s="128"/>
      <c r="R90" s="128"/>
      <c r="S90" s="128"/>
      <c r="T90" s="128"/>
      <c r="U90" s="128"/>
      <c r="V90" s="130"/>
    </row>
    <row r="91" spans="2:22" ht="12">
      <c r="B91" s="127"/>
      <c r="C91" s="128"/>
      <c r="D91" s="291"/>
      <c r="E91" s="129"/>
      <c r="F91" s="128"/>
      <c r="G91" s="128"/>
      <c r="H91" s="63"/>
      <c r="I91" s="128"/>
      <c r="J91" s="128"/>
      <c r="K91" s="128"/>
      <c r="L91" s="128"/>
      <c r="M91" s="128"/>
      <c r="N91" s="128"/>
      <c r="O91" s="128"/>
      <c r="P91" s="128"/>
      <c r="Q91" s="128"/>
      <c r="R91" s="128"/>
      <c r="S91" s="128"/>
      <c r="T91" s="128"/>
      <c r="U91" s="128"/>
      <c r="V91" s="130"/>
    </row>
    <row r="92" spans="2:22" ht="12">
      <c r="B92" s="127"/>
      <c r="C92" s="128"/>
      <c r="D92" s="291"/>
      <c r="E92" s="129"/>
      <c r="F92" s="128"/>
      <c r="G92" s="128"/>
      <c r="H92" s="63"/>
      <c r="I92" s="128"/>
      <c r="J92" s="128"/>
      <c r="K92" s="128"/>
      <c r="L92" s="128"/>
      <c r="M92" s="128"/>
      <c r="N92" s="128"/>
      <c r="O92" s="128"/>
      <c r="P92" s="128"/>
      <c r="Q92" s="128"/>
      <c r="R92" s="128"/>
      <c r="S92" s="128"/>
      <c r="T92" s="128"/>
      <c r="U92" s="128"/>
      <c r="V92" s="130"/>
    </row>
    <row r="93" spans="2:22" ht="12">
      <c r="B93" s="127"/>
      <c r="C93" s="128"/>
      <c r="D93" s="291"/>
      <c r="E93" s="129"/>
      <c r="F93" s="128"/>
      <c r="G93" s="128"/>
      <c r="H93" s="63"/>
      <c r="I93" s="128"/>
      <c r="J93" s="128"/>
      <c r="K93" s="128"/>
      <c r="L93" s="128"/>
      <c r="M93" s="128"/>
      <c r="N93" s="128"/>
      <c r="O93" s="128"/>
      <c r="P93" s="128"/>
      <c r="Q93" s="128"/>
      <c r="R93" s="128"/>
      <c r="S93" s="128"/>
      <c r="T93" s="128"/>
      <c r="U93" s="128"/>
      <c r="V93" s="130"/>
    </row>
    <row r="94" spans="2:22" ht="12">
      <c r="B94" s="127"/>
      <c r="C94" s="128"/>
      <c r="D94" s="291"/>
      <c r="E94" s="129"/>
      <c r="F94" s="128"/>
      <c r="G94" s="128"/>
      <c r="H94" s="63"/>
      <c r="I94" s="128"/>
      <c r="J94" s="128"/>
      <c r="K94" s="128"/>
      <c r="L94" s="128"/>
      <c r="M94" s="128"/>
      <c r="N94" s="128"/>
      <c r="O94" s="128"/>
      <c r="P94" s="128"/>
      <c r="Q94" s="128"/>
      <c r="R94" s="128"/>
      <c r="S94" s="128"/>
      <c r="T94" s="128"/>
      <c r="U94" s="128"/>
      <c r="V94" s="130"/>
    </row>
    <row r="95" spans="2:22" ht="12">
      <c r="B95" s="127"/>
      <c r="C95" s="128"/>
      <c r="D95" s="291"/>
      <c r="E95" s="129"/>
      <c r="F95" s="128"/>
      <c r="G95" s="128"/>
      <c r="H95" s="63"/>
      <c r="I95" s="128"/>
      <c r="J95" s="128"/>
      <c r="K95" s="128"/>
      <c r="L95" s="128"/>
      <c r="M95" s="128"/>
      <c r="N95" s="128"/>
      <c r="O95" s="128"/>
      <c r="P95" s="128"/>
      <c r="Q95" s="128"/>
      <c r="R95" s="128"/>
      <c r="S95" s="128"/>
      <c r="T95" s="128"/>
      <c r="U95" s="128"/>
      <c r="V95" s="130"/>
    </row>
    <row r="96" spans="2:22" ht="12">
      <c r="B96" s="127"/>
      <c r="C96" s="128"/>
      <c r="D96" s="291"/>
      <c r="E96" s="129"/>
      <c r="F96" s="128"/>
      <c r="G96" s="128"/>
      <c r="H96" s="63"/>
      <c r="I96" s="128"/>
      <c r="J96" s="128"/>
      <c r="K96" s="128"/>
      <c r="L96" s="128"/>
      <c r="M96" s="128"/>
      <c r="N96" s="128"/>
      <c r="O96" s="128"/>
      <c r="P96" s="128"/>
      <c r="Q96" s="128"/>
      <c r="R96" s="128"/>
      <c r="S96" s="128"/>
      <c r="T96" s="128"/>
      <c r="U96" s="128"/>
      <c r="V96" s="130"/>
    </row>
    <row r="97" spans="2:22" ht="12">
      <c r="B97" s="127"/>
      <c r="C97" s="128"/>
      <c r="D97" s="291"/>
      <c r="E97" s="129"/>
      <c r="F97" s="128"/>
      <c r="G97" s="128"/>
      <c r="H97" s="63"/>
      <c r="I97" s="128"/>
      <c r="J97" s="128"/>
      <c r="K97" s="128"/>
      <c r="L97" s="128"/>
      <c r="M97" s="128"/>
      <c r="N97" s="128"/>
      <c r="O97" s="128"/>
      <c r="P97" s="128"/>
      <c r="Q97" s="128"/>
      <c r="R97" s="128"/>
      <c r="S97" s="128"/>
      <c r="T97" s="128"/>
      <c r="U97" s="128"/>
      <c r="V97" s="130"/>
    </row>
    <row r="98" spans="2:22" ht="12">
      <c r="B98" s="127"/>
      <c r="C98" s="128"/>
      <c r="D98" s="291"/>
      <c r="E98" s="129"/>
      <c r="F98" s="128"/>
      <c r="G98" s="128"/>
      <c r="H98" s="63"/>
      <c r="I98" s="128"/>
      <c r="J98" s="128"/>
      <c r="K98" s="128"/>
      <c r="L98" s="128"/>
      <c r="M98" s="128"/>
      <c r="N98" s="128"/>
      <c r="O98" s="128"/>
      <c r="P98" s="128"/>
      <c r="Q98" s="128"/>
      <c r="R98" s="128"/>
      <c r="S98" s="128"/>
      <c r="T98" s="128"/>
      <c r="U98" s="128"/>
      <c r="V98" s="130"/>
    </row>
    <row r="99" spans="2:22" ht="12">
      <c r="B99" s="127"/>
      <c r="C99" s="128"/>
      <c r="D99" s="291"/>
      <c r="E99" s="129"/>
      <c r="F99" s="128"/>
      <c r="G99" s="128"/>
      <c r="H99" s="63"/>
      <c r="I99" s="128"/>
      <c r="J99" s="128"/>
      <c r="K99" s="128"/>
      <c r="L99" s="128"/>
      <c r="M99" s="128"/>
      <c r="N99" s="128"/>
      <c r="O99" s="128"/>
      <c r="P99" s="128"/>
      <c r="Q99" s="128"/>
      <c r="R99" s="128"/>
      <c r="S99" s="128"/>
      <c r="T99" s="128"/>
      <c r="U99" s="128"/>
      <c r="V99" s="130"/>
    </row>
    <row r="100" spans="2:22" ht="12">
      <c r="B100" s="127"/>
      <c r="C100" s="128"/>
      <c r="D100" s="291"/>
      <c r="E100" s="129"/>
      <c r="F100" s="128"/>
      <c r="G100" s="128"/>
      <c r="H100" s="63"/>
      <c r="I100" s="128"/>
      <c r="J100" s="128"/>
      <c r="K100" s="128"/>
      <c r="L100" s="128"/>
      <c r="M100" s="128"/>
      <c r="N100" s="128"/>
      <c r="O100" s="128"/>
      <c r="P100" s="128"/>
      <c r="Q100" s="128"/>
      <c r="R100" s="128"/>
      <c r="S100" s="128"/>
      <c r="T100" s="128"/>
      <c r="U100" s="128"/>
      <c r="V100" s="130"/>
    </row>
    <row r="101" spans="2:22" ht="12">
      <c r="B101" s="127"/>
      <c r="C101" s="128"/>
      <c r="D101" s="291"/>
      <c r="E101" s="129"/>
      <c r="F101" s="128"/>
      <c r="G101" s="128"/>
      <c r="H101" s="63"/>
      <c r="I101" s="128"/>
      <c r="J101" s="128"/>
      <c r="K101" s="128"/>
      <c r="L101" s="128"/>
      <c r="M101" s="128"/>
      <c r="N101" s="128"/>
      <c r="O101" s="128"/>
      <c r="P101" s="128"/>
      <c r="Q101" s="128"/>
      <c r="R101" s="128"/>
      <c r="S101" s="128"/>
      <c r="T101" s="128"/>
      <c r="U101" s="128"/>
      <c r="V101" s="130"/>
    </row>
    <row r="102" spans="2:22" ht="12">
      <c r="B102" s="127"/>
      <c r="C102" s="128"/>
      <c r="D102" s="291"/>
      <c r="E102" s="129"/>
      <c r="F102" s="128"/>
      <c r="G102" s="128"/>
      <c r="H102" s="63"/>
      <c r="I102" s="128"/>
      <c r="J102" s="128"/>
      <c r="K102" s="128"/>
      <c r="L102" s="128"/>
      <c r="M102" s="128"/>
      <c r="N102" s="128"/>
      <c r="O102" s="128"/>
      <c r="P102" s="128"/>
      <c r="Q102" s="128"/>
      <c r="R102" s="128"/>
      <c r="S102" s="128"/>
      <c r="T102" s="128"/>
      <c r="U102" s="128"/>
      <c r="V102" s="130"/>
    </row>
    <row r="103" spans="2:22" ht="12">
      <c r="B103" s="127"/>
      <c r="C103" s="128"/>
      <c r="D103" s="291"/>
      <c r="E103" s="129"/>
      <c r="F103" s="128"/>
      <c r="G103" s="128"/>
      <c r="H103" s="63"/>
      <c r="I103" s="128"/>
      <c r="J103" s="128"/>
      <c r="K103" s="128"/>
      <c r="L103" s="128"/>
      <c r="M103" s="128"/>
      <c r="N103" s="128"/>
      <c r="O103" s="128"/>
      <c r="P103" s="128"/>
      <c r="Q103" s="128"/>
      <c r="R103" s="128"/>
      <c r="S103" s="128"/>
      <c r="T103" s="128"/>
      <c r="U103" s="128"/>
      <c r="V103" s="130"/>
    </row>
    <row r="104" spans="2:22" ht="12">
      <c r="B104" s="127"/>
      <c r="C104" s="128"/>
      <c r="D104" s="291"/>
      <c r="E104" s="129"/>
      <c r="F104" s="128"/>
      <c r="G104" s="128"/>
      <c r="H104" s="63"/>
      <c r="I104" s="128"/>
      <c r="J104" s="128"/>
      <c r="K104" s="128"/>
      <c r="L104" s="128"/>
      <c r="M104" s="128"/>
      <c r="N104" s="128"/>
      <c r="O104" s="128"/>
      <c r="P104" s="128"/>
      <c r="Q104" s="128"/>
      <c r="R104" s="128"/>
      <c r="S104" s="128"/>
      <c r="T104" s="128"/>
      <c r="U104" s="128"/>
      <c r="V104" s="130"/>
    </row>
    <row r="105" spans="2:22" ht="12">
      <c r="B105" s="127"/>
      <c r="C105" s="128"/>
      <c r="D105" s="291"/>
      <c r="E105" s="129"/>
      <c r="F105" s="128"/>
      <c r="G105" s="128"/>
      <c r="H105" s="63"/>
      <c r="I105" s="128"/>
      <c r="J105" s="128"/>
      <c r="K105" s="128"/>
      <c r="L105" s="128"/>
      <c r="M105" s="128"/>
      <c r="N105" s="128"/>
      <c r="O105" s="128"/>
      <c r="P105" s="128"/>
      <c r="Q105" s="128"/>
      <c r="R105" s="128"/>
      <c r="S105" s="128"/>
      <c r="T105" s="128"/>
      <c r="U105" s="128"/>
      <c r="V105" s="130"/>
    </row>
    <row r="106" spans="2:22" ht="12">
      <c r="B106" s="127"/>
      <c r="C106" s="128"/>
      <c r="D106" s="291"/>
      <c r="E106" s="129"/>
      <c r="F106" s="128"/>
      <c r="G106" s="128"/>
      <c r="H106" s="63"/>
      <c r="I106" s="128"/>
      <c r="J106" s="128"/>
      <c r="K106" s="128"/>
      <c r="L106" s="128"/>
      <c r="M106" s="128"/>
      <c r="N106" s="128"/>
      <c r="O106" s="128"/>
      <c r="P106" s="128"/>
      <c r="Q106" s="128"/>
      <c r="R106" s="128"/>
      <c r="S106" s="128"/>
      <c r="T106" s="128"/>
      <c r="U106" s="128"/>
      <c r="V106" s="130"/>
    </row>
    <row r="107" spans="2:22" ht="12">
      <c r="B107" s="127"/>
      <c r="C107" s="128"/>
      <c r="D107" s="291"/>
      <c r="E107" s="129"/>
      <c r="F107" s="128"/>
      <c r="G107" s="128"/>
      <c r="H107" s="63"/>
      <c r="I107" s="128"/>
      <c r="J107" s="128"/>
      <c r="K107" s="128"/>
      <c r="L107" s="128"/>
      <c r="M107" s="128"/>
      <c r="N107" s="128"/>
      <c r="O107" s="128"/>
      <c r="P107" s="128"/>
      <c r="Q107" s="128"/>
      <c r="R107" s="128"/>
      <c r="S107" s="128"/>
      <c r="T107" s="128"/>
      <c r="U107" s="128"/>
      <c r="V107" s="130"/>
    </row>
    <row r="108" spans="2:22" ht="12">
      <c r="B108" s="127"/>
      <c r="C108" s="128"/>
      <c r="D108" s="291"/>
      <c r="E108" s="129"/>
      <c r="F108" s="128"/>
      <c r="G108" s="128"/>
      <c r="H108" s="63"/>
      <c r="I108" s="128"/>
      <c r="J108" s="128"/>
      <c r="K108" s="128"/>
      <c r="L108" s="128"/>
      <c r="M108" s="128"/>
      <c r="N108" s="128"/>
      <c r="O108" s="128"/>
      <c r="P108" s="128"/>
      <c r="Q108" s="128"/>
      <c r="R108" s="128"/>
      <c r="S108" s="128"/>
      <c r="T108" s="128"/>
      <c r="U108" s="128"/>
      <c r="V108" s="130"/>
    </row>
    <row r="109" spans="2:22" ht="12">
      <c r="B109" s="127"/>
      <c r="C109" s="128"/>
      <c r="D109" s="291"/>
      <c r="E109" s="129"/>
      <c r="F109" s="128"/>
      <c r="G109" s="128"/>
      <c r="H109" s="63"/>
      <c r="I109" s="128"/>
      <c r="J109" s="128"/>
      <c r="K109" s="128"/>
      <c r="L109" s="128"/>
      <c r="M109" s="128"/>
      <c r="N109" s="128"/>
      <c r="O109" s="128"/>
      <c r="P109" s="128"/>
      <c r="Q109" s="128"/>
      <c r="R109" s="128"/>
      <c r="S109" s="128"/>
      <c r="T109" s="128"/>
      <c r="U109" s="128"/>
      <c r="V109" s="130"/>
    </row>
    <row r="110" spans="2:22" ht="12">
      <c r="B110" s="127"/>
      <c r="C110" s="128"/>
      <c r="D110" s="291"/>
      <c r="E110" s="129"/>
      <c r="F110" s="128"/>
      <c r="G110" s="128"/>
      <c r="H110" s="63"/>
      <c r="I110" s="128"/>
      <c r="J110" s="128"/>
      <c r="K110" s="128"/>
      <c r="L110" s="128"/>
      <c r="M110" s="128"/>
      <c r="N110" s="128"/>
      <c r="O110" s="128"/>
      <c r="P110" s="128"/>
      <c r="Q110" s="128"/>
      <c r="R110" s="128"/>
      <c r="S110" s="128"/>
      <c r="T110" s="128"/>
      <c r="U110" s="128"/>
      <c r="V110" s="130"/>
    </row>
    <row r="111" spans="2:22" ht="12">
      <c r="B111" s="127"/>
      <c r="C111" s="128"/>
      <c r="D111" s="291"/>
      <c r="E111" s="129"/>
      <c r="F111" s="128"/>
      <c r="G111" s="128"/>
      <c r="H111" s="63"/>
      <c r="I111" s="128"/>
      <c r="J111" s="128"/>
      <c r="K111" s="128"/>
      <c r="L111" s="128"/>
      <c r="M111" s="128"/>
      <c r="N111" s="128"/>
      <c r="O111" s="128"/>
      <c r="P111" s="128"/>
      <c r="Q111" s="128"/>
      <c r="R111" s="128"/>
      <c r="S111" s="128"/>
      <c r="T111" s="128"/>
      <c r="U111" s="128"/>
      <c r="V111" s="130"/>
    </row>
    <row r="112" spans="2:22" ht="12">
      <c r="B112" s="127"/>
      <c r="C112" s="128"/>
      <c r="D112" s="291"/>
      <c r="E112" s="129"/>
      <c r="F112" s="128"/>
      <c r="G112" s="128"/>
      <c r="H112" s="63"/>
      <c r="I112" s="128"/>
      <c r="J112" s="128"/>
      <c r="K112" s="128"/>
      <c r="L112" s="128"/>
      <c r="M112" s="128"/>
      <c r="N112" s="128"/>
      <c r="O112" s="128"/>
      <c r="P112" s="128"/>
      <c r="Q112" s="128"/>
      <c r="R112" s="128"/>
      <c r="S112" s="128"/>
      <c r="T112" s="128"/>
      <c r="U112" s="128"/>
      <c r="V112" s="130"/>
    </row>
    <row r="113" spans="2:22" ht="12">
      <c r="B113" s="127"/>
      <c r="C113" s="128"/>
      <c r="D113" s="291"/>
      <c r="E113" s="129"/>
      <c r="F113" s="128"/>
      <c r="G113" s="128"/>
      <c r="H113" s="63"/>
      <c r="I113" s="128"/>
      <c r="J113" s="128"/>
      <c r="K113" s="128"/>
      <c r="L113" s="128"/>
      <c r="M113" s="128"/>
      <c r="N113" s="128"/>
      <c r="O113" s="128"/>
      <c r="P113" s="128"/>
      <c r="Q113" s="128"/>
      <c r="R113" s="128"/>
      <c r="S113" s="128"/>
      <c r="T113" s="128"/>
      <c r="U113" s="128"/>
      <c r="V113" s="130"/>
    </row>
    <row r="114" spans="2:22" ht="12">
      <c r="B114" s="127"/>
      <c r="C114" s="128"/>
      <c r="D114" s="291"/>
      <c r="E114" s="129"/>
      <c r="F114" s="128"/>
      <c r="G114" s="128"/>
      <c r="H114" s="63"/>
      <c r="I114" s="128"/>
      <c r="J114" s="128"/>
      <c r="K114" s="128"/>
      <c r="L114" s="128"/>
      <c r="M114" s="128"/>
      <c r="N114" s="128"/>
      <c r="O114" s="128"/>
      <c r="P114" s="128"/>
      <c r="Q114" s="128"/>
      <c r="R114" s="128"/>
      <c r="S114" s="128"/>
      <c r="T114" s="128"/>
      <c r="U114" s="128"/>
      <c r="V114" s="130"/>
    </row>
    <row r="115" spans="2:22" ht="12">
      <c r="B115" s="127"/>
      <c r="C115" s="128"/>
      <c r="D115" s="291"/>
      <c r="E115" s="129"/>
      <c r="F115" s="128"/>
      <c r="G115" s="128"/>
      <c r="H115" s="63"/>
      <c r="I115" s="128"/>
      <c r="J115" s="128"/>
      <c r="K115" s="128"/>
      <c r="L115" s="128"/>
      <c r="M115" s="128"/>
      <c r="N115" s="128"/>
      <c r="O115" s="128"/>
      <c r="P115" s="128"/>
      <c r="Q115" s="128"/>
      <c r="R115" s="128"/>
      <c r="S115" s="128"/>
      <c r="T115" s="128"/>
      <c r="U115" s="128"/>
      <c r="V115" s="130"/>
    </row>
    <row r="116" spans="2:22" ht="12">
      <c r="B116" s="127"/>
      <c r="C116" s="128"/>
      <c r="D116" s="291"/>
      <c r="E116" s="129"/>
      <c r="F116" s="128"/>
      <c r="G116" s="128"/>
      <c r="H116" s="63"/>
      <c r="I116" s="128"/>
      <c r="J116" s="128"/>
      <c r="K116" s="128"/>
      <c r="L116" s="128"/>
      <c r="M116" s="128"/>
      <c r="N116" s="128"/>
      <c r="O116" s="128"/>
      <c r="P116" s="128"/>
      <c r="Q116" s="128"/>
      <c r="R116" s="128"/>
      <c r="S116" s="128"/>
      <c r="T116" s="128"/>
      <c r="U116" s="128"/>
      <c r="V116" s="130"/>
    </row>
    <row r="117" spans="2:22" ht="12">
      <c r="B117" s="127"/>
      <c r="C117" s="128"/>
      <c r="D117" s="291"/>
      <c r="E117" s="129"/>
      <c r="F117" s="128"/>
      <c r="G117" s="128"/>
      <c r="H117" s="63"/>
      <c r="I117" s="128"/>
      <c r="J117" s="128"/>
      <c r="K117" s="128"/>
      <c r="L117" s="128"/>
      <c r="M117" s="128"/>
      <c r="N117" s="128"/>
      <c r="O117" s="128"/>
      <c r="P117" s="128"/>
      <c r="Q117" s="128"/>
      <c r="R117" s="128"/>
      <c r="S117" s="128"/>
      <c r="T117" s="128"/>
      <c r="U117" s="128"/>
      <c r="V117" s="130"/>
    </row>
    <row r="118" spans="2:22" ht="12">
      <c r="B118" s="127"/>
      <c r="C118" s="128"/>
      <c r="D118" s="291"/>
      <c r="E118" s="129"/>
      <c r="F118" s="128"/>
      <c r="G118" s="128"/>
      <c r="H118" s="63"/>
      <c r="I118" s="128"/>
      <c r="J118" s="128"/>
      <c r="K118" s="128"/>
      <c r="L118" s="128"/>
      <c r="M118" s="128"/>
      <c r="N118" s="128"/>
      <c r="O118" s="128"/>
      <c r="P118" s="128"/>
      <c r="Q118" s="128"/>
      <c r="R118" s="128"/>
      <c r="S118" s="128"/>
      <c r="T118" s="128"/>
      <c r="U118" s="128"/>
      <c r="V118" s="130"/>
    </row>
    <row r="119" spans="2:22" ht="12">
      <c r="B119" s="127"/>
      <c r="C119" s="128"/>
      <c r="D119" s="291"/>
      <c r="E119" s="129"/>
      <c r="F119" s="128"/>
      <c r="G119" s="128"/>
      <c r="H119" s="63"/>
      <c r="I119" s="128"/>
      <c r="J119" s="128"/>
      <c r="K119" s="128"/>
      <c r="L119" s="128"/>
      <c r="M119" s="128"/>
      <c r="N119" s="128"/>
      <c r="O119" s="128"/>
      <c r="P119" s="128"/>
      <c r="Q119" s="128"/>
      <c r="R119" s="128"/>
      <c r="S119" s="128"/>
      <c r="T119" s="128"/>
      <c r="U119" s="128"/>
      <c r="V119" s="130"/>
    </row>
    <row r="120" spans="2:22" ht="12">
      <c r="B120" s="127"/>
      <c r="C120" s="128"/>
      <c r="D120" s="291"/>
      <c r="E120" s="129"/>
      <c r="F120" s="128"/>
      <c r="G120" s="128"/>
      <c r="H120" s="63"/>
      <c r="I120" s="128"/>
      <c r="J120" s="128"/>
      <c r="K120" s="128"/>
      <c r="L120" s="128"/>
      <c r="M120" s="128"/>
      <c r="N120" s="128"/>
      <c r="O120" s="128"/>
      <c r="P120" s="128"/>
      <c r="Q120" s="128"/>
      <c r="R120" s="128"/>
      <c r="S120" s="128"/>
      <c r="T120" s="128"/>
      <c r="U120" s="128"/>
      <c r="V120" s="130"/>
    </row>
    <row r="121" spans="2:22" ht="12">
      <c r="B121" s="127"/>
      <c r="C121" s="128"/>
      <c r="D121" s="291"/>
      <c r="E121" s="129"/>
      <c r="F121" s="128"/>
      <c r="G121" s="128"/>
      <c r="H121" s="63"/>
      <c r="I121" s="128"/>
      <c r="J121" s="128"/>
      <c r="K121" s="128"/>
      <c r="L121" s="128"/>
      <c r="M121" s="128"/>
      <c r="N121" s="128"/>
      <c r="O121" s="128"/>
      <c r="P121" s="128"/>
      <c r="Q121" s="128"/>
      <c r="R121" s="128"/>
      <c r="S121" s="128"/>
      <c r="T121" s="128"/>
      <c r="U121" s="128"/>
      <c r="V121" s="130"/>
    </row>
    <row r="122" spans="2:22" ht="12">
      <c r="B122" s="127"/>
      <c r="C122" s="128"/>
      <c r="D122" s="291"/>
      <c r="E122" s="129"/>
      <c r="F122" s="128"/>
      <c r="G122" s="128"/>
      <c r="H122" s="63"/>
      <c r="I122" s="128"/>
      <c r="J122" s="128"/>
      <c r="K122" s="128"/>
      <c r="L122" s="128"/>
      <c r="M122" s="128"/>
      <c r="N122" s="128"/>
      <c r="O122" s="128"/>
      <c r="P122" s="128"/>
      <c r="Q122" s="128"/>
      <c r="R122" s="128"/>
      <c r="S122" s="128"/>
      <c r="T122" s="128"/>
      <c r="U122" s="128"/>
      <c r="V122" s="130"/>
    </row>
    <row r="123" spans="2:22" ht="12">
      <c r="B123" s="127"/>
      <c r="C123" s="128"/>
      <c r="D123" s="291"/>
      <c r="E123" s="129"/>
      <c r="F123" s="128"/>
      <c r="G123" s="128"/>
      <c r="H123" s="63"/>
      <c r="I123" s="128"/>
      <c r="J123" s="128"/>
      <c r="K123" s="128"/>
      <c r="L123" s="128"/>
      <c r="M123" s="128"/>
      <c r="N123" s="128"/>
      <c r="O123" s="128"/>
      <c r="P123" s="128"/>
      <c r="Q123" s="128"/>
      <c r="R123" s="128"/>
      <c r="S123" s="128"/>
      <c r="T123" s="128"/>
      <c r="U123" s="128"/>
      <c r="V123" s="130"/>
    </row>
    <row r="124" spans="2:22" ht="12">
      <c r="B124" s="127"/>
      <c r="C124" s="128"/>
      <c r="D124" s="291"/>
      <c r="E124" s="129"/>
      <c r="F124" s="128"/>
      <c r="G124" s="128"/>
      <c r="H124" s="63"/>
      <c r="I124" s="128"/>
      <c r="J124" s="128"/>
      <c r="K124" s="128"/>
      <c r="L124" s="128"/>
      <c r="M124" s="128"/>
      <c r="N124" s="128"/>
      <c r="O124" s="128"/>
      <c r="P124" s="128"/>
      <c r="Q124" s="128"/>
      <c r="R124" s="128"/>
      <c r="S124" s="128"/>
      <c r="T124" s="128"/>
      <c r="U124" s="128"/>
      <c r="V124" s="130"/>
    </row>
    <row r="125" spans="2:22" ht="12">
      <c r="B125" s="127"/>
      <c r="C125" s="128"/>
      <c r="D125" s="291"/>
      <c r="E125" s="129"/>
      <c r="F125" s="128"/>
      <c r="G125" s="128"/>
      <c r="H125" s="63"/>
      <c r="I125" s="128"/>
      <c r="J125" s="128"/>
      <c r="K125" s="128"/>
      <c r="L125" s="128"/>
      <c r="M125" s="128"/>
      <c r="N125" s="128"/>
      <c r="O125" s="128"/>
      <c r="P125" s="128"/>
      <c r="Q125" s="128"/>
      <c r="R125" s="128"/>
      <c r="S125" s="128"/>
      <c r="T125" s="128"/>
      <c r="U125" s="128"/>
      <c r="V125" s="130"/>
    </row>
    <row r="126" spans="2:22" ht="12">
      <c r="B126" s="127"/>
      <c r="C126" s="128"/>
      <c r="D126" s="291"/>
      <c r="E126" s="129"/>
      <c r="F126" s="128"/>
      <c r="G126" s="128"/>
      <c r="H126" s="63"/>
      <c r="I126" s="128"/>
      <c r="J126" s="128"/>
      <c r="K126" s="128"/>
      <c r="L126" s="128"/>
      <c r="M126" s="128"/>
      <c r="N126" s="128"/>
      <c r="O126" s="128"/>
      <c r="P126" s="128"/>
      <c r="Q126" s="128"/>
      <c r="R126" s="128"/>
      <c r="S126" s="128"/>
      <c r="T126" s="128"/>
      <c r="U126" s="128"/>
      <c r="V126" s="130"/>
    </row>
    <row r="127" spans="2:22" ht="12">
      <c r="B127" s="127"/>
      <c r="C127" s="128"/>
      <c r="D127" s="291"/>
      <c r="E127" s="129"/>
      <c r="F127" s="128"/>
      <c r="G127" s="128"/>
      <c r="H127" s="63"/>
      <c r="I127" s="128"/>
      <c r="J127" s="128"/>
      <c r="K127" s="128"/>
      <c r="L127" s="128"/>
      <c r="M127" s="128"/>
      <c r="N127" s="128"/>
      <c r="O127" s="128"/>
      <c r="P127" s="128"/>
      <c r="Q127" s="128"/>
      <c r="R127" s="128"/>
      <c r="S127" s="128"/>
      <c r="T127" s="128"/>
      <c r="U127" s="128"/>
      <c r="V127" s="130"/>
    </row>
    <row r="128" spans="2:22" ht="12">
      <c r="B128" s="127"/>
      <c r="C128" s="128"/>
      <c r="D128" s="291"/>
      <c r="E128" s="129"/>
      <c r="F128" s="128"/>
      <c r="G128" s="128"/>
      <c r="H128" s="63"/>
      <c r="I128" s="128"/>
      <c r="J128" s="128"/>
      <c r="K128" s="128"/>
      <c r="L128" s="128"/>
      <c r="M128" s="128"/>
      <c r="N128" s="128"/>
      <c r="O128" s="128"/>
      <c r="P128" s="128"/>
      <c r="Q128" s="128"/>
      <c r="R128" s="128"/>
      <c r="S128" s="128"/>
      <c r="T128" s="128"/>
      <c r="U128" s="128"/>
      <c r="V128" s="130"/>
    </row>
    <row r="129" spans="2:22" ht="12">
      <c r="B129" s="127"/>
      <c r="C129" s="128"/>
      <c r="D129" s="291"/>
      <c r="E129" s="129"/>
      <c r="F129" s="128"/>
      <c r="G129" s="128"/>
      <c r="H129" s="63"/>
      <c r="I129" s="128"/>
      <c r="J129" s="128"/>
      <c r="K129" s="128"/>
      <c r="L129" s="128"/>
      <c r="M129" s="128"/>
      <c r="N129" s="128"/>
      <c r="O129" s="128"/>
      <c r="P129" s="128"/>
      <c r="Q129" s="128"/>
      <c r="R129" s="128"/>
      <c r="S129" s="128"/>
      <c r="T129" s="128"/>
      <c r="U129" s="128"/>
      <c r="V129" s="130"/>
    </row>
    <row r="130" spans="2:22" ht="12">
      <c r="B130" s="127"/>
      <c r="C130" s="128"/>
      <c r="D130" s="291"/>
      <c r="E130" s="129"/>
      <c r="F130" s="128"/>
      <c r="G130" s="128"/>
      <c r="H130" s="63"/>
      <c r="I130" s="128"/>
      <c r="J130" s="128"/>
      <c r="K130" s="128"/>
      <c r="L130" s="128"/>
      <c r="M130" s="128"/>
      <c r="N130" s="128"/>
      <c r="O130" s="128"/>
      <c r="P130" s="128"/>
      <c r="Q130" s="128"/>
      <c r="R130" s="128"/>
      <c r="S130" s="128"/>
      <c r="T130" s="128"/>
      <c r="U130" s="128"/>
      <c r="V130" s="130"/>
    </row>
    <row r="131" spans="2:22" ht="12">
      <c r="B131" s="127"/>
      <c r="C131" s="128"/>
      <c r="D131" s="291"/>
      <c r="E131" s="129"/>
      <c r="F131" s="128"/>
      <c r="G131" s="128"/>
      <c r="H131" s="63"/>
      <c r="I131" s="128"/>
      <c r="J131" s="128"/>
      <c r="K131" s="128"/>
      <c r="L131" s="128"/>
      <c r="M131" s="128"/>
      <c r="N131" s="128"/>
      <c r="O131" s="128"/>
      <c r="P131" s="128"/>
      <c r="Q131" s="128"/>
      <c r="R131" s="128"/>
      <c r="S131" s="128"/>
      <c r="T131" s="128"/>
      <c r="U131" s="128"/>
      <c r="V131" s="130"/>
    </row>
    <row r="132" spans="2:22" ht="12">
      <c r="B132" s="127"/>
      <c r="C132" s="128"/>
      <c r="D132" s="291"/>
      <c r="E132" s="129"/>
      <c r="F132" s="128"/>
      <c r="G132" s="128"/>
      <c r="H132" s="63"/>
      <c r="I132" s="128"/>
      <c r="J132" s="128"/>
      <c r="K132" s="128"/>
      <c r="L132" s="128"/>
      <c r="M132" s="128"/>
      <c r="N132" s="128"/>
      <c r="O132" s="128"/>
      <c r="P132" s="128"/>
      <c r="Q132" s="128"/>
      <c r="R132" s="128"/>
      <c r="S132" s="128"/>
      <c r="T132" s="128"/>
      <c r="U132" s="128"/>
      <c r="V132" s="130"/>
    </row>
    <row r="133" spans="2:22" ht="12">
      <c r="B133" s="127"/>
      <c r="C133" s="128"/>
      <c r="D133" s="291"/>
      <c r="E133" s="129"/>
      <c r="F133" s="128"/>
      <c r="G133" s="128"/>
      <c r="H133" s="63"/>
      <c r="I133" s="128"/>
      <c r="J133" s="128"/>
      <c r="K133" s="128"/>
      <c r="L133" s="128"/>
      <c r="M133" s="128"/>
      <c r="N133" s="128"/>
      <c r="O133" s="128"/>
      <c r="P133" s="128"/>
      <c r="Q133" s="128"/>
      <c r="R133" s="128"/>
      <c r="S133" s="128"/>
      <c r="T133" s="128"/>
      <c r="U133" s="128"/>
      <c r="V133" s="130"/>
    </row>
    <row r="134" spans="2:22" ht="12">
      <c r="B134" s="127"/>
      <c r="C134" s="128"/>
      <c r="D134" s="291"/>
      <c r="E134" s="129"/>
      <c r="F134" s="128"/>
      <c r="G134" s="128"/>
      <c r="H134" s="63"/>
      <c r="I134" s="128"/>
      <c r="J134" s="128"/>
      <c r="K134" s="128"/>
      <c r="L134" s="128"/>
      <c r="M134" s="128"/>
      <c r="N134" s="128"/>
      <c r="O134" s="128"/>
      <c r="P134" s="128"/>
      <c r="Q134" s="128"/>
      <c r="R134" s="128"/>
      <c r="S134" s="128"/>
      <c r="T134" s="128"/>
      <c r="U134" s="128"/>
      <c r="V134" s="130"/>
    </row>
    <row r="135" spans="2:22" ht="12">
      <c r="B135" s="127"/>
      <c r="C135" s="128"/>
      <c r="D135" s="291"/>
      <c r="E135" s="129"/>
      <c r="F135" s="128"/>
      <c r="G135" s="128"/>
      <c r="H135" s="63"/>
      <c r="I135" s="128"/>
      <c r="J135" s="128"/>
      <c r="K135" s="128"/>
      <c r="L135" s="128"/>
      <c r="M135" s="128"/>
      <c r="N135" s="128"/>
      <c r="O135" s="128"/>
      <c r="P135" s="128"/>
      <c r="Q135" s="128"/>
      <c r="R135" s="128"/>
      <c r="S135" s="128"/>
      <c r="T135" s="128"/>
      <c r="U135" s="128"/>
      <c r="V135" s="130"/>
    </row>
    <row r="136" spans="2:22" ht="12">
      <c r="B136" s="127"/>
      <c r="C136" s="128"/>
      <c r="D136" s="291"/>
      <c r="E136" s="129"/>
      <c r="F136" s="128"/>
      <c r="G136" s="128"/>
      <c r="H136" s="63"/>
      <c r="I136" s="128"/>
      <c r="J136" s="128"/>
      <c r="K136" s="128"/>
      <c r="L136" s="128"/>
      <c r="M136" s="128"/>
      <c r="N136" s="128"/>
      <c r="O136" s="128"/>
      <c r="P136" s="128"/>
      <c r="Q136" s="128"/>
      <c r="R136" s="128"/>
      <c r="S136" s="128"/>
      <c r="T136" s="128"/>
      <c r="U136" s="128"/>
      <c r="V136" s="130"/>
    </row>
    <row r="137" spans="2:22" ht="12">
      <c r="B137" s="127"/>
      <c r="C137" s="128"/>
      <c r="D137" s="291"/>
      <c r="E137" s="129"/>
      <c r="F137" s="128"/>
      <c r="G137" s="128"/>
      <c r="H137" s="63"/>
      <c r="I137" s="128"/>
      <c r="J137" s="128"/>
      <c r="K137" s="128"/>
      <c r="L137" s="128"/>
      <c r="M137" s="128"/>
      <c r="N137" s="128"/>
      <c r="O137" s="128"/>
      <c r="P137" s="128"/>
      <c r="Q137" s="128"/>
      <c r="R137" s="128"/>
      <c r="S137" s="128"/>
      <c r="T137" s="128"/>
      <c r="U137" s="128"/>
      <c r="V137" s="130"/>
    </row>
    <row r="138" spans="2:22" ht="12">
      <c r="B138" s="127"/>
      <c r="C138" s="128"/>
      <c r="D138" s="291"/>
      <c r="E138" s="129"/>
      <c r="F138" s="128"/>
      <c r="G138" s="128"/>
      <c r="H138" s="63"/>
      <c r="I138" s="128"/>
      <c r="J138" s="128"/>
      <c r="K138" s="128"/>
      <c r="L138" s="128"/>
      <c r="M138" s="128"/>
      <c r="N138" s="128"/>
      <c r="O138" s="128"/>
      <c r="P138" s="128"/>
      <c r="Q138" s="128"/>
      <c r="R138" s="128"/>
      <c r="S138" s="128"/>
      <c r="T138" s="128"/>
      <c r="U138" s="128"/>
      <c r="V138" s="130"/>
    </row>
    <row r="139" spans="2:22" ht="12">
      <c r="B139" s="127"/>
      <c r="C139" s="128"/>
      <c r="D139" s="291"/>
      <c r="E139" s="129"/>
      <c r="F139" s="128"/>
      <c r="G139" s="128"/>
      <c r="H139" s="63"/>
      <c r="I139" s="128"/>
      <c r="J139" s="128"/>
      <c r="K139" s="128"/>
      <c r="L139" s="128"/>
      <c r="M139" s="128"/>
      <c r="N139" s="128"/>
      <c r="O139" s="128"/>
      <c r="P139" s="128"/>
      <c r="Q139" s="128"/>
      <c r="R139" s="128"/>
      <c r="S139" s="128"/>
      <c r="T139" s="128"/>
      <c r="U139" s="128"/>
      <c r="V139" s="130"/>
    </row>
    <row r="140" spans="2:22" ht="12">
      <c r="B140" s="127"/>
      <c r="C140" s="128"/>
      <c r="D140" s="291"/>
      <c r="E140" s="129"/>
      <c r="F140" s="128"/>
      <c r="G140" s="128"/>
      <c r="H140" s="63"/>
      <c r="I140" s="128"/>
      <c r="J140" s="128"/>
      <c r="K140" s="128"/>
      <c r="L140" s="128"/>
      <c r="M140" s="128"/>
      <c r="N140" s="128"/>
      <c r="O140" s="128"/>
      <c r="P140" s="128"/>
      <c r="Q140" s="128"/>
      <c r="R140" s="128"/>
      <c r="S140" s="128"/>
      <c r="T140" s="128"/>
      <c r="U140" s="128"/>
      <c r="V140" s="130"/>
    </row>
    <row r="141" spans="2:22" ht="12">
      <c r="B141" s="127"/>
      <c r="C141" s="128"/>
      <c r="D141" s="291"/>
      <c r="E141" s="129"/>
      <c r="F141" s="128"/>
      <c r="G141" s="128"/>
      <c r="H141" s="63"/>
      <c r="I141" s="128"/>
      <c r="J141" s="128"/>
      <c r="K141" s="128"/>
      <c r="L141" s="128"/>
      <c r="M141" s="128"/>
      <c r="N141" s="128"/>
      <c r="O141" s="128"/>
      <c r="P141" s="128"/>
      <c r="Q141" s="128"/>
      <c r="R141" s="128"/>
      <c r="S141" s="128"/>
      <c r="T141" s="128"/>
      <c r="U141" s="128"/>
      <c r="V141" s="130"/>
    </row>
    <row r="142" spans="2:22" ht="12">
      <c r="B142" s="127"/>
      <c r="C142" s="128"/>
      <c r="D142" s="291"/>
      <c r="E142" s="129"/>
      <c r="F142" s="128"/>
      <c r="G142" s="128"/>
      <c r="H142" s="63"/>
      <c r="I142" s="128"/>
      <c r="J142" s="128"/>
      <c r="K142" s="128"/>
      <c r="L142" s="128"/>
      <c r="M142" s="128"/>
      <c r="N142" s="128"/>
      <c r="O142" s="128"/>
      <c r="P142" s="128"/>
      <c r="Q142" s="128"/>
      <c r="R142" s="128"/>
      <c r="S142" s="128"/>
      <c r="T142" s="128"/>
      <c r="U142" s="128"/>
      <c r="V142" s="130"/>
    </row>
    <row r="143" spans="2:22" ht="12">
      <c r="B143" s="127"/>
      <c r="C143" s="128"/>
      <c r="D143" s="291"/>
      <c r="E143" s="129"/>
      <c r="F143" s="128"/>
      <c r="G143" s="128"/>
      <c r="H143" s="63"/>
      <c r="I143" s="128"/>
      <c r="J143" s="128"/>
      <c r="K143" s="128"/>
      <c r="L143" s="128"/>
      <c r="M143" s="128"/>
      <c r="N143" s="128"/>
      <c r="O143" s="128"/>
      <c r="P143" s="128"/>
      <c r="Q143" s="128"/>
      <c r="R143" s="128"/>
      <c r="S143" s="128"/>
      <c r="T143" s="128"/>
      <c r="U143" s="128"/>
      <c r="V143" s="130"/>
    </row>
    <row r="144" spans="2:22" ht="12">
      <c r="B144" s="127"/>
      <c r="C144" s="128"/>
      <c r="D144" s="291"/>
      <c r="E144" s="129"/>
      <c r="F144" s="128"/>
      <c r="G144" s="128"/>
      <c r="H144" s="63"/>
      <c r="I144" s="128"/>
      <c r="J144" s="128"/>
      <c r="K144" s="128"/>
      <c r="L144" s="128"/>
      <c r="M144" s="128"/>
      <c r="N144" s="128"/>
      <c r="O144" s="128"/>
      <c r="P144" s="128"/>
      <c r="Q144" s="128"/>
      <c r="R144" s="128"/>
      <c r="S144" s="128"/>
      <c r="T144" s="128"/>
      <c r="U144" s="128"/>
      <c r="V144" s="130"/>
    </row>
    <row r="145" spans="2:22" ht="12">
      <c r="B145" s="127"/>
      <c r="C145" s="128"/>
      <c r="D145" s="291"/>
      <c r="E145" s="129"/>
      <c r="F145" s="128"/>
      <c r="G145" s="128"/>
      <c r="H145" s="63"/>
      <c r="I145" s="128"/>
      <c r="J145" s="128"/>
      <c r="K145" s="128"/>
      <c r="L145" s="128"/>
      <c r="M145" s="128"/>
      <c r="N145" s="128"/>
      <c r="O145" s="128"/>
      <c r="P145" s="128"/>
      <c r="Q145" s="128"/>
      <c r="R145" s="128"/>
      <c r="S145" s="128"/>
      <c r="T145" s="128"/>
      <c r="U145" s="128"/>
      <c r="V145" s="130"/>
    </row>
    <row r="146" spans="2:22" ht="12">
      <c r="B146" s="127"/>
      <c r="C146" s="128"/>
      <c r="D146" s="291"/>
      <c r="E146" s="129"/>
      <c r="F146" s="128"/>
      <c r="G146" s="128"/>
      <c r="H146" s="63"/>
      <c r="I146" s="128"/>
      <c r="J146" s="128"/>
      <c r="K146" s="128"/>
      <c r="L146" s="128"/>
      <c r="M146" s="128"/>
      <c r="N146" s="128"/>
      <c r="O146" s="128"/>
      <c r="P146" s="128"/>
      <c r="Q146" s="128"/>
      <c r="R146" s="128"/>
      <c r="S146" s="128"/>
      <c r="T146" s="128"/>
      <c r="U146" s="128"/>
      <c r="V146" s="130"/>
    </row>
    <row r="147" spans="2:22" ht="12">
      <c r="B147" s="127"/>
      <c r="C147" s="128"/>
      <c r="D147" s="291"/>
      <c r="E147" s="129"/>
      <c r="F147" s="128"/>
      <c r="G147" s="128"/>
      <c r="H147" s="63"/>
      <c r="I147" s="128"/>
      <c r="J147" s="128"/>
      <c r="K147" s="128"/>
      <c r="L147" s="128"/>
      <c r="M147" s="128"/>
      <c r="N147" s="128"/>
      <c r="O147" s="128"/>
      <c r="P147" s="128"/>
      <c r="Q147" s="128"/>
      <c r="R147" s="128"/>
      <c r="S147" s="128"/>
      <c r="T147" s="128"/>
      <c r="U147" s="128"/>
      <c r="V147" s="130"/>
    </row>
    <row r="148" spans="2:22" ht="12">
      <c r="B148" s="127"/>
      <c r="C148" s="128"/>
      <c r="D148" s="291"/>
      <c r="E148" s="129"/>
      <c r="F148" s="128"/>
      <c r="G148" s="128"/>
      <c r="H148" s="63"/>
      <c r="I148" s="128"/>
      <c r="J148" s="128"/>
      <c r="K148" s="128"/>
      <c r="L148" s="128"/>
      <c r="M148" s="128"/>
      <c r="N148" s="128"/>
      <c r="O148" s="128"/>
      <c r="P148" s="128"/>
      <c r="Q148" s="128"/>
      <c r="R148" s="128"/>
      <c r="S148" s="128"/>
      <c r="T148" s="128"/>
      <c r="U148" s="128"/>
      <c r="V148" s="130"/>
    </row>
    <row r="149" spans="2:22" ht="12">
      <c r="B149" s="127"/>
      <c r="C149" s="128"/>
      <c r="D149" s="291"/>
      <c r="E149" s="129"/>
      <c r="F149" s="128"/>
      <c r="G149" s="128"/>
      <c r="H149" s="63"/>
      <c r="I149" s="128"/>
      <c r="J149" s="128"/>
      <c r="K149" s="128"/>
      <c r="L149" s="128"/>
      <c r="M149" s="128"/>
      <c r="N149" s="128"/>
      <c r="O149" s="128"/>
      <c r="P149" s="128"/>
      <c r="Q149" s="128"/>
      <c r="R149" s="128"/>
      <c r="S149" s="128"/>
      <c r="T149" s="128"/>
      <c r="U149" s="128"/>
      <c r="V149" s="130"/>
    </row>
    <row r="150" spans="2:22" ht="12">
      <c r="B150" s="127"/>
      <c r="C150" s="128"/>
      <c r="D150" s="291"/>
      <c r="E150" s="129"/>
      <c r="F150" s="128"/>
      <c r="G150" s="128"/>
      <c r="H150" s="63"/>
      <c r="I150" s="128"/>
      <c r="J150" s="128"/>
      <c r="K150" s="128"/>
      <c r="L150" s="128"/>
      <c r="M150" s="128"/>
      <c r="N150" s="128"/>
      <c r="O150" s="128"/>
      <c r="P150" s="128"/>
      <c r="Q150" s="128"/>
      <c r="R150" s="128"/>
      <c r="S150" s="128"/>
      <c r="T150" s="128"/>
      <c r="U150" s="128"/>
      <c r="V150" s="130"/>
    </row>
    <row r="151" spans="2:22" ht="12">
      <c r="B151" s="127"/>
      <c r="C151" s="128"/>
      <c r="D151" s="291"/>
      <c r="E151" s="129"/>
      <c r="F151" s="128"/>
      <c r="G151" s="128"/>
      <c r="H151" s="63"/>
      <c r="I151" s="128"/>
      <c r="J151" s="128"/>
      <c r="K151" s="128"/>
      <c r="L151" s="128"/>
      <c r="M151" s="128"/>
      <c r="N151" s="128"/>
      <c r="O151" s="128"/>
      <c r="P151" s="128"/>
      <c r="Q151" s="128"/>
      <c r="R151" s="128"/>
      <c r="S151" s="128"/>
      <c r="T151" s="128"/>
      <c r="U151" s="128"/>
      <c r="V151" s="130"/>
    </row>
    <row r="152" spans="2:22" ht="12">
      <c r="B152" s="127"/>
      <c r="C152" s="128"/>
      <c r="D152" s="291"/>
      <c r="E152" s="129"/>
      <c r="F152" s="128"/>
      <c r="G152" s="128"/>
      <c r="H152" s="63"/>
      <c r="I152" s="128"/>
      <c r="J152" s="128"/>
      <c r="K152" s="128"/>
      <c r="L152" s="128"/>
      <c r="M152" s="128"/>
      <c r="N152" s="128"/>
      <c r="O152" s="128"/>
      <c r="P152" s="128"/>
      <c r="Q152" s="128"/>
      <c r="R152" s="128"/>
      <c r="S152" s="128"/>
      <c r="T152" s="128"/>
      <c r="U152" s="128"/>
      <c r="V152" s="130"/>
    </row>
    <row r="153" spans="2:22" ht="12">
      <c r="B153" s="127"/>
      <c r="C153" s="128"/>
      <c r="D153" s="291"/>
      <c r="E153" s="129"/>
      <c r="F153" s="128"/>
      <c r="G153" s="128"/>
      <c r="H153" s="63"/>
      <c r="I153" s="128"/>
      <c r="J153" s="128"/>
      <c r="K153" s="128"/>
      <c r="L153" s="128"/>
      <c r="M153" s="128"/>
      <c r="N153" s="128"/>
      <c r="O153" s="128"/>
      <c r="P153" s="128"/>
      <c r="Q153" s="128"/>
      <c r="R153" s="128"/>
      <c r="S153" s="128"/>
      <c r="T153" s="128"/>
      <c r="U153" s="128"/>
      <c r="V153" s="130"/>
    </row>
    <row r="154" spans="2:22" ht="12">
      <c r="B154" s="127"/>
      <c r="C154" s="128"/>
      <c r="D154" s="291"/>
      <c r="E154" s="129"/>
      <c r="F154" s="128"/>
      <c r="G154" s="128"/>
      <c r="H154" s="63"/>
      <c r="I154" s="128"/>
      <c r="J154" s="128"/>
      <c r="K154" s="128"/>
      <c r="L154" s="128"/>
      <c r="M154" s="128"/>
      <c r="N154" s="128"/>
      <c r="O154" s="128"/>
      <c r="P154" s="128"/>
      <c r="Q154" s="128"/>
      <c r="R154" s="128"/>
      <c r="S154" s="128"/>
      <c r="T154" s="128"/>
      <c r="U154" s="128"/>
      <c r="V154" s="130"/>
    </row>
    <row r="155" spans="2:22" ht="12">
      <c r="B155" s="127"/>
      <c r="C155" s="128"/>
      <c r="D155" s="291"/>
      <c r="E155" s="129"/>
      <c r="F155" s="128"/>
      <c r="G155" s="128"/>
      <c r="H155" s="63"/>
      <c r="I155" s="128"/>
      <c r="J155" s="128"/>
      <c r="K155" s="128"/>
      <c r="L155" s="128"/>
      <c r="M155" s="128"/>
      <c r="N155" s="128"/>
      <c r="O155" s="128"/>
      <c r="P155" s="128"/>
      <c r="Q155" s="128"/>
      <c r="R155" s="128"/>
      <c r="S155" s="128"/>
      <c r="T155" s="128"/>
      <c r="U155" s="128"/>
      <c r="V155" s="130"/>
    </row>
    <row r="156" spans="2:22" ht="12">
      <c r="B156" s="127"/>
      <c r="C156" s="128"/>
      <c r="D156" s="291"/>
      <c r="E156" s="129"/>
      <c r="F156" s="128"/>
      <c r="G156" s="128"/>
      <c r="H156" s="63"/>
      <c r="I156" s="128"/>
      <c r="J156" s="128"/>
      <c r="K156" s="128"/>
      <c r="L156" s="128"/>
      <c r="M156" s="128"/>
      <c r="N156" s="128"/>
      <c r="O156" s="128"/>
      <c r="P156" s="128"/>
      <c r="Q156" s="128"/>
      <c r="R156" s="128"/>
      <c r="S156" s="128"/>
      <c r="T156" s="128"/>
      <c r="U156" s="128"/>
      <c r="V156" s="130"/>
    </row>
    <row r="157" spans="2:22" ht="12">
      <c r="B157" s="127"/>
      <c r="C157" s="128"/>
      <c r="D157" s="291"/>
      <c r="E157" s="129"/>
      <c r="F157" s="128"/>
      <c r="G157" s="128"/>
      <c r="H157" s="63"/>
      <c r="I157" s="128"/>
      <c r="J157" s="128"/>
      <c r="K157" s="128"/>
      <c r="L157" s="128"/>
      <c r="M157" s="128"/>
      <c r="N157" s="128"/>
      <c r="O157" s="128"/>
      <c r="P157" s="128"/>
      <c r="Q157" s="128"/>
      <c r="R157" s="128"/>
      <c r="S157" s="128"/>
      <c r="T157" s="128"/>
      <c r="U157" s="128"/>
      <c r="V157" s="130"/>
    </row>
    <row r="158" spans="2:22" ht="12">
      <c r="B158" s="127"/>
      <c r="C158" s="128"/>
      <c r="D158" s="291"/>
      <c r="E158" s="129"/>
      <c r="F158" s="128"/>
      <c r="G158" s="128"/>
      <c r="H158" s="63"/>
      <c r="I158" s="128"/>
      <c r="J158" s="128"/>
      <c r="K158" s="128"/>
      <c r="L158" s="128"/>
      <c r="M158" s="128"/>
      <c r="N158" s="128"/>
      <c r="O158" s="128"/>
      <c r="P158" s="128"/>
      <c r="Q158" s="128"/>
      <c r="R158" s="128"/>
      <c r="S158" s="128"/>
      <c r="T158" s="128"/>
      <c r="U158" s="128"/>
      <c r="V158" s="130"/>
    </row>
    <row r="159" spans="2:22" ht="12">
      <c r="B159" s="127"/>
      <c r="C159" s="128"/>
      <c r="D159" s="291"/>
      <c r="E159" s="129"/>
      <c r="F159" s="128"/>
      <c r="G159" s="128"/>
      <c r="H159" s="63"/>
      <c r="I159" s="128"/>
      <c r="J159" s="128"/>
      <c r="K159" s="128"/>
      <c r="L159" s="128"/>
      <c r="M159" s="128"/>
      <c r="N159" s="128"/>
      <c r="O159" s="128"/>
      <c r="P159" s="128"/>
      <c r="Q159" s="128"/>
      <c r="R159" s="128"/>
      <c r="S159" s="128"/>
      <c r="T159" s="128"/>
      <c r="U159" s="128"/>
      <c r="V159" s="130"/>
    </row>
    <row r="160" spans="2:22" ht="12">
      <c r="B160" s="127"/>
      <c r="C160" s="128"/>
      <c r="D160" s="291"/>
      <c r="E160" s="129"/>
      <c r="F160" s="128"/>
      <c r="G160" s="128"/>
      <c r="H160" s="63"/>
      <c r="I160" s="128"/>
      <c r="J160" s="128"/>
      <c r="K160" s="128"/>
      <c r="L160" s="128"/>
      <c r="M160" s="128"/>
      <c r="N160" s="128"/>
      <c r="O160" s="128"/>
      <c r="P160" s="128"/>
      <c r="Q160" s="128"/>
      <c r="R160" s="128"/>
      <c r="S160" s="128"/>
      <c r="T160" s="128"/>
      <c r="U160" s="128"/>
      <c r="V160" s="130"/>
    </row>
    <row r="161" spans="2:22" ht="12">
      <c r="B161" s="127"/>
      <c r="C161" s="128"/>
      <c r="D161" s="291"/>
      <c r="E161" s="129"/>
      <c r="F161" s="128"/>
      <c r="G161" s="128"/>
      <c r="H161" s="63"/>
      <c r="I161" s="128"/>
      <c r="J161" s="128"/>
      <c r="K161" s="128"/>
      <c r="L161" s="128"/>
      <c r="M161" s="128"/>
      <c r="N161" s="128"/>
      <c r="O161" s="128"/>
      <c r="P161" s="128"/>
      <c r="Q161" s="128"/>
      <c r="R161" s="128"/>
      <c r="S161" s="128"/>
      <c r="T161" s="128"/>
      <c r="U161" s="128"/>
      <c r="V161" s="130"/>
    </row>
    <row r="162" spans="2:22" ht="12">
      <c r="B162" s="127"/>
      <c r="C162" s="128"/>
      <c r="D162" s="291"/>
      <c r="E162" s="129"/>
      <c r="F162" s="128"/>
      <c r="G162" s="128"/>
      <c r="H162" s="63"/>
      <c r="I162" s="128"/>
      <c r="J162" s="128"/>
      <c r="K162" s="128"/>
      <c r="L162" s="128"/>
      <c r="M162" s="128"/>
      <c r="N162" s="128"/>
      <c r="O162" s="128"/>
      <c r="P162" s="128"/>
      <c r="Q162" s="128"/>
      <c r="R162" s="128"/>
      <c r="S162" s="128"/>
      <c r="T162" s="128"/>
      <c r="U162" s="128"/>
      <c r="V162" s="130"/>
    </row>
    <row r="163" spans="2:22" ht="12">
      <c r="B163" s="127"/>
      <c r="C163" s="128"/>
      <c r="D163" s="291"/>
      <c r="E163" s="129"/>
      <c r="F163" s="128"/>
      <c r="G163" s="128"/>
      <c r="H163" s="63"/>
      <c r="I163" s="128"/>
      <c r="J163" s="128"/>
      <c r="K163" s="128"/>
      <c r="L163" s="128"/>
      <c r="M163" s="128"/>
      <c r="N163" s="128"/>
      <c r="O163" s="128"/>
      <c r="P163" s="128"/>
      <c r="Q163" s="128"/>
      <c r="R163" s="128"/>
      <c r="S163" s="128"/>
      <c r="T163" s="128"/>
      <c r="U163" s="128"/>
      <c r="V163" s="130"/>
    </row>
    <row r="164" spans="2:22" ht="12">
      <c r="B164" s="127"/>
      <c r="C164" s="128"/>
      <c r="D164" s="291"/>
      <c r="E164" s="129"/>
      <c r="F164" s="128"/>
      <c r="G164" s="128"/>
      <c r="H164" s="63"/>
      <c r="I164" s="128"/>
      <c r="J164" s="128"/>
      <c r="K164" s="128"/>
      <c r="L164" s="128"/>
      <c r="M164" s="128"/>
      <c r="N164" s="128"/>
      <c r="O164" s="128"/>
      <c r="P164" s="128"/>
      <c r="Q164" s="128"/>
      <c r="R164" s="128"/>
      <c r="S164" s="128"/>
      <c r="T164" s="128"/>
      <c r="U164" s="128"/>
      <c r="V164" s="130"/>
    </row>
    <row r="165" spans="2:22" ht="12">
      <c r="B165" s="127"/>
      <c r="C165" s="128"/>
      <c r="D165" s="291"/>
      <c r="E165" s="129"/>
      <c r="F165" s="128"/>
      <c r="G165" s="128"/>
      <c r="H165" s="63"/>
      <c r="I165" s="128"/>
      <c r="J165" s="128"/>
      <c r="K165" s="128"/>
      <c r="L165" s="128"/>
      <c r="M165" s="128"/>
      <c r="N165" s="128"/>
      <c r="O165" s="128"/>
      <c r="P165" s="128"/>
      <c r="Q165" s="128"/>
      <c r="R165" s="128"/>
      <c r="S165" s="128"/>
      <c r="T165" s="128"/>
      <c r="U165" s="128"/>
      <c r="V165" s="130"/>
    </row>
    <row r="166" spans="2:22" ht="12">
      <c r="B166" s="127"/>
      <c r="C166" s="128"/>
      <c r="D166" s="291"/>
      <c r="E166" s="129"/>
      <c r="F166" s="128"/>
      <c r="G166" s="128"/>
      <c r="H166" s="63"/>
      <c r="I166" s="128"/>
      <c r="J166" s="128"/>
      <c r="K166" s="128"/>
      <c r="L166" s="128"/>
      <c r="M166" s="128"/>
      <c r="N166" s="128"/>
      <c r="O166" s="128"/>
      <c r="P166" s="128"/>
      <c r="Q166" s="128"/>
      <c r="R166" s="128"/>
      <c r="S166" s="128"/>
      <c r="T166" s="128"/>
      <c r="U166" s="128"/>
      <c r="V166" s="130"/>
    </row>
    <row r="167" spans="2:22" ht="12">
      <c r="B167" s="127"/>
      <c r="C167" s="128"/>
      <c r="D167" s="291"/>
      <c r="E167" s="129"/>
      <c r="F167" s="128"/>
      <c r="G167" s="128"/>
      <c r="H167" s="63"/>
      <c r="I167" s="128"/>
      <c r="J167" s="128"/>
      <c r="K167" s="128"/>
      <c r="L167" s="128"/>
      <c r="M167" s="128"/>
      <c r="N167" s="128"/>
      <c r="O167" s="128"/>
      <c r="P167" s="128"/>
      <c r="Q167" s="128"/>
      <c r="R167" s="128"/>
      <c r="S167" s="128"/>
      <c r="T167" s="128"/>
      <c r="U167" s="128"/>
      <c r="V167" s="130"/>
    </row>
    <row r="168" spans="2:22" ht="12">
      <c r="B168" s="127"/>
      <c r="C168" s="128"/>
      <c r="D168" s="291"/>
      <c r="E168" s="129"/>
      <c r="F168" s="128"/>
      <c r="G168" s="128"/>
      <c r="H168" s="63"/>
      <c r="I168" s="128"/>
      <c r="J168" s="128"/>
      <c r="K168" s="128"/>
      <c r="L168" s="128"/>
      <c r="M168" s="128"/>
      <c r="N168" s="128"/>
      <c r="O168" s="128"/>
      <c r="P168" s="128"/>
      <c r="Q168" s="128"/>
      <c r="R168" s="128"/>
      <c r="S168" s="128"/>
      <c r="T168" s="128"/>
      <c r="U168" s="128"/>
      <c r="V168" s="130"/>
    </row>
    <row r="169" spans="2:22" ht="12">
      <c r="B169" s="127"/>
      <c r="C169" s="128"/>
      <c r="D169" s="291"/>
      <c r="E169" s="129"/>
      <c r="F169" s="128"/>
      <c r="G169" s="128"/>
      <c r="H169" s="63"/>
      <c r="I169" s="128"/>
      <c r="J169" s="128"/>
      <c r="K169" s="128"/>
      <c r="L169" s="128"/>
      <c r="M169" s="128"/>
      <c r="N169" s="128"/>
      <c r="O169" s="128"/>
      <c r="P169" s="128"/>
      <c r="Q169" s="128"/>
      <c r="R169" s="128"/>
      <c r="S169" s="128"/>
      <c r="T169" s="128"/>
      <c r="U169" s="128"/>
      <c r="V169" s="130"/>
    </row>
    <row r="170" spans="2:22" ht="12">
      <c r="B170" s="127"/>
      <c r="C170" s="128"/>
      <c r="D170" s="291"/>
      <c r="E170" s="129"/>
      <c r="F170" s="128"/>
      <c r="G170" s="128"/>
      <c r="H170" s="63"/>
      <c r="I170" s="128"/>
      <c r="J170" s="128"/>
      <c r="K170" s="128"/>
      <c r="L170" s="128"/>
      <c r="M170" s="128"/>
      <c r="N170" s="128"/>
      <c r="O170" s="128"/>
      <c r="P170" s="128"/>
      <c r="Q170" s="128"/>
      <c r="R170" s="128"/>
      <c r="S170" s="128"/>
      <c r="T170" s="128"/>
      <c r="U170" s="128"/>
      <c r="V170" s="130"/>
    </row>
    <row r="171" spans="2:22" ht="12">
      <c r="B171" s="127"/>
      <c r="C171" s="128"/>
      <c r="D171" s="291"/>
      <c r="E171" s="129"/>
      <c r="F171" s="128"/>
      <c r="G171" s="128"/>
      <c r="H171" s="63"/>
      <c r="I171" s="128"/>
      <c r="J171" s="128"/>
      <c r="K171" s="128"/>
      <c r="L171" s="128"/>
      <c r="M171" s="128"/>
      <c r="N171" s="128"/>
      <c r="O171" s="128"/>
      <c r="P171" s="128"/>
      <c r="Q171" s="128"/>
      <c r="R171" s="128"/>
      <c r="S171" s="128"/>
      <c r="T171" s="128"/>
      <c r="U171" s="128"/>
      <c r="V171" s="130"/>
    </row>
    <row r="172" spans="2:22" ht="12">
      <c r="B172" s="127"/>
      <c r="C172" s="128"/>
      <c r="D172" s="291"/>
      <c r="E172" s="129"/>
      <c r="F172" s="128"/>
      <c r="G172" s="128"/>
      <c r="H172" s="63"/>
      <c r="I172" s="128"/>
      <c r="J172" s="128"/>
      <c r="K172" s="128"/>
      <c r="L172" s="128"/>
      <c r="M172" s="128"/>
      <c r="N172" s="128"/>
      <c r="O172" s="128"/>
      <c r="P172" s="128"/>
      <c r="Q172" s="128"/>
      <c r="R172" s="128"/>
      <c r="S172" s="128"/>
      <c r="T172" s="128"/>
      <c r="U172" s="128"/>
      <c r="V172" s="130"/>
    </row>
    <row r="173" spans="2:22" ht="12">
      <c r="B173" s="127"/>
      <c r="C173" s="128"/>
      <c r="D173" s="291"/>
      <c r="E173" s="129"/>
      <c r="F173" s="128"/>
      <c r="G173" s="128"/>
      <c r="H173" s="63"/>
      <c r="I173" s="128"/>
      <c r="J173" s="128"/>
      <c r="K173" s="128"/>
      <c r="L173" s="128"/>
      <c r="M173" s="128"/>
      <c r="N173" s="128"/>
      <c r="O173" s="128"/>
      <c r="P173" s="128"/>
      <c r="Q173" s="128"/>
      <c r="R173" s="128"/>
      <c r="S173" s="128"/>
      <c r="T173" s="128"/>
      <c r="U173" s="128"/>
      <c r="V173" s="130"/>
    </row>
    <row r="174" spans="2:22" ht="12">
      <c r="B174" s="127"/>
      <c r="C174" s="128"/>
      <c r="D174" s="291"/>
      <c r="E174" s="129"/>
      <c r="F174" s="128"/>
      <c r="G174" s="128"/>
      <c r="H174" s="63"/>
      <c r="I174" s="128"/>
      <c r="J174" s="128"/>
      <c r="K174" s="128"/>
      <c r="L174" s="128"/>
      <c r="M174" s="128"/>
      <c r="N174" s="128"/>
      <c r="O174" s="128"/>
      <c r="P174" s="128"/>
      <c r="Q174" s="128"/>
      <c r="R174" s="128"/>
      <c r="S174" s="128"/>
      <c r="T174" s="128"/>
      <c r="U174" s="128"/>
      <c r="V174" s="130"/>
    </row>
    <row r="175" spans="2:22" ht="12">
      <c r="B175" s="127"/>
      <c r="C175" s="128"/>
      <c r="D175" s="291"/>
      <c r="E175" s="129"/>
      <c r="F175" s="128"/>
      <c r="G175" s="128"/>
      <c r="H175" s="63"/>
      <c r="I175" s="128"/>
      <c r="J175" s="128"/>
      <c r="K175" s="128"/>
      <c r="L175" s="128"/>
      <c r="M175" s="128"/>
      <c r="N175" s="128"/>
      <c r="O175" s="128"/>
      <c r="P175" s="128"/>
      <c r="Q175" s="128"/>
      <c r="R175" s="128"/>
      <c r="S175" s="128"/>
      <c r="T175" s="128"/>
      <c r="U175" s="128"/>
      <c r="V175" s="130"/>
    </row>
    <row r="176" spans="2:22" ht="12">
      <c r="B176" s="127"/>
      <c r="C176" s="128"/>
      <c r="D176" s="291"/>
      <c r="E176" s="129"/>
      <c r="F176" s="128"/>
      <c r="G176" s="128"/>
      <c r="H176" s="63"/>
      <c r="I176" s="128"/>
      <c r="J176" s="128"/>
      <c r="K176" s="128"/>
      <c r="L176" s="128"/>
      <c r="M176" s="128"/>
      <c r="N176" s="128"/>
      <c r="O176" s="128"/>
      <c r="P176" s="128"/>
      <c r="Q176" s="128"/>
      <c r="R176" s="128"/>
      <c r="S176" s="128"/>
      <c r="T176" s="128"/>
      <c r="U176" s="128"/>
      <c r="V176" s="130"/>
    </row>
    <row r="177" spans="2:22" ht="12">
      <c r="B177" s="127"/>
      <c r="C177" s="128"/>
      <c r="D177" s="291"/>
      <c r="E177" s="129"/>
      <c r="F177" s="128"/>
      <c r="G177" s="128"/>
      <c r="H177" s="63"/>
      <c r="I177" s="128"/>
      <c r="J177" s="128"/>
      <c r="K177" s="128"/>
      <c r="L177" s="128"/>
      <c r="M177" s="128"/>
      <c r="N177" s="128"/>
      <c r="O177" s="128"/>
      <c r="P177" s="128"/>
      <c r="Q177" s="128"/>
      <c r="R177" s="128"/>
      <c r="S177" s="128"/>
      <c r="T177" s="128"/>
      <c r="U177" s="128"/>
      <c r="V177" s="130"/>
    </row>
    <row r="178" spans="2:22" ht="12">
      <c r="B178" s="127"/>
      <c r="C178" s="128"/>
      <c r="D178" s="291"/>
      <c r="E178" s="129"/>
      <c r="F178" s="128"/>
      <c r="G178" s="128"/>
      <c r="H178" s="63"/>
      <c r="I178" s="128"/>
      <c r="J178" s="128"/>
      <c r="K178" s="128"/>
      <c r="L178" s="128"/>
      <c r="M178" s="128"/>
      <c r="N178" s="128"/>
      <c r="O178" s="128"/>
      <c r="P178" s="128"/>
      <c r="Q178" s="128"/>
      <c r="R178" s="128"/>
      <c r="S178" s="128"/>
      <c r="T178" s="128"/>
      <c r="U178" s="128"/>
      <c r="V178" s="130"/>
    </row>
    <row r="179" spans="2:22" ht="12">
      <c r="B179" s="127"/>
      <c r="C179" s="128"/>
      <c r="D179" s="291"/>
      <c r="E179" s="129"/>
      <c r="F179" s="128"/>
      <c r="G179" s="128"/>
      <c r="H179" s="63"/>
      <c r="I179" s="128"/>
      <c r="J179" s="128"/>
      <c r="K179" s="128"/>
      <c r="L179" s="128"/>
      <c r="M179" s="128"/>
      <c r="N179" s="128"/>
      <c r="O179" s="128"/>
      <c r="P179" s="128"/>
      <c r="Q179" s="128"/>
      <c r="R179" s="128"/>
      <c r="S179" s="128"/>
      <c r="T179" s="128"/>
      <c r="U179" s="128"/>
      <c r="V179" s="130"/>
    </row>
    <row r="180" spans="2:22" ht="12">
      <c r="B180" s="127"/>
      <c r="C180" s="128"/>
      <c r="D180" s="291"/>
      <c r="E180" s="129"/>
      <c r="F180" s="128"/>
      <c r="G180" s="128"/>
      <c r="H180" s="63"/>
      <c r="I180" s="128"/>
      <c r="J180" s="128"/>
      <c r="K180" s="128"/>
      <c r="L180" s="128"/>
      <c r="M180" s="128"/>
      <c r="N180" s="128"/>
      <c r="O180" s="128"/>
      <c r="P180" s="128"/>
      <c r="Q180" s="128"/>
      <c r="R180" s="128"/>
      <c r="S180" s="128"/>
      <c r="T180" s="128"/>
      <c r="U180" s="128"/>
      <c r="V180" s="130"/>
    </row>
    <row r="181" spans="2:22" ht="12">
      <c r="B181" s="127"/>
      <c r="C181" s="128"/>
      <c r="D181" s="291"/>
      <c r="E181" s="129"/>
      <c r="F181" s="128"/>
      <c r="G181" s="128"/>
      <c r="H181" s="63"/>
      <c r="I181" s="128"/>
      <c r="J181" s="128"/>
      <c r="K181" s="128"/>
      <c r="L181" s="128"/>
      <c r="M181" s="128"/>
      <c r="N181" s="128"/>
      <c r="O181" s="128"/>
      <c r="P181" s="128"/>
      <c r="Q181" s="128"/>
      <c r="R181" s="128"/>
      <c r="S181" s="128"/>
      <c r="T181" s="128"/>
      <c r="U181" s="128"/>
      <c r="V181" s="130"/>
    </row>
    <row r="182" spans="2:22" ht="12">
      <c r="B182" s="127"/>
      <c r="C182" s="128"/>
      <c r="D182" s="291"/>
      <c r="E182" s="129"/>
      <c r="F182" s="128"/>
      <c r="G182" s="128"/>
      <c r="H182" s="63"/>
      <c r="I182" s="128"/>
      <c r="J182" s="128"/>
      <c r="K182" s="128"/>
      <c r="L182" s="128"/>
      <c r="M182" s="128"/>
      <c r="N182" s="128"/>
      <c r="O182" s="128"/>
      <c r="P182" s="128"/>
      <c r="Q182" s="128"/>
      <c r="R182" s="128"/>
      <c r="S182" s="128"/>
      <c r="T182" s="128"/>
      <c r="U182" s="128"/>
      <c r="V182" s="130"/>
    </row>
    <row r="183" spans="2:22" ht="12">
      <c r="B183" s="127"/>
      <c r="C183" s="128"/>
      <c r="D183" s="291"/>
      <c r="E183" s="129"/>
      <c r="F183" s="128"/>
      <c r="G183" s="128"/>
      <c r="H183" s="63"/>
      <c r="I183" s="128"/>
      <c r="J183" s="128"/>
      <c r="K183" s="128"/>
      <c r="L183" s="128"/>
      <c r="M183" s="128"/>
      <c r="N183" s="128"/>
      <c r="O183" s="128"/>
      <c r="P183" s="128"/>
      <c r="Q183" s="128"/>
      <c r="R183" s="128"/>
      <c r="S183" s="128"/>
      <c r="T183" s="128"/>
      <c r="U183" s="128"/>
      <c r="V183" s="130"/>
    </row>
    <row r="184" spans="2:22" ht="12">
      <c r="B184" s="127"/>
      <c r="C184" s="128"/>
      <c r="D184" s="291"/>
      <c r="E184" s="129"/>
      <c r="F184" s="128"/>
      <c r="G184" s="128"/>
      <c r="H184" s="63"/>
      <c r="I184" s="128"/>
      <c r="J184" s="128"/>
      <c r="K184" s="128"/>
      <c r="L184" s="128"/>
      <c r="M184" s="128"/>
      <c r="N184" s="128"/>
      <c r="O184" s="128"/>
      <c r="P184" s="128"/>
      <c r="Q184" s="128"/>
      <c r="R184" s="128"/>
      <c r="S184" s="128"/>
      <c r="T184" s="128"/>
      <c r="U184" s="128"/>
      <c r="V184" s="130"/>
    </row>
    <row r="185" spans="2:22" ht="12">
      <c r="B185" s="127"/>
      <c r="C185" s="128"/>
      <c r="D185" s="291"/>
      <c r="E185" s="129"/>
      <c r="F185" s="128"/>
      <c r="G185" s="128"/>
      <c r="H185" s="63"/>
      <c r="I185" s="128"/>
      <c r="J185" s="128"/>
      <c r="K185" s="128"/>
      <c r="L185" s="128"/>
      <c r="M185" s="128"/>
      <c r="N185" s="128"/>
      <c r="O185" s="128"/>
      <c r="P185" s="128"/>
      <c r="Q185" s="128"/>
      <c r="R185" s="128"/>
      <c r="S185" s="128"/>
      <c r="T185" s="128"/>
      <c r="U185" s="128"/>
      <c r="V185" s="130"/>
    </row>
    <row r="186" spans="2:22" ht="12">
      <c r="B186" s="127"/>
      <c r="C186" s="128"/>
      <c r="D186" s="291"/>
      <c r="E186" s="129"/>
      <c r="F186" s="128"/>
      <c r="G186" s="128"/>
      <c r="H186" s="63"/>
      <c r="I186" s="128"/>
      <c r="J186" s="128"/>
      <c r="K186" s="128"/>
      <c r="L186" s="128"/>
      <c r="M186" s="128"/>
      <c r="N186" s="128"/>
      <c r="O186" s="128"/>
      <c r="P186" s="128"/>
      <c r="Q186" s="128"/>
      <c r="R186" s="128"/>
      <c r="S186" s="128"/>
      <c r="T186" s="128"/>
      <c r="U186" s="128"/>
      <c r="V186" s="130"/>
    </row>
    <row r="187" spans="2:22" ht="12">
      <c r="B187" s="127"/>
      <c r="C187" s="128"/>
      <c r="D187" s="291"/>
      <c r="E187" s="129"/>
      <c r="F187" s="128"/>
      <c r="G187" s="128"/>
      <c r="H187" s="63"/>
      <c r="I187" s="128"/>
      <c r="J187" s="128"/>
      <c r="K187" s="128"/>
      <c r="L187" s="128"/>
      <c r="M187" s="128"/>
      <c r="N187" s="128"/>
      <c r="O187" s="128"/>
      <c r="P187" s="128"/>
      <c r="Q187" s="128"/>
      <c r="R187" s="128"/>
      <c r="S187" s="128"/>
      <c r="T187" s="128"/>
      <c r="U187" s="128"/>
      <c r="V187" s="130"/>
    </row>
    <row r="188" spans="2:22" ht="12">
      <c r="B188" s="127"/>
      <c r="C188" s="128"/>
      <c r="D188" s="291"/>
      <c r="E188" s="129"/>
      <c r="F188" s="128"/>
      <c r="G188" s="128"/>
      <c r="H188" s="63"/>
      <c r="I188" s="128"/>
      <c r="J188" s="128"/>
      <c r="K188" s="128"/>
      <c r="L188" s="128"/>
      <c r="M188" s="128"/>
      <c r="N188" s="128"/>
      <c r="O188" s="128"/>
      <c r="P188" s="128"/>
      <c r="Q188" s="128"/>
      <c r="R188" s="128"/>
      <c r="S188" s="128"/>
      <c r="T188" s="128"/>
      <c r="U188" s="128"/>
      <c r="V188" s="130"/>
    </row>
    <row r="189" spans="2:22" ht="12">
      <c r="B189" s="127"/>
      <c r="C189" s="128"/>
      <c r="D189" s="291"/>
      <c r="E189" s="129"/>
      <c r="F189" s="128"/>
      <c r="G189" s="128"/>
      <c r="H189" s="63"/>
      <c r="I189" s="128"/>
      <c r="J189" s="128"/>
      <c r="K189" s="128"/>
      <c r="L189" s="128"/>
      <c r="M189" s="128"/>
      <c r="N189" s="128"/>
      <c r="O189" s="128"/>
      <c r="P189" s="128"/>
      <c r="Q189" s="128"/>
      <c r="R189" s="128"/>
      <c r="S189" s="128"/>
      <c r="T189" s="128"/>
      <c r="U189" s="128"/>
      <c r="V189" s="130"/>
    </row>
    <row r="190" spans="2:22" ht="12">
      <c r="B190" s="127"/>
      <c r="C190" s="128"/>
      <c r="D190" s="291"/>
      <c r="E190" s="129"/>
      <c r="F190" s="128"/>
      <c r="G190" s="128"/>
      <c r="H190" s="63"/>
      <c r="I190" s="128"/>
      <c r="J190" s="128"/>
      <c r="K190" s="128"/>
      <c r="L190" s="128"/>
      <c r="M190" s="128"/>
      <c r="N190" s="128"/>
      <c r="O190" s="128"/>
      <c r="P190" s="128"/>
      <c r="Q190" s="128"/>
      <c r="R190" s="128"/>
      <c r="S190" s="128"/>
      <c r="T190" s="128"/>
      <c r="U190" s="128"/>
      <c r="V190" s="130"/>
    </row>
    <row r="191" spans="2:22" ht="12">
      <c r="B191" s="127"/>
      <c r="C191" s="128"/>
      <c r="D191" s="291"/>
      <c r="E191" s="129"/>
      <c r="F191" s="128"/>
      <c r="G191" s="128"/>
      <c r="H191" s="63"/>
      <c r="I191" s="128"/>
      <c r="J191" s="128"/>
      <c r="K191" s="128"/>
      <c r="L191" s="128"/>
      <c r="M191" s="128"/>
      <c r="N191" s="128"/>
      <c r="O191" s="128"/>
      <c r="P191" s="128"/>
      <c r="Q191" s="128"/>
      <c r="R191" s="128"/>
      <c r="S191" s="128"/>
      <c r="T191" s="128"/>
      <c r="U191" s="128"/>
      <c r="V191" s="130"/>
    </row>
    <row r="192" spans="2:22" ht="12">
      <c r="B192" s="127"/>
      <c r="C192" s="128"/>
      <c r="D192" s="291"/>
      <c r="E192" s="129"/>
      <c r="F192" s="128"/>
      <c r="G192" s="128"/>
      <c r="H192" s="63"/>
      <c r="I192" s="128"/>
      <c r="J192" s="128"/>
      <c r="K192" s="128"/>
      <c r="L192" s="128"/>
      <c r="M192" s="128"/>
      <c r="N192" s="128"/>
      <c r="O192" s="128"/>
      <c r="P192" s="128"/>
      <c r="Q192" s="128"/>
      <c r="R192" s="128"/>
      <c r="S192" s="128"/>
      <c r="T192" s="128"/>
      <c r="U192" s="128"/>
      <c r="V192" s="130"/>
    </row>
    <row r="193" spans="2:22" ht="12">
      <c r="B193" s="127"/>
      <c r="C193" s="128"/>
      <c r="D193" s="291"/>
      <c r="E193" s="129"/>
      <c r="F193" s="128"/>
      <c r="G193" s="128"/>
      <c r="H193" s="63"/>
      <c r="I193" s="128"/>
      <c r="J193" s="128"/>
      <c r="K193" s="128"/>
      <c r="L193" s="128"/>
      <c r="M193" s="128"/>
      <c r="N193" s="128"/>
      <c r="O193" s="128"/>
      <c r="P193" s="128"/>
      <c r="Q193" s="128"/>
      <c r="R193" s="128"/>
      <c r="S193" s="128"/>
      <c r="T193" s="128"/>
      <c r="U193" s="128"/>
      <c r="V193" s="130"/>
    </row>
    <row r="194" spans="2:22" ht="12">
      <c r="B194" s="127"/>
      <c r="C194" s="128"/>
      <c r="D194" s="291"/>
      <c r="E194" s="129"/>
      <c r="F194" s="128"/>
      <c r="G194" s="128"/>
      <c r="H194" s="63"/>
      <c r="I194" s="128"/>
      <c r="J194" s="128"/>
      <c r="K194" s="128"/>
      <c r="L194" s="128"/>
      <c r="M194" s="128"/>
      <c r="N194" s="128"/>
      <c r="O194" s="128"/>
      <c r="P194" s="128"/>
      <c r="Q194" s="128"/>
      <c r="R194" s="128"/>
      <c r="S194" s="128"/>
      <c r="T194" s="128"/>
      <c r="U194" s="128"/>
      <c r="V194" s="130"/>
    </row>
    <row r="195" spans="2:22" ht="12">
      <c r="B195" s="127"/>
      <c r="C195" s="128"/>
      <c r="D195" s="291"/>
      <c r="E195" s="129"/>
      <c r="F195" s="128"/>
      <c r="G195" s="128"/>
      <c r="H195" s="63"/>
      <c r="I195" s="128"/>
      <c r="J195" s="128"/>
      <c r="K195" s="128"/>
      <c r="L195" s="128"/>
      <c r="M195" s="128"/>
      <c r="N195" s="128"/>
      <c r="O195" s="128"/>
      <c r="P195" s="128"/>
      <c r="Q195" s="128"/>
      <c r="R195" s="128"/>
      <c r="S195" s="128"/>
      <c r="T195" s="128"/>
      <c r="U195" s="128"/>
      <c r="V195" s="130"/>
    </row>
    <row r="196" spans="2:22" ht="12">
      <c r="B196" s="127"/>
      <c r="C196" s="128"/>
      <c r="D196" s="291"/>
      <c r="E196" s="129"/>
      <c r="F196" s="128"/>
      <c r="G196" s="128"/>
      <c r="H196" s="63"/>
      <c r="I196" s="128"/>
      <c r="J196" s="128"/>
      <c r="K196" s="128"/>
      <c r="L196" s="128"/>
      <c r="M196" s="128"/>
      <c r="N196" s="128"/>
      <c r="O196" s="128"/>
      <c r="P196" s="128"/>
      <c r="Q196" s="128"/>
      <c r="R196" s="128"/>
      <c r="S196" s="128"/>
      <c r="T196" s="128"/>
      <c r="U196" s="128"/>
      <c r="V196" s="130"/>
    </row>
    <row r="197" spans="2:22" ht="12">
      <c r="B197" s="127"/>
      <c r="C197" s="128"/>
      <c r="D197" s="291"/>
      <c r="E197" s="129"/>
      <c r="F197" s="128"/>
      <c r="G197" s="128"/>
      <c r="H197" s="63"/>
      <c r="I197" s="128"/>
      <c r="J197" s="128"/>
      <c r="K197" s="128"/>
      <c r="L197" s="128"/>
      <c r="M197" s="128"/>
      <c r="N197" s="128"/>
      <c r="O197" s="128"/>
      <c r="P197" s="128"/>
      <c r="Q197" s="128"/>
      <c r="R197" s="128"/>
      <c r="S197" s="128"/>
      <c r="T197" s="128"/>
      <c r="U197" s="128"/>
      <c r="V197" s="130"/>
    </row>
    <row r="198" spans="2:22" ht="12">
      <c r="B198" s="127"/>
      <c r="C198" s="128"/>
      <c r="D198" s="291"/>
      <c r="E198" s="129"/>
      <c r="F198" s="128"/>
      <c r="G198" s="128"/>
      <c r="H198" s="63"/>
      <c r="I198" s="128"/>
      <c r="J198" s="128"/>
      <c r="K198" s="128"/>
      <c r="L198" s="128"/>
      <c r="M198" s="128"/>
      <c r="N198" s="128"/>
      <c r="O198" s="128"/>
      <c r="P198" s="128"/>
      <c r="Q198" s="128"/>
      <c r="R198" s="128"/>
      <c r="S198" s="128"/>
      <c r="T198" s="128"/>
      <c r="U198" s="128"/>
      <c r="V198" s="130"/>
    </row>
    <row r="199" spans="2:22" ht="12">
      <c r="B199" s="127"/>
      <c r="C199" s="128"/>
      <c r="D199" s="291"/>
      <c r="E199" s="129"/>
      <c r="F199" s="128"/>
      <c r="G199" s="128"/>
      <c r="H199" s="63"/>
      <c r="I199" s="128"/>
      <c r="J199" s="128"/>
      <c r="K199" s="128"/>
      <c r="L199" s="128"/>
      <c r="M199" s="128"/>
      <c r="N199" s="128"/>
      <c r="O199" s="128"/>
      <c r="P199" s="128"/>
      <c r="Q199" s="128"/>
      <c r="R199" s="128"/>
      <c r="S199" s="128"/>
      <c r="T199" s="128"/>
      <c r="U199" s="128"/>
      <c r="V199" s="130"/>
    </row>
    <row r="200" spans="2:22" ht="12">
      <c r="B200" s="127"/>
      <c r="C200" s="128"/>
      <c r="D200" s="291"/>
      <c r="E200" s="129"/>
      <c r="F200" s="128"/>
      <c r="G200" s="128"/>
      <c r="H200" s="63"/>
      <c r="I200" s="128"/>
      <c r="J200" s="128"/>
      <c r="K200" s="128"/>
      <c r="L200" s="128"/>
      <c r="M200" s="128"/>
      <c r="N200" s="128"/>
      <c r="O200" s="128"/>
      <c r="P200" s="128"/>
      <c r="Q200" s="128"/>
      <c r="R200" s="128"/>
      <c r="S200" s="128"/>
      <c r="T200" s="128"/>
      <c r="U200" s="128"/>
      <c r="V200" s="130"/>
    </row>
    <row r="201" spans="2:22" ht="12">
      <c r="B201" s="127"/>
      <c r="C201" s="128"/>
      <c r="D201" s="291"/>
      <c r="E201" s="129"/>
      <c r="F201" s="128"/>
      <c r="G201" s="128"/>
      <c r="H201" s="63"/>
      <c r="I201" s="128"/>
      <c r="J201" s="128"/>
      <c r="K201" s="128"/>
      <c r="L201" s="128"/>
      <c r="M201" s="128"/>
      <c r="N201" s="128"/>
      <c r="O201" s="128"/>
      <c r="P201" s="128"/>
      <c r="Q201" s="128"/>
      <c r="R201" s="128"/>
      <c r="S201" s="128"/>
      <c r="T201" s="128"/>
      <c r="U201" s="128"/>
      <c r="V201" s="130"/>
    </row>
    <row r="202" spans="2:22" ht="12">
      <c r="B202" s="127"/>
      <c r="C202" s="128"/>
      <c r="D202" s="291"/>
      <c r="E202" s="129"/>
      <c r="F202" s="128"/>
      <c r="G202" s="128"/>
      <c r="H202" s="63"/>
      <c r="I202" s="128"/>
      <c r="J202" s="128"/>
      <c r="K202" s="128"/>
      <c r="L202" s="128"/>
      <c r="M202" s="128"/>
      <c r="N202" s="128"/>
      <c r="O202" s="128"/>
      <c r="P202" s="128"/>
      <c r="Q202" s="128"/>
      <c r="R202" s="128"/>
      <c r="S202" s="128"/>
      <c r="T202" s="128"/>
      <c r="U202" s="128"/>
      <c r="V202" s="130"/>
    </row>
    <row r="203" spans="2:22" ht="12">
      <c r="B203" s="127"/>
      <c r="C203" s="128"/>
      <c r="D203" s="291"/>
      <c r="E203" s="129"/>
      <c r="F203" s="128"/>
      <c r="G203" s="128"/>
      <c r="H203" s="63"/>
      <c r="I203" s="128"/>
      <c r="J203" s="128"/>
      <c r="K203" s="128"/>
      <c r="L203" s="128"/>
      <c r="M203" s="128"/>
      <c r="N203" s="128"/>
      <c r="O203" s="128"/>
      <c r="P203" s="128"/>
      <c r="Q203" s="128"/>
      <c r="R203" s="128"/>
      <c r="S203" s="128"/>
      <c r="T203" s="128"/>
      <c r="U203" s="128"/>
      <c r="V203" s="130"/>
    </row>
    <row r="204" spans="2:22" ht="12">
      <c r="B204" s="127"/>
      <c r="C204" s="128"/>
      <c r="D204" s="291"/>
      <c r="E204" s="129"/>
      <c r="F204" s="128"/>
      <c r="G204" s="128"/>
      <c r="H204" s="63"/>
      <c r="I204" s="128"/>
      <c r="J204" s="128"/>
      <c r="K204" s="128"/>
      <c r="L204" s="128"/>
      <c r="M204" s="128"/>
      <c r="N204" s="128"/>
      <c r="O204" s="128"/>
      <c r="P204" s="128"/>
      <c r="Q204" s="128"/>
      <c r="R204" s="128"/>
      <c r="S204" s="128"/>
      <c r="T204" s="128"/>
      <c r="U204" s="128"/>
      <c r="V204" s="130"/>
    </row>
    <row r="205" spans="2:22" ht="12">
      <c r="B205" s="127"/>
      <c r="C205" s="128"/>
      <c r="D205" s="291"/>
      <c r="E205" s="129"/>
      <c r="F205" s="128"/>
      <c r="G205" s="128"/>
      <c r="H205" s="63"/>
      <c r="I205" s="128"/>
      <c r="J205" s="128"/>
      <c r="K205" s="128"/>
      <c r="L205" s="128"/>
      <c r="M205" s="128"/>
      <c r="N205" s="128"/>
      <c r="O205" s="128"/>
      <c r="P205" s="128"/>
      <c r="Q205" s="128"/>
      <c r="R205" s="128"/>
      <c r="S205" s="128"/>
      <c r="T205" s="128"/>
      <c r="U205" s="128"/>
      <c r="V205" s="130"/>
    </row>
    <row r="206" spans="2:22" ht="12">
      <c r="B206" s="127"/>
      <c r="C206" s="128"/>
      <c r="D206" s="291"/>
      <c r="E206" s="129"/>
      <c r="F206" s="128"/>
      <c r="G206" s="128"/>
      <c r="H206" s="63"/>
      <c r="I206" s="128"/>
      <c r="J206" s="128"/>
      <c r="K206" s="128"/>
      <c r="L206" s="128"/>
      <c r="M206" s="128"/>
      <c r="N206" s="128"/>
      <c r="O206" s="128"/>
      <c r="P206" s="128"/>
      <c r="Q206" s="128"/>
      <c r="R206" s="128"/>
      <c r="S206" s="128"/>
      <c r="T206" s="128"/>
      <c r="U206" s="128"/>
      <c r="V206" s="130"/>
    </row>
    <row r="207" spans="2:22" ht="12">
      <c r="B207" s="127"/>
      <c r="C207" s="128"/>
      <c r="D207" s="291"/>
      <c r="E207" s="129"/>
      <c r="F207" s="128"/>
      <c r="G207" s="128"/>
      <c r="H207" s="63"/>
      <c r="I207" s="128"/>
      <c r="J207" s="128"/>
      <c r="K207" s="128"/>
      <c r="L207" s="128"/>
      <c r="M207" s="128"/>
      <c r="N207" s="128"/>
      <c r="O207" s="128"/>
      <c r="P207" s="128"/>
      <c r="Q207" s="128"/>
      <c r="R207" s="128"/>
      <c r="S207" s="128"/>
      <c r="T207" s="128"/>
      <c r="U207" s="128"/>
      <c r="V207" s="130"/>
    </row>
    <row r="208" spans="2:22" ht="12">
      <c r="B208" s="127"/>
      <c r="C208" s="128"/>
      <c r="D208" s="291"/>
      <c r="E208" s="129"/>
      <c r="F208" s="128"/>
      <c r="G208" s="128"/>
      <c r="H208" s="63"/>
      <c r="I208" s="128"/>
      <c r="J208" s="128"/>
      <c r="K208" s="128"/>
      <c r="L208" s="128"/>
      <c r="M208" s="128"/>
      <c r="N208" s="128"/>
      <c r="O208" s="128"/>
      <c r="P208" s="128"/>
      <c r="Q208" s="128"/>
      <c r="R208" s="128"/>
      <c r="S208" s="128"/>
      <c r="T208" s="128"/>
      <c r="U208" s="128"/>
      <c r="V208" s="130"/>
    </row>
    <row r="209" spans="2:22" ht="12">
      <c r="B209" s="127"/>
      <c r="C209" s="128"/>
      <c r="D209" s="291"/>
      <c r="E209" s="129"/>
      <c r="F209" s="128"/>
      <c r="G209" s="128"/>
      <c r="H209" s="63"/>
      <c r="I209" s="128"/>
      <c r="J209" s="128"/>
      <c r="K209" s="128"/>
      <c r="L209" s="128"/>
      <c r="M209" s="128"/>
      <c r="N209" s="128"/>
      <c r="O209" s="128"/>
      <c r="P209" s="128"/>
      <c r="Q209" s="128"/>
      <c r="R209" s="128"/>
      <c r="S209" s="128"/>
      <c r="T209" s="128"/>
      <c r="U209" s="128"/>
      <c r="V209" s="130"/>
    </row>
    <row r="210" spans="2:22" ht="14" thickBot="1">
      <c r="B210" s="131"/>
      <c r="C210" s="132"/>
      <c r="D210" s="133"/>
      <c r="E210" s="133"/>
      <c r="F210" s="134"/>
      <c r="G210" s="128"/>
      <c r="H210" s="134"/>
      <c r="I210" s="135"/>
      <c r="J210" s="135"/>
      <c r="K210" s="135"/>
      <c r="L210" s="135"/>
      <c r="M210" s="135"/>
      <c r="N210" s="135"/>
      <c r="O210" s="135"/>
      <c r="P210" s="135"/>
      <c r="Q210" s="136"/>
      <c r="R210" s="135"/>
      <c r="S210" s="135"/>
      <c r="T210" s="135"/>
      <c r="U210" s="135"/>
      <c r="V210" s="137"/>
    </row>
  </sheetData>
  <autoFilter ref="B17:V210" xr:uid="{00000000-0009-0000-0000-000007000000}"/>
  <mergeCells count="9">
    <mergeCell ref="O16:S16"/>
    <mergeCell ref="T16:V16"/>
    <mergeCell ref="K6:L6"/>
    <mergeCell ref="D15:E15"/>
    <mergeCell ref="H15:M15"/>
    <mergeCell ref="O15:R15"/>
    <mergeCell ref="T15:V15"/>
    <mergeCell ref="B16:G16"/>
    <mergeCell ref="H16:N16"/>
  </mergeCells>
  <phoneticPr fontId="61" type="noConversion"/>
  <conditionalFormatting sqref="O18:R1048576">
    <cfRule type="containsText" dxfId="19" priority="1" operator="containsText" text="No">
      <formula>NOT(ISERROR(SEARCH("No",O18)))</formula>
    </cfRule>
    <cfRule type="containsText" dxfId="18" priority="2" operator="containsText" text="yes">
      <formula>NOT(ISERROR(SEARCH("yes",O18)))</formula>
    </cfRule>
  </conditionalFormatting>
  <dataValidations count="1">
    <dataValidation type="list" allowBlank="1" sqref="O18:R210" xr:uid="{A6537FF6-7A00-234B-B37B-73E2F4818597}">
      <formula1>"YES,NO"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BBC106F7-C3B7-40B6-B4F0-EB30F40353DC}">
          <x14:formula1>
            <xm:f>'0. Config'!$S$17:$S$26</xm:f>
          </x14:formula1>
          <xm:sqref>G18:G210</xm:sqref>
        </x14:dataValidation>
        <x14:dataValidation type="list" allowBlank="1" showInputMessage="1" showErrorMessage="1" xr:uid="{5C1D4C9A-8FF4-4373-94B2-016A2DAA5F56}">
          <x14:formula1>
            <xm:f>'0. Config'!$M$17:$M$26</xm:f>
          </x14:formula1>
          <xm:sqref>C18:C210</xm:sqref>
        </x14:dataValidation>
        <x14:dataValidation type="list" allowBlank="1" showInputMessage="1" showErrorMessage="1" xr:uid="{B0282996-B170-4DB8-A0F3-BA232849EACA}">
          <x14:formula1>
            <xm:f>'0. Config'!$P$17:$P$26</xm:f>
          </x14:formula1>
          <xm:sqref>F18:F210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3C47D"/>
    <outlinePr summaryBelow="0" summaryRight="0"/>
  </sheetPr>
  <dimension ref="B4:T398"/>
  <sheetViews>
    <sheetView showGridLines="0" zoomScale="140" zoomScaleNormal="140" workbookViewId="0">
      <selection activeCell="F22" sqref="F22"/>
    </sheetView>
  </sheetViews>
  <sheetFormatPr baseColWidth="10" defaultColWidth="12.5" defaultRowHeight="15.75" customHeight="1"/>
  <cols>
    <col min="1" max="1" width="2.5" customWidth="1"/>
    <col min="2" max="2" width="12.6640625" customWidth="1"/>
    <col min="3" max="3" width="9.5" customWidth="1"/>
    <col min="4" max="4" width="11.5" customWidth="1"/>
    <col min="5" max="5" width="10.5" customWidth="1"/>
    <col min="6" max="6" width="12" customWidth="1"/>
    <col min="7" max="7" width="8.5" customWidth="1"/>
    <col min="8" max="8" width="14.5" customWidth="1"/>
    <col min="9" max="10" width="11.1640625" customWidth="1"/>
    <col min="11" max="11" width="11.5" customWidth="1"/>
    <col min="12" max="12" width="11" customWidth="1"/>
    <col min="13" max="13" width="9.5" customWidth="1"/>
    <col min="14" max="14" width="15.83203125" customWidth="1"/>
    <col min="15" max="15" width="14" customWidth="1"/>
    <col min="16" max="16" width="19.1640625" customWidth="1"/>
    <col min="17" max="17" width="16.1640625" customWidth="1"/>
    <col min="18" max="20" width="14.83203125" customWidth="1"/>
    <col min="21" max="21" width="5.1640625" customWidth="1"/>
  </cols>
  <sheetData>
    <row r="4" spans="2:20" ht="15.75" customHeight="1" thickBot="1"/>
    <row r="5" spans="2:20" ht="30" customHeight="1">
      <c r="B5" s="505" t="s">
        <v>256</v>
      </c>
      <c r="C5" s="263"/>
      <c r="D5" s="264"/>
      <c r="E5" s="264"/>
      <c r="F5" s="264"/>
      <c r="G5" s="264"/>
      <c r="H5" s="264"/>
      <c r="I5" s="313"/>
      <c r="J5" s="313"/>
      <c r="K5" s="265"/>
      <c r="L5" s="265"/>
      <c r="M5" s="265"/>
      <c r="N5" s="265"/>
      <c r="O5" s="313"/>
      <c r="P5" s="313"/>
      <c r="Q5" s="313"/>
      <c r="R5" s="313"/>
      <c r="S5" s="313"/>
      <c r="T5" s="314"/>
    </row>
    <row r="6" spans="2:20" ht="12">
      <c r="B6" s="266"/>
      <c r="C6" s="138"/>
      <c r="D6" s="138"/>
      <c r="E6" s="138"/>
      <c r="F6" s="138"/>
      <c r="G6" s="138"/>
      <c r="H6" s="138"/>
      <c r="I6" s="138"/>
      <c r="J6" s="139"/>
      <c r="K6" s="139"/>
      <c r="L6" s="138"/>
      <c r="M6" s="138"/>
      <c r="N6" s="139"/>
      <c r="O6" s="139"/>
      <c r="P6" s="138"/>
      <c r="Q6" s="138"/>
      <c r="R6" s="138"/>
      <c r="S6" s="138"/>
      <c r="T6" s="267"/>
    </row>
    <row r="7" spans="2:20" ht="66" customHeight="1" thickBot="1">
      <c r="B7" s="861" t="s">
        <v>257</v>
      </c>
      <c r="C7" s="862"/>
      <c r="D7" s="862"/>
      <c r="E7" s="862"/>
      <c r="F7" s="862"/>
      <c r="G7" s="862"/>
      <c r="H7" s="862"/>
      <c r="I7" s="862"/>
      <c r="J7" s="268"/>
      <c r="K7" s="268"/>
      <c r="L7" s="269"/>
      <c r="M7" s="272"/>
      <c r="N7" s="863"/>
      <c r="O7" s="864"/>
      <c r="P7" s="269"/>
      <c r="Q7" s="270"/>
      <c r="R7" s="270"/>
      <c r="S7" s="270"/>
      <c r="T7" s="271"/>
    </row>
    <row r="8" spans="2:20" ht="12">
      <c r="B8" s="262"/>
      <c r="C8" s="262"/>
      <c r="D8" s="138"/>
      <c r="E8" s="138"/>
      <c r="F8" s="138"/>
      <c r="G8" s="138"/>
      <c r="H8" s="138"/>
      <c r="I8" s="138"/>
      <c r="J8" s="138"/>
      <c r="K8" s="138"/>
      <c r="L8" s="138"/>
      <c r="M8" s="138"/>
      <c r="N8" s="138"/>
      <c r="O8" s="138"/>
      <c r="P8" s="138"/>
      <c r="Q8" s="138"/>
      <c r="R8" s="139"/>
      <c r="S8" s="139"/>
      <c r="T8" s="139"/>
    </row>
    <row r="9" spans="2:20" ht="13">
      <c r="N9" s="273" t="s">
        <v>120</v>
      </c>
      <c r="R9" s="122" t="s">
        <v>10</v>
      </c>
      <c r="S9" s="122" t="s">
        <v>8</v>
      </c>
      <c r="T9" s="140" t="s">
        <v>14</v>
      </c>
    </row>
    <row r="10" spans="2:20" ht="13" customHeight="1">
      <c r="B10" s="122" t="s">
        <v>12</v>
      </c>
      <c r="C10" s="853" t="s">
        <v>6</v>
      </c>
      <c r="D10" s="855"/>
      <c r="E10" s="855"/>
      <c r="F10" s="855"/>
      <c r="G10" s="855"/>
      <c r="H10" s="855"/>
      <c r="I10" s="855"/>
      <c r="J10" s="854"/>
      <c r="K10" s="122" t="s">
        <v>10</v>
      </c>
      <c r="L10" s="122" t="s">
        <v>6</v>
      </c>
      <c r="M10" s="122" t="s">
        <v>258</v>
      </c>
      <c r="N10" s="853" t="s">
        <v>10</v>
      </c>
      <c r="O10" s="865"/>
      <c r="P10" s="865"/>
      <c r="Q10" s="866"/>
      <c r="R10" s="867" t="s">
        <v>259</v>
      </c>
      <c r="S10" s="868"/>
      <c r="T10" s="141">
        <f>SUMIF($N$13:$N398,$N$9,$T$13:$T$398)</f>
        <v>0</v>
      </c>
    </row>
    <row r="11" spans="2:20" ht="12">
      <c r="B11" s="857" t="s">
        <v>260</v>
      </c>
      <c r="C11" s="791"/>
      <c r="D11" s="791"/>
      <c r="E11" s="791"/>
      <c r="F11" s="791"/>
      <c r="G11" s="791"/>
      <c r="H11" s="791"/>
      <c r="I11" s="858"/>
      <c r="J11" s="315"/>
      <c r="K11" s="316"/>
      <c r="L11" s="316"/>
      <c r="M11" s="316"/>
      <c r="N11" s="859" t="s">
        <v>261</v>
      </c>
      <c r="O11" s="791"/>
      <c r="P11" s="791"/>
      <c r="Q11" s="791"/>
      <c r="R11" s="791"/>
      <c r="S11" s="791"/>
      <c r="T11" s="860"/>
    </row>
    <row r="12" spans="2:20" ht="26">
      <c r="B12" s="142" t="s">
        <v>262</v>
      </c>
      <c r="C12" s="142" t="s">
        <v>263</v>
      </c>
      <c r="D12" s="142" t="s">
        <v>264</v>
      </c>
      <c r="E12" s="142" t="s">
        <v>265</v>
      </c>
      <c r="F12" s="142" t="s">
        <v>266</v>
      </c>
      <c r="G12" s="142" t="s">
        <v>267</v>
      </c>
      <c r="H12" s="142" t="s">
        <v>171</v>
      </c>
      <c r="I12" s="142" t="s">
        <v>195</v>
      </c>
      <c r="J12" s="142" t="s">
        <v>173</v>
      </c>
      <c r="K12" s="143" t="s">
        <v>268</v>
      </c>
      <c r="L12" s="143" t="s">
        <v>269</v>
      </c>
      <c r="M12" s="288" t="s">
        <v>270</v>
      </c>
      <c r="N12" s="143" t="s">
        <v>271</v>
      </c>
      <c r="O12" s="143" t="s">
        <v>239</v>
      </c>
      <c r="P12" s="143" t="s">
        <v>272</v>
      </c>
      <c r="Q12" s="143" t="s">
        <v>273</v>
      </c>
      <c r="R12" s="143" t="s">
        <v>274</v>
      </c>
      <c r="S12" s="143" t="s">
        <v>275</v>
      </c>
      <c r="T12" s="144" t="s">
        <v>276</v>
      </c>
    </row>
    <row r="13" spans="2:20" ht="12">
      <c r="B13" s="274"/>
      <c r="C13" s="145"/>
      <c r="D13" s="145"/>
      <c r="E13" s="145"/>
      <c r="F13" s="145"/>
      <c r="G13" s="145"/>
      <c r="H13" s="277"/>
      <c r="I13" s="145"/>
      <c r="J13" s="146"/>
      <c r="K13" s="150"/>
      <c r="L13" s="146"/>
      <c r="M13" s="145"/>
      <c r="N13" s="145"/>
      <c r="O13" s="146"/>
      <c r="P13" s="146"/>
      <c r="Q13" s="147"/>
      <c r="R13" s="147"/>
      <c r="S13" s="148"/>
      <c r="T13" s="149">
        <f t="shared" ref="T13:T267" si="0">R13*(1-S13)</f>
        <v>0</v>
      </c>
    </row>
    <row r="14" spans="2:20" ht="12">
      <c r="B14" s="274"/>
      <c r="C14" s="145"/>
      <c r="D14" s="145"/>
      <c r="E14" s="145"/>
      <c r="F14" s="145"/>
      <c r="G14" s="145"/>
      <c r="H14" s="277"/>
      <c r="I14" s="145"/>
      <c r="J14" s="146"/>
      <c r="K14" s="150"/>
      <c r="L14" s="146"/>
      <c r="M14" s="145"/>
      <c r="N14" s="145"/>
      <c r="O14" s="45"/>
      <c r="P14" s="45"/>
      <c r="Q14" s="151"/>
      <c r="R14" s="151"/>
      <c r="S14" s="152"/>
      <c r="T14" s="149">
        <f t="shared" si="0"/>
        <v>0</v>
      </c>
    </row>
    <row r="15" spans="2:20" ht="12">
      <c r="B15" s="274"/>
      <c r="C15" s="145"/>
      <c r="D15" s="145"/>
      <c r="E15" s="145"/>
      <c r="F15" s="145"/>
      <c r="G15" s="145"/>
      <c r="H15" s="277"/>
      <c r="I15" s="145"/>
      <c r="J15" s="146"/>
      <c r="K15" s="150"/>
      <c r="L15" s="146"/>
      <c r="M15" s="145"/>
      <c r="N15" s="45"/>
      <c r="O15" s="45"/>
      <c r="P15" s="45"/>
      <c r="Q15" s="151"/>
      <c r="R15" s="151"/>
      <c r="S15" s="152"/>
      <c r="T15" s="149">
        <f t="shared" ref="T15" si="1">R15*(1-S15)</f>
        <v>0</v>
      </c>
    </row>
    <row r="16" spans="2:20" ht="12">
      <c r="B16" s="274"/>
      <c r="C16" s="145"/>
      <c r="D16" s="145"/>
      <c r="E16" s="145"/>
      <c r="F16" s="145"/>
      <c r="G16" s="145"/>
      <c r="H16" s="277"/>
      <c r="I16" s="145"/>
      <c r="J16" s="146"/>
      <c r="K16" s="150"/>
      <c r="L16" s="146"/>
      <c r="M16" s="145"/>
      <c r="N16" s="45"/>
      <c r="O16" s="45"/>
      <c r="P16" s="45"/>
      <c r="Q16" s="151"/>
      <c r="R16" s="151"/>
      <c r="S16" s="152"/>
      <c r="T16" s="149">
        <f t="shared" ref="T16" si="2">R16*(1-S16)</f>
        <v>0</v>
      </c>
    </row>
    <row r="17" spans="2:20" ht="12">
      <c r="B17" s="274"/>
      <c r="C17" s="145"/>
      <c r="D17" s="145"/>
      <c r="E17" s="145"/>
      <c r="F17" s="145"/>
      <c r="G17" s="145"/>
      <c r="H17" s="277"/>
      <c r="I17" s="145"/>
      <c r="J17" s="146"/>
      <c r="K17" s="150"/>
      <c r="L17" s="146"/>
      <c r="M17" s="145"/>
      <c r="N17" s="45"/>
      <c r="O17" s="45"/>
      <c r="P17" s="45"/>
      <c r="Q17" s="151"/>
      <c r="R17" s="151"/>
      <c r="S17" s="152"/>
      <c r="T17" s="149">
        <f t="shared" ref="T17" si="3">R17*(1-S17)</f>
        <v>0</v>
      </c>
    </row>
    <row r="18" spans="2:20" ht="12">
      <c r="B18" s="274"/>
      <c r="C18" s="150"/>
      <c r="D18" s="150"/>
      <c r="E18" s="150"/>
      <c r="F18" s="150"/>
      <c r="G18" s="150"/>
      <c r="H18" s="150"/>
      <c r="I18" s="150"/>
      <c r="J18" s="45"/>
      <c r="K18" s="45"/>
      <c r="L18" s="45"/>
      <c r="M18" s="145"/>
      <c r="N18" s="150"/>
      <c r="O18" s="45"/>
      <c r="P18" s="45"/>
      <c r="Q18" s="151"/>
      <c r="R18" s="151"/>
      <c r="S18" s="152"/>
      <c r="T18" s="149">
        <f>R18*(1-S18)</f>
        <v>0</v>
      </c>
    </row>
    <row r="19" spans="2:20" ht="12">
      <c r="B19" s="275"/>
      <c r="C19" s="150"/>
      <c r="D19" s="150"/>
      <c r="E19" s="150"/>
      <c r="F19" s="150"/>
      <c r="G19" s="150"/>
      <c r="H19" s="150"/>
      <c r="I19" s="150"/>
      <c r="J19" s="150"/>
      <c r="K19" s="46"/>
      <c r="L19" s="46"/>
      <c r="M19" s="145"/>
      <c r="N19" s="150"/>
      <c r="O19" s="150"/>
      <c r="P19" s="150"/>
      <c r="Q19" s="154"/>
      <c r="R19" s="154"/>
      <c r="S19" s="152"/>
      <c r="T19" s="153">
        <f>R19*(1-S19)</f>
        <v>0</v>
      </c>
    </row>
    <row r="20" spans="2:20" ht="12">
      <c r="B20" s="275"/>
      <c r="C20" s="150"/>
      <c r="D20" s="150"/>
      <c r="E20" s="150"/>
      <c r="F20" s="150"/>
      <c r="G20" s="150"/>
      <c r="H20" s="150"/>
      <c r="I20" s="150"/>
      <c r="J20" s="150"/>
      <c r="K20" s="150"/>
      <c r="L20" s="150"/>
      <c r="M20" s="145"/>
      <c r="N20" s="150"/>
      <c r="O20" s="150"/>
      <c r="P20" s="150"/>
      <c r="Q20" s="154"/>
      <c r="R20" s="154"/>
      <c r="S20" s="152"/>
      <c r="T20" s="153">
        <f t="shared" si="0"/>
        <v>0</v>
      </c>
    </row>
    <row r="21" spans="2:20" ht="12">
      <c r="B21" s="275"/>
      <c r="C21" s="150"/>
      <c r="D21" s="150"/>
      <c r="E21" s="150"/>
      <c r="F21" s="150"/>
      <c r="G21" s="150"/>
      <c r="H21" s="150"/>
      <c r="I21" s="150"/>
      <c r="J21" s="150"/>
      <c r="K21" s="150"/>
      <c r="L21" s="150"/>
      <c r="M21" s="145"/>
      <c r="N21" s="150"/>
      <c r="O21" s="150"/>
      <c r="P21" s="150"/>
      <c r="Q21" s="154"/>
      <c r="R21" s="154"/>
      <c r="S21" s="152"/>
      <c r="T21" s="153">
        <f t="shared" si="0"/>
        <v>0</v>
      </c>
    </row>
    <row r="22" spans="2:20" ht="12">
      <c r="B22" s="275"/>
      <c r="C22" s="150"/>
      <c r="D22" s="150"/>
      <c r="E22" s="150"/>
      <c r="F22" s="150"/>
      <c r="G22" s="150"/>
      <c r="H22" s="150"/>
      <c r="I22" s="150"/>
      <c r="J22" s="150"/>
      <c r="K22" s="150"/>
      <c r="L22" s="150"/>
      <c r="M22" s="145"/>
      <c r="N22" s="150"/>
      <c r="O22" s="150"/>
      <c r="P22" s="150"/>
      <c r="Q22" s="154"/>
      <c r="R22" s="154"/>
      <c r="S22" s="152"/>
      <c r="T22" s="153">
        <f t="shared" si="0"/>
        <v>0</v>
      </c>
    </row>
    <row r="23" spans="2:20" ht="12">
      <c r="B23" s="275"/>
      <c r="C23" s="150"/>
      <c r="D23" s="150"/>
      <c r="E23" s="150"/>
      <c r="F23" s="150"/>
      <c r="G23" s="150"/>
      <c r="H23" s="150"/>
      <c r="I23" s="150"/>
      <c r="J23" s="150"/>
      <c r="K23" s="150"/>
      <c r="L23" s="150"/>
      <c r="M23" s="145"/>
      <c r="N23" s="150"/>
      <c r="O23" s="150"/>
      <c r="P23" s="150"/>
      <c r="Q23" s="154"/>
      <c r="R23" s="154"/>
      <c r="S23" s="152"/>
      <c r="T23" s="153">
        <f t="shared" si="0"/>
        <v>0</v>
      </c>
    </row>
    <row r="24" spans="2:20" ht="12">
      <c r="B24" s="275"/>
      <c r="C24" s="150"/>
      <c r="D24" s="150"/>
      <c r="E24" s="150"/>
      <c r="F24" s="150"/>
      <c r="G24" s="150"/>
      <c r="H24" s="150"/>
      <c r="I24" s="150"/>
      <c r="J24" s="150"/>
      <c r="K24" s="150"/>
      <c r="L24" s="150"/>
      <c r="M24" s="145"/>
      <c r="N24" s="150"/>
      <c r="O24" s="150"/>
      <c r="P24" s="150"/>
      <c r="Q24" s="154"/>
      <c r="R24" s="154"/>
      <c r="S24" s="152"/>
      <c r="T24" s="153">
        <f t="shared" si="0"/>
        <v>0</v>
      </c>
    </row>
    <row r="25" spans="2:20" ht="12">
      <c r="B25" s="275"/>
      <c r="C25" s="150"/>
      <c r="D25" s="150"/>
      <c r="E25" s="150"/>
      <c r="F25" s="150"/>
      <c r="G25" s="150"/>
      <c r="H25" s="150"/>
      <c r="I25" s="150"/>
      <c r="J25" s="150"/>
      <c r="K25" s="150"/>
      <c r="L25" s="150"/>
      <c r="M25" s="145"/>
      <c r="N25" s="150"/>
      <c r="O25" s="150"/>
      <c r="P25" s="150"/>
      <c r="Q25" s="154"/>
      <c r="R25" s="154"/>
      <c r="S25" s="152"/>
      <c r="T25" s="153">
        <f t="shared" si="0"/>
        <v>0</v>
      </c>
    </row>
    <row r="26" spans="2:20" ht="12">
      <c r="B26" s="275"/>
      <c r="C26" s="150"/>
      <c r="D26" s="150"/>
      <c r="E26" s="150"/>
      <c r="F26" s="150"/>
      <c r="G26" s="150"/>
      <c r="H26" s="150"/>
      <c r="I26" s="150"/>
      <c r="J26" s="150"/>
      <c r="K26" s="150"/>
      <c r="L26" s="150"/>
      <c r="M26" s="145"/>
      <c r="N26" s="150"/>
      <c r="O26" s="150"/>
      <c r="P26" s="150"/>
      <c r="Q26" s="154"/>
      <c r="R26" s="154"/>
      <c r="S26" s="152"/>
      <c r="T26" s="153">
        <f t="shared" si="0"/>
        <v>0</v>
      </c>
    </row>
    <row r="27" spans="2:20" ht="12">
      <c r="B27" s="275"/>
      <c r="C27" s="150"/>
      <c r="D27" s="150"/>
      <c r="E27" s="150"/>
      <c r="F27" s="150"/>
      <c r="G27" s="150"/>
      <c r="H27" s="150"/>
      <c r="I27" s="150"/>
      <c r="J27" s="150"/>
      <c r="K27" s="150"/>
      <c r="L27" s="150"/>
      <c r="M27" s="145"/>
      <c r="N27" s="150"/>
      <c r="O27" s="150"/>
      <c r="P27" s="150"/>
      <c r="Q27" s="154"/>
      <c r="R27" s="154"/>
      <c r="S27" s="152"/>
      <c r="T27" s="153">
        <f t="shared" si="0"/>
        <v>0</v>
      </c>
    </row>
    <row r="28" spans="2:20" ht="12">
      <c r="B28" s="275"/>
      <c r="C28" s="150"/>
      <c r="D28" s="150"/>
      <c r="E28" s="150"/>
      <c r="F28" s="150"/>
      <c r="G28" s="150"/>
      <c r="H28" s="150"/>
      <c r="I28" s="150"/>
      <c r="J28" s="150"/>
      <c r="K28" s="150"/>
      <c r="L28" s="150"/>
      <c r="M28" s="145"/>
      <c r="N28" s="150"/>
      <c r="O28" s="150"/>
      <c r="P28" s="150"/>
      <c r="Q28" s="154"/>
      <c r="R28" s="154"/>
      <c r="S28" s="152"/>
      <c r="T28" s="153">
        <f t="shared" si="0"/>
        <v>0</v>
      </c>
    </row>
    <row r="29" spans="2:20" ht="12">
      <c r="B29" s="275"/>
      <c r="C29" s="150"/>
      <c r="D29" s="150"/>
      <c r="E29" s="150"/>
      <c r="F29" s="150"/>
      <c r="G29" s="150"/>
      <c r="H29" s="150"/>
      <c r="I29" s="150"/>
      <c r="J29" s="150"/>
      <c r="K29" s="150"/>
      <c r="L29" s="150"/>
      <c r="M29" s="145"/>
      <c r="N29" s="150"/>
      <c r="O29" s="150"/>
      <c r="P29" s="150"/>
      <c r="Q29" s="154"/>
      <c r="R29" s="154"/>
      <c r="S29" s="152"/>
      <c r="T29" s="153">
        <f t="shared" si="0"/>
        <v>0</v>
      </c>
    </row>
    <row r="30" spans="2:20" ht="12">
      <c r="B30" s="275"/>
      <c r="C30" s="150"/>
      <c r="D30" s="150"/>
      <c r="E30" s="150"/>
      <c r="F30" s="150"/>
      <c r="G30" s="150"/>
      <c r="H30" s="150"/>
      <c r="I30" s="150"/>
      <c r="J30" s="150"/>
      <c r="K30" s="150"/>
      <c r="L30" s="150"/>
      <c r="M30" s="145"/>
      <c r="N30" s="150"/>
      <c r="O30" s="150"/>
      <c r="P30" s="150"/>
      <c r="Q30" s="154"/>
      <c r="R30" s="154"/>
      <c r="S30" s="152"/>
      <c r="T30" s="153">
        <f t="shared" si="0"/>
        <v>0</v>
      </c>
    </row>
    <row r="31" spans="2:20" ht="12">
      <c r="B31" s="275"/>
      <c r="C31" s="150"/>
      <c r="D31" s="150"/>
      <c r="E31" s="150"/>
      <c r="F31" s="150"/>
      <c r="G31" s="150"/>
      <c r="H31" s="150"/>
      <c r="I31" s="150"/>
      <c r="J31" s="150"/>
      <c r="K31" s="150"/>
      <c r="L31" s="150"/>
      <c r="M31" s="145"/>
      <c r="N31" s="150"/>
      <c r="O31" s="150"/>
      <c r="P31" s="150"/>
      <c r="Q31" s="154"/>
      <c r="R31" s="154"/>
      <c r="S31" s="152"/>
      <c r="T31" s="153">
        <f t="shared" si="0"/>
        <v>0</v>
      </c>
    </row>
    <row r="32" spans="2:20" ht="12">
      <c r="B32" s="275"/>
      <c r="C32" s="150"/>
      <c r="D32" s="150"/>
      <c r="E32" s="150"/>
      <c r="F32" s="150"/>
      <c r="G32" s="150"/>
      <c r="H32" s="150"/>
      <c r="I32" s="150"/>
      <c r="J32" s="150"/>
      <c r="K32" s="150"/>
      <c r="L32" s="150"/>
      <c r="M32" s="145"/>
      <c r="N32" s="150"/>
      <c r="O32" s="150"/>
      <c r="P32" s="150"/>
      <c r="Q32" s="154"/>
      <c r="R32" s="154"/>
      <c r="S32" s="152"/>
      <c r="T32" s="153">
        <f t="shared" si="0"/>
        <v>0</v>
      </c>
    </row>
    <row r="33" spans="2:20" ht="12">
      <c r="B33" s="275"/>
      <c r="C33" s="150"/>
      <c r="D33" s="150"/>
      <c r="E33" s="150"/>
      <c r="F33" s="150"/>
      <c r="G33" s="150"/>
      <c r="H33" s="150"/>
      <c r="I33" s="150"/>
      <c r="J33" s="150"/>
      <c r="K33" s="150"/>
      <c r="L33" s="150"/>
      <c r="M33" s="145"/>
      <c r="N33" s="150"/>
      <c r="O33" s="150"/>
      <c r="P33" s="150"/>
      <c r="Q33" s="154"/>
      <c r="R33" s="154"/>
      <c r="S33" s="152"/>
      <c r="T33" s="153">
        <f t="shared" si="0"/>
        <v>0</v>
      </c>
    </row>
    <row r="34" spans="2:20" ht="12">
      <c r="B34" s="275"/>
      <c r="C34" s="150"/>
      <c r="D34" s="150"/>
      <c r="E34" s="150"/>
      <c r="F34" s="150"/>
      <c r="G34" s="150"/>
      <c r="H34" s="150"/>
      <c r="I34" s="150"/>
      <c r="J34" s="150"/>
      <c r="K34" s="150"/>
      <c r="L34" s="150"/>
      <c r="M34" s="145"/>
      <c r="N34" s="150"/>
      <c r="O34" s="150"/>
      <c r="P34" s="150"/>
      <c r="Q34" s="154"/>
      <c r="R34" s="154"/>
      <c r="S34" s="152"/>
      <c r="T34" s="153">
        <f t="shared" si="0"/>
        <v>0</v>
      </c>
    </row>
    <row r="35" spans="2:20" ht="12">
      <c r="B35" s="275"/>
      <c r="C35" s="150"/>
      <c r="D35" s="150"/>
      <c r="E35" s="150"/>
      <c r="F35" s="150"/>
      <c r="G35" s="150"/>
      <c r="H35" s="150"/>
      <c r="I35" s="150"/>
      <c r="J35" s="150"/>
      <c r="K35" s="150"/>
      <c r="L35" s="150"/>
      <c r="M35" s="145"/>
      <c r="N35" s="150"/>
      <c r="O35" s="150"/>
      <c r="P35" s="150"/>
      <c r="Q35" s="154"/>
      <c r="R35" s="154"/>
      <c r="S35" s="152"/>
      <c r="T35" s="153">
        <f t="shared" si="0"/>
        <v>0</v>
      </c>
    </row>
    <row r="36" spans="2:20" ht="12">
      <c r="B36" s="275"/>
      <c r="C36" s="150"/>
      <c r="D36" s="150"/>
      <c r="E36" s="150"/>
      <c r="F36" s="150"/>
      <c r="G36" s="150"/>
      <c r="H36" s="150"/>
      <c r="I36" s="150"/>
      <c r="J36" s="150"/>
      <c r="K36" s="150"/>
      <c r="L36" s="150"/>
      <c r="M36" s="145"/>
      <c r="N36" s="150"/>
      <c r="O36" s="150"/>
      <c r="P36" s="150"/>
      <c r="Q36" s="154"/>
      <c r="R36" s="154"/>
      <c r="S36" s="152"/>
      <c r="T36" s="153">
        <f t="shared" si="0"/>
        <v>0</v>
      </c>
    </row>
    <row r="37" spans="2:20" ht="12">
      <c r="B37" s="275"/>
      <c r="C37" s="150"/>
      <c r="D37" s="150"/>
      <c r="E37" s="150"/>
      <c r="F37" s="150"/>
      <c r="G37" s="150"/>
      <c r="H37" s="150"/>
      <c r="I37" s="150"/>
      <c r="J37" s="150"/>
      <c r="K37" s="150"/>
      <c r="L37" s="150"/>
      <c r="M37" s="145"/>
      <c r="N37" s="150"/>
      <c r="O37" s="150"/>
      <c r="P37" s="150"/>
      <c r="Q37" s="154"/>
      <c r="R37" s="154"/>
      <c r="S37" s="152"/>
      <c r="T37" s="153">
        <f t="shared" si="0"/>
        <v>0</v>
      </c>
    </row>
    <row r="38" spans="2:20" ht="12">
      <c r="B38" s="275"/>
      <c r="C38" s="150"/>
      <c r="D38" s="150"/>
      <c r="E38" s="150"/>
      <c r="F38" s="150"/>
      <c r="G38" s="150"/>
      <c r="H38" s="150"/>
      <c r="I38" s="150"/>
      <c r="J38" s="150"/>
      <c r="K38" s="150"/>
      <c r="L38" s="150"/>
      <c r="M38" s="145"/>
      <c r="N38" s="150"/>
      <c r="O38" s="150"/>
      <c r="P38" s="150"/>
      <c r="Q38" s="154"/>
      <c r="R38" s="154"/>
      <c r="S38" s="152"/>
      <c r="T38" s="153">
        <f t="shared" si="0"/>
        <v>0</v>
      </c>
    </row>
    <row r="39" spans="2:20" ht="12">
      <c r="B39" s="275"/>
      <c r="C39" s="150"/>
      <c r="D39" s="150"/>
      <c r="E39" s="150"/>
      <c r="F39" s="150"/>
      <c r="G39" s="150"/>
      <c r="H39" s="150"/>
      <c r="I39" s="150"/>
      <c r="J39" s="150"/>
      <c r="K39" s="150"/>
      <c r="L39" s="150"/>
      <c r="M39" s="145"/>
      <c r="N39" s="150"/>
      <c r="O39" s="150"/>
      <c r="P39" s="150"/>
      <c r="Q39" s="154"/>
      <c r="R39" s="154"/>
      <c r="S39" s="152"/>
      <c r="T39" s="153">
        <f t="shared" si="0"/>
        <v>0</v>
      </c>
    </row>
    <row r="40" spans="2:20" ht="12">
      <c r="B40" s="275"/>
      <c r="C40" s="150"/>
      <c r="D40" s="150"/>
      <c r="E40" s="150"/>
      <c r="F40" s="150"/>
      <c r="G40" s="150"/>
      <c r="H40" s="150"/>
      <c r="I40" s="150"/>
      <c r="J40" s="150"/>
      <c r="K40" s="150"/>
      <c r="L40" s="150"/>
      <c r="M40" s="145"/>
      <c r="N40" s="150"/>
      <c r="O40" s="150"/>
      <c r="P40" s="150"/>
      <c r="Q40" s="154"/>
      <c r="R40" s="154"/>
      <c r="S40" s="152"/>
      <c r="T40" s="153">
        <f t="shared" si="0"/>
        <v>0</v>
      </c>
    </row>
    <row r="41" spans="2:20" ht="12">
      <c r="B41" s="275"/>
      <c r="C41" s="150"/>
      <c r="D41" s="150"/>
      <c r="E41" s="150"/>
      <c r="F41" s="150"/>
      <c r="G41" s="150"/>
      <c r="H41" s="150"/>
      <c r="I41" s="150"/>
      <c r="J41" s="150"/>
      <c r="K41" s="150"/>
      <c r="L41" s="150"/>
      <c r="M41" s="145"/>
      <c r="N41" s="150"/>
      <c r="O41" s="150"/>
      <c r="P41" s="150"/>
      <c r="Q41" s="154"/>
      <c r="R41" s="154"/>
      <c r="S41" s="152"/>
      <c r="T41" s="153">
        <f t="shared" si="0"/>
        <v>0</v>
      </c>
    </row>
    <row r="42" spans="2:20" ht="12">
      <c r="B42" s="275"/>
      <c r="C42" s="150"/>
      <c r="D42" s="150"/>
      <c r="E42" s="150"/>
      <c r="F42" s="150"/>
      <c r="G42" s="150"/>
      <c r="H42" s="150"/>
      <c r="I42" s="150"/>
      <c r="J42" s="150"/>
      <c r="K42" s="150"/>
      <c r="L42" s="150"/>
      <c r="M42" s="145"/>
      <c r="N42" s="150"/>
      <c r="O42" s="150"/>
      <c r="P42" s="150"/>
      <c r="Q42" s="154"/>
      <c r="R42" s="154"/>
      <c r="S42" s="152"/>
      <c r="T42" s="153">
        <f t="shared" si="0"/>
        <v>0</v>
      </c>
    </row>
    <row r="43" spans="2:20" ht="12">
      <c r="B43" s="275"/>
      <c r="C43" s="150"/>
      <c r="D43" s="150"/>
      <c r="E43" s="150"/>
      <c r="F43" s="150"/>
      <c r="G43" s="150"/>
      <c r="H43" s="150"/>
      <c r="I43" s="150"/>
      <c r="J43" s="150"/>
      <c r="K43" s="150"/>
      <c r="L43" s="150"/>
      <c r="M43" s="145"/>
      <c r="N43" s="150"/>
      <c r="O43" s="150"/>
      <c r="P43" s="150"/>
      <c r="Q43" s="154"/>
      <c r="R43" s="154"/>
      <c r="S43" s="152"/>
      <c r="T43" s="153">
        <f t="shared" si="0"/>
        <v>0</v>
      </c>
    </row>
    <row r="44" spans="2:20" ht="12">
      <c r="B44" s="275"/>
      <c r="C44" s="150"/>
      <c r="D44" s="150"/>
      <c r="E44" s="150"/>
      <c r="F44" s="150"/>
      <c r="G44" s="150"/>
      <c r="H44" s="150"/>
      <c r="I44" s="150"/>
      <c r="J44" s="150"/>
      <c r="K44" s="150"/>
      <c r="L44" s="150"/>
      <c r="M44" s="145"/>
      <c r="N44" s="150"/>
      <c r="O44" s="150"/>
      <c r="P44" s="150"/>
      <c r="Q44" s="154"/>
      <c r="R44" s="154"/>
      <c r="S44" s="152"/>
      <c r="T44" s="153">
        <f t="shared" si="0"/>
        <v>0</v>
      </c>
    </row>
    <row r="45" spans="2:20" ht="12">
      <c r="B45" s="275"/>
      <c r="C45" s="150"/>
      <c r="D45" s="150"/>
      <c r="E45" s="150"/>
      <c r="F45" s="150"/>
      <c r="G45" s="150"/>
      <c r="H45" s="150"/>
      <c r="I45" s="150"/>
      <c r="J45" s="150"/>
      <c r="K45" s="150"/>
      <c r="L45" s="150"/>
      <c r="M45" s="145"/>
      <c r="N45" s="150"/>
      <c r="O45" s="150"/>
      <c r="P45" s="150"/>
      <c r="Q45" s="154"/>
      <c r="R45" s="154"/>
      <c r="S45" s="152"/>
      <c r="T45" s="153">
        <f t="shared" si="0"/>
        <v>0</v>
      </c>
    </row>
    <row r="46" spans="2:20" ht="12">
      <c r="B46" s="275"/>
      <c r="C46" s="150"/>
      <c r="D46" s="150"/>
      <c r="E46" s="150"/>
      <c r="F46" s="150"/>
      <c r="G46" s="150"/>
      <c r="H46" s="150"/>
      <c r="I46" s="150"/>
      <c r="J46" s="150"/>
      <c r="K46" s="150"/>
      <c r="L46" s="150"/>
      <c r="M46" s="145"/>
      <c r="N46" s="150"/>
      <c r="O46" s="150"/>
      <c r="P46" s="150"/>
      <c r="Q46" s="154"/>
      <c r="R46" s="154"/>
      <c r="S46" s="152"/>
      <c r="T46" s="153">
        <f t="shared" si="0"/>
        <v>0</v>
      </c>
    </row>
    <row r="47" spans="2:20" ht="12">
      <c r="B47" s="275"/>
      <c r="C47" s="150"/>
      <c r="D47" s="150"/>
      <c r="E47" s="150"/>
      <c r="F47" s="150"/>
      <c r="G47" s="150"/>
      <c r="H47" s="150"/>
      <c r="I47" s="150"/>
      <c r="J47" s="150"/>
      <c r="K47" s="150"/>
      <c r="L47" s="150"/>
      <c r="M47" s="145"/>
      <c r="N47" s="150"/>
      <c r="O47" s="150"/>
      <c r="P47" s="150"/>
      <c r="Q47" s="154"/>
      <c r="R47" s="154"/>
      <c r="S47" s="152"/>
      <c r="T47" s="153">
        <f t="shared" si="0"/>
        <v>0</v>
      </c>
    </row>
    <row r="48" spans="2:20" ht="12">
      <c r="B48" s="275"/>
      <c r="C48" s="150"/>
      <c r="D48" s="150"/>
      <c r="E48" s="150"/>
      <c r="F48" s="150"/>
      <c r="G48" s="150"/>
      <c r="H48" s="150"/>
      <c r="I48" s="150"/>
      <c r="J48" s="150"/>
      <c r="K48" s="150"/>
      <c r="L48" s="150"/>
      <c r="M48" s="145"/>
      <c r="N48" s="150"/>
      <c r="O48" s="150"/>
      <c r="P48" s="150"/>
      <c r="Q48" s="154"/>
      <c r="R48" s="154"/>
      <c r="S48" s="152"/>
      <c r="T48" s="153">
        <f t="shared" si="0"/>
        <v>0</v>
      </c>
    </row>
    <row r="49" spans="2:20" ht="12">
      <c r="B49" s="275"/>
      <c r="C49" s="150"/>
      <c r="D49" s="150"/>
      <c r="E49" s="150"/>
      <c r="F49" s="150"/>
      <c r="G49" s="150"/>
      <c r="H49" s="150"/>
      <c r="I49" s="150"/>
      <c r="J49" s="150"/>
      <c r="K49" s="150"/>
      <c r="L49" s="150"/>
      <c r="M49" s="145"/>
      <c r="N49" s="150"/>
      <c r="O49" s="150"/>
      <c r="P49" s="150"/>
      <c r="Q49" s="154"/>
      <c r="R49" s="154"/>
      <c r="S49" s="152"/>
      <c r="T49" s="153">
        <f t="shared" si="0"/>
        <v>0</v>
      </c>
    </row>
    <row r="50" spans="2:20" ht="12">
      <c r="B50" s="275"/>
      <c r="C50" s="150"/>
      <c r="D50" s="150"/>
      <c r="E50" s="150"/>
      <c r="F50" s="150"/>
      <c r="G50" s="150"/>
      <c r="H50" s="150"/>
      <c r="I50" s="150"/>
      <c r="J50" s="150"/>
      <c r="K50" s="150"/>
      <c r="L50" s="150"/>
      <c r="M50" s="145"/>
      <c r="N50" s="150"/>
      <c r="O50" s="150"/>
      <c r="P50" s="150"/>
      <c r="Q50" s="154"/>
      <c r="R50" s="154"/>
      <c r="S50" s="152"/>
      <c r="T50" s="153">
        <f t="shared" si="0"/>
        <v>0</v>
      </c>
    </row>
    <row r="51" spans="2:20" ht="12">
      <c r="B51" s="275"/>
      <c r="C51" s="150"/>
      <c r="D51" s="150"/>
      <c r="E51" s="150"/>
      <c r="F51" s="150"/>
      <c r="G51" s="150"/>
      <c r="H51" s="150"/>
      <c r="I51" s="150"/>
      <c r="J51" s="150"/>
      <c r="K51" s="150"/>
      <c r="L51" s="150"/>
      <c r="M51" s="145"/>
      <c r="N51" s="150"/>
      <c r="O51" s="150"/>
      <c r="P51" s="150"/>
      <c r="Q51" s="154"/>
      <c r="R51" s="154"/>
      <c r="S51" s="152"/>
      <c r="T51" s="153">
        <f t="shared" si="0"/>
        <v>0</v>
      </c>
    </row>
    <row r="52" spans="2:20" ht="12">
      <c r="B52" s="275"/>
      <c r="C52" s="150"/>
      <c r="D52" s="150"/>
      <c r="E52" s="150"/>
      <c r="F52" s="150"/>
      <c r="G52" s="150"/>
      <c r="H52" s="150"/>
      <c r="I52" s="150"/>
      <c r="J52" s="150"/>
      <c r="K52" s="150"/>
      <c r="L52" s="150"/>
      <c r="M52" s="145"/>
      <c r="N52" s="150"/>
      <c r="O52" s="150"/>
      <c r="P52" s="150"/>
      <c r="Q52" s="154"/>
      <c r="R52" s="154"/>
      <c r="S52" s="152"/>
      <c r="T52" s="153">
        <f t="shared" si="0"/>
        <v>0</v>
      </c>
    </row>
    <row r="53" spans="2:20" ht="12">
      <c r="B53" s="275"/>
      <c r="C53" s="150"/>
      <c r="D53" s="150"/>
      <c r="E53" s="150"/>
      <c r="F53" s="150"/>
      <c r="G53" s="150"/>
      <c r="H53" s="150"/>
      <c r="I53" s="150"/>
      <c r="J53" s="150"/>
      <c r="K53" s="150"/>
      <c r="L53" s="150"/>
      <c r="M53" s="145"/>
      <c r="N53" s="150"/>
      <c r="O53" s="150"/>
      <c r="P53" s="150"/>
      <c r="Q53" s="154"/>
      <c r="R53" s="154"/>
      <c r="S53" s="152"/>
      <c r="T53" s="153">
        <f t="shared" si="0"/>
        <v>0</v>
      </c>
    </row>
    <row r="54" spans="2:20" ht="12">
      <c r="B54" s="275"/>
      <c r="C54" s="150"/>
      <c r="D54" s="150"/>
      <c r="E54" s="150"/>
      <c r="F54" s="150"/>
      <c r="G54" s="150"/>
      <c r="H54" s="150"/>
      <c r="I54" s="150"/>
      <c r="J54" s="150"/>
      <c r="K54" s="150"/>
      <c r="L54" s="150"/>
      <c r="M54" s="145"/>
      <c r="N54" s="150"/>
      <c r="O54" s="150"/>
      <c r="P54" s="150"/>
      <c r="Q54" s="154"/>
      <c r="R54" s="154"/>
      <c r="S54" s="152"/>
      <c r="T54" s="153">
        <f t="shared" si="0"/>
        <v>0</v>
      </c>
    </row>
    <row r="55" spans="2:20" ht="12">
      <c r="B55" s="275"/>
      <c r="C55" s="150"/>
      <c r="D55" s="150"/>
      <c r="E55" s="150"/>
      <c r="F55" s="150"/>
      <c r="G55" s="150"/>
      <c r="H55" s="150"/>
      <c r="I55" s="150"/>
      <c r="J55" s="150"/>
      <c r="K55" s="150"/>
      <c r="L55" s="150"/>
      <c r="M55" s="145"/>
      <c r="N55" s="150"/>
      <c r="O55" s="150"/>
      <c r="P55" s="150"/>
      <c r="Q55" s="154"/>
      <c r="R55" s="154"/>
      <c r="S55" s="152"/>
      <c r="T55" s="153">
        <f t="shared" si="0"/>
        <v>0</v>
      </c>
    </row>
    <row r="56" spans="2:20" ht="12">
      <c r="B56" s="275"/>
      <c r="C56" s="150"/>
      <c r="D56" s="150"/>
      <c r="E56" s="150"/>
      <c r="F56" s="150"/>
      <c r="G56" s="150"/>
      <c r="H56" s="150"/>
      <c r="I56" s="150"/>
      <c r="J56" s="150"/>
      <c r="K56" s="150"/>
      <c r="L56" s="150"/>
      <c r="M56" s="145"/>
      <c r="N56" s="150"/>
      <c r="O56" s="150"/>
      <c r="P56" s="150"/>
      <c r="Q56" s="154"/>
      <c r="R56" s="154"/>
      <c r="S56" s="152"/>
      <c r="T56" s="153">
        <f t="shared" si="0"/>
        <v>0</v>
      </c>
    </row>
    <row r="57" spans="2:20" ht="12">
      <c r="B57" s="275"/>
      <c r="C57" s="150"/>
      <c r="D57" s="150"/>
      <c r="E57" s="150"/>
      <c r="F57" s="150"/>
      <c r="G57" s="150"/>
      <c r="H57" s="150"/>
      <c r="I57" s="150"/>
      <c r="J57" s="150"/>
      <c r="K57" s="150"/>
      <c r="L57" s="150"/>
      <c r="M57" s="145"/>
      <c r="N57" s="150"/>
      <c r="O57" s="150"/>
      <c r="P57" s="150"/>
      <c r="Q57" s="154"/>
      <c r="R57" s="154"/>
      <c r="S57" s="152"/>
      <c r="T57" s="153">
        <f t="shared" si="0"/>
        <v>0</v>
      </c>
    </row>
    <row r="58" spans="2:20" ht="12">
      <c r="B58" s="275"/>
      <c r="C58" s="150"/>
      <c r="D58" s="150"/>
      <c r="E58" s="150"/>
      <c r="F58" s="150"/>
      <c r="G58" s="150"/>
      <c r="H58" s="150"/>
      <c r="I58" s="150"/>
      <c r="J58" s="150"/>
      <c r="K58" s="150"/>
      <c r="L58" s="150"/>
      <c r="M58" s="145"/>
      <c r="N58" s="150"/>
      <c r="O58" s="150"/>
      <c r="P58" s="150"/>
      <c r="Q58" s="154"/>
      <c r="R58" s="154"/>
      <c r="S58" s="152"/>
      <c r="T58" s="153">
        <f t="shared" si="0"/>
        <v>0</v>
      </c>
    </row>
    <row r="59" spans="2:20" ht="12">
      <c r="B59" s="275"/>
      <c r="C59" s="150"/>
      <c r="D59" s="150"/>
      <c r="E59" s="150"/>
      <c r="F59" s="150"/>
      <c r="G59" s="150"/>
      <c r="H59" s="150"/>
      <c r="I59" s="150"/>
      <c r="J59" s="150"/>
      <c r="K59" s="150"/>
      <c r="L59" s="150"/>
      <c r="M59" s="145"/>
      <c r="N59" s="150"/>
      <c r="O59" s="150"/>
      <c r="P59" s="150"/>
      <c r="Q59" s="154"/>
      <c r="R59" s="154"/>
      <c r="S59" s="152"/>
      <c r="T59" s="153">
        <f t="shared" si="0"/>
        <v>0</v>
      </c>
    </row>
    <row r="60" spans="2:20" ht="12">
      <c r="B60" s="275"/>
      <c r="C60" s="150"/>
      <c r="D60" s="150"/>
      <c r="E60" s="150"/>
      <c r="F60" s="150"/>
      <c r="G60" s="150"/>
      <c r="H60" s="150"/>
      <c r="I60" s="150"/>
      <c r="J60" s="150"/>
      <c r="K60" s="150"/>
      <c r="L60" s="150"/>
      <c r="M60" s="145"/>
      <c r="N60" s="150"/>
      <c r="O60" s="150"/>
      <c r="P60" s="150"/>
      <c r="Q60" s="154"/>
      <c r="R60" s="154"/>
      <c r="S60" s="152"/>
      <c r="T60" s="153">
        <f t="shared" si="0"/>
        <v>0</v>
      </c>
    </row>
    <row r="61" spans="2:20" ht="12">
      <c r="B61" s="275"/>
      <c r="C61" s="150"/>
      <c r="D61" s="150"/>
      <c r="E61" s="150"/>
      <c r="F61" s="150"/>
      <c r="G61" s="150"/>
      <c r="H61" s="150"/>
      <c r="I61" s="150"/>
      <c r="J61" s="150"/>
      <c r="K61" s="150"/>
      <c r="L61" s="150"/>
      <c r="M61" s="145"/>
      <c r="N61" s="150"/>
      <c r="O61" s="150"/>
      <c r="P61" s="150"/>
      <c r="Q61" s="154"/>
      <c r="R61" s="154"/>
      <c r="S61" s="152"/>
      <c r="T61" s="153">
        <f t="shared" si="0"/>
        <v>0</v>
      </c>
    </row>
    <row r="62" spans="2:20" ht="12">
      <c r="B62" s="275"/>
      <c r="C62" s="150"/>
      <c r="D62" s="150"/>
      <c r="E62" s="150"/>
      <c r="F62" s="150"/>
      <c r="G62" s="150"/>
      <c r="H62" s="150"/>
      <c r="I62" s="150"/>
      <c r="J62" s="150"/>
      <c r="K62" s="150"/>
      <c r="L62" s="150"/>
      <c r="M62" s="145"/>
      <c r="N62" s="150"/>
      <c r="O62" s="150"/>
      <c r="P62" s="150"/>
      <c r="Q62" s="154"/>
      <c r="R62" s="154"/>
      <c r="S62" s="152"/>
      <c r="T62" s="153">
        <f t="shared" si="0"/>
        <v>0</v>
      </c>
    </row>
    <row r="63" spans="2:20" ht="12">
      <c r="B63" s="275"/>
      <c r="C63" s="150"/>
      <c r="D63" s="150"/>
      <c r="E63" s="150"/>
      <c r="F63" s="150"/>
      <c r="G63" s="150"/>
      <c r="H63" s="150"/>
      <c r="I63" s="150"/>
      <c r="J63" s="150"/>
      <c r="K63" s="150"/>
      <c r="L63" s="150"/>
      <c r="M63" s="145"/>
      <c r="N63" s="150"/>
      <c r="O63" s="150"/>
      <c r="P63" s="150"/>
      <c r="Q63" s="154"/>
      <c r="R63" s="154"/>
      <c r="S63" s="152"/>
      <c r="T63" s="153">
        <f t="shared" si="0"/>
        <v>0</v>
      </c>
    </row>
    <row r="64" spans="2:20" ht="12">
      <c r="B64" s="275"/>
      <c r="C64" s="150"/>
      <c r="D64" s="150"/>
      <c r="E64" s="150"/>
      <c r="F64" s="150"/>
      <c r="G64" s="150"/>
      <c r="H64" s="150"/>
      <c r="I64" s="150"/>
      <c r="J64" s="150"/>
      <c r="K64" s="150"/>
      <c r="L64" s="150"/>
      <c r="M64" s="145"/>
      <c r="N64" s="150"/>
      <c r="O64" s="150"/>
      <c r="P64" s="150"/>
      <c r="Q64" s="154"/>
      <c r="R64" s="154"/>
      <c r="S64" s="152"/>
      <c r="T64" s="153">
        <f t="shared" si="0"/>
        <v>0</v>
      </c>
    </row>
    <row r="65" spans="2:20" ht="12">
      <c r="B65" s="275"/>
      <c r="C65" s="150"/>
      <c r="D65" s="150"/>
      <c r="E65" s="150"/>
      <c r="F65" s="150"/>
      <c r="G65" s="150"/>
      <c r="H65" s="150"/>
      <c r="I65" s="150"/>
      <c r="J65" s="150"/>
      <c r="K65" s="150"/>
      <c r="L65" s="150"/>
      <c r="M65" s="145"/>
      <c r="N65" s="150"/>
      <c r="O65" s="150"/>
      <c r="P65" s="150"/>
      <c r="Q65" s="154"/>
      <c r="R65" s="154"/>
      <c r="S65" s="152"/>
      <c r="T65" s="153">
        <f t="shared" si="0"/>
        <v>0</v>
      </c>
    </row>
    <row r="66" spans="2:20" ht="12">
      <c r="B66" s="275"/>
      <c r="C66" s="150"/>
      <c r="D66" s="150"/>
      <c r="E66" s="150"/>
      <c r="F66" s="150"/>
      <c r="G66" s="150"/>
      <c r="H66" s="150"/>
      <c r="I66" s="150"/>
      <c r="J66" s="150"/>
      <c r="K66" s="150"/>
      <c r="L66" s="150"/>
      <c r="M66" s="145"/>
      <c r="N66" s="150"/>
      <c r="O66" s="150"/>
      <c r="P66" s="150"/>
      <c r="Q66" s="154"/>
      <c r="R66" s="154"/>
      <c r="S66" s="152"/>
      <c r="T66" s="153">
        <f t="shared" si="0"/>
        <v>0</v>
      </c>
    </row>
    <row r="67" spans="2:20" ht="12">
      <c r="B67" s="275"/>
      <c r="C67" s="150"/>
      <c r="D67" s="150"/>
      <c r="E67" s="150"/>
      <c r="F67" s="150"/>
      <c r="G67" s="150"/>
      <c r="H67" s="150"/>
      <c r="I67" s="150"/>
      <c r="J67" s="150"/>
      <c r="K67" s="150"/>
      <c r="L67" s="150"/>
      <c r="M67" s="145"/>
      <c r="N67" s="150"/>
      <c r="O67" s="150"/>
      <c r="P67" s="150"/>
      <c r="Q67" s="154"/>
      <c r="R67" s="154"/>
      <c r="S67" s="152"/>
      <c r="T67" s="153">
        <f t="shared" si="0"/>
        <v>0</v>
      </c>
    </row>
    <row r="68" spans="2:20" ht="12">
      <c r="B68" s="275"/>
      <c r="C68" s="150"/>
      <c r="D68" s="150"/>
      <c r="E68" s="150"/>
      <c r="F68" s="150"/>
      <c r="G68" s="150"/>
      <c r="H68" s="150"/>
      <c r="I68" s="150"/>
      <c r="J68" s="150"/>
      <c r="K68" s="150"/>
      <c r="L68" s="150"/>
      <c r="M68" s="145"/>
      <c r="N68" s="150"/>
      <c r="O68" s="150"/>
      <c r="P68" s="150"/>
      <c r="Q68" s="154"/>
      <c r="R68" s="154"/>
      <c r="S68" s="152"/>
      <c r="T68" s="153">
        <f t="shared" si="0"/>
        <v>0</v>
      </c>
    </row>
    <row r="69" spans="2:20" ht="12">
      <c r="B69" s="275"/>
      <c r="C69" s="150"/>
      <c r="D69" s="150"/>
      <c r="E69" s="150"/>
      <c r="F69" s="150"/>
      <c r="G69" s="150"/>
      <c r="H69" s="150"/>
      <c r="I69" s="150"/>
      <c r="J69" s="150"/>
      <c r="K69" s="150"/>
      <c r="L69" s="150"/>
      <c r="M69" s="145"/>
      <c r="N69" s="150"/>
      <c r="O69" s="150"/>
      <c r="P69" s="150"/>
      <c r="Q69" s="154"/>
      <c r="R69" s="154"/>
      <c r="S69" s="152"/>
      <c r="T69" s="153">
        <f t="shared" si="0"/>
        <v>0</v>
      </c>
    </row>
    <row r="70" spans="2:20" ht="12">
      <c r="B70" s="275"/>
      <c r="C70" s="150"/>
      <c r="D70" s="150"/>
      <c r="E70" s="150"/>
      <c r="F70" s="150"/>
      <c r="G70" s="150"/>
      <c r="H70" s="150"/>
      <c r="I70" s="150"/>
      <c r="J70" s="150"/>
      <c r="K70" s="150"/>
      <c r="L70" s="150"/>
      <c r="M70" s="145"/>
      <c r="N70" s="150"/>
      <c r="O70" s="150"/>
      <c r="P70" s="150"/>
      <c r="Q70" s="154"/>
      <c r="R70" s="154"/>
      <c r="S70" s="152"/>
      <c r="T70" s="153">
        <f t="shared" si="0"/>
        <v>0</v>
      </c>
    </row>
    <row r="71" spans="2:20" ht="12">
      <c r="B71" s="275"/>
      <c r="C71" s="150"/>
      <c r="D71" s="150"/>
      <c r="E71" s="150"/>
      <c r="F71" s="150"/>
      <c r="G71" s="150"/>
      <c r="H71" s="150"/>
      <c r="I71" s="150"/>
      <c r="J71" s="150"/>
      <c r="K71" s="150"/>
      <c r="L71" s="150"/>
      <c r="M71" s="145"/>
      <c r="N71" s="150"/>
      <c r="O71" s="150"/>
      <c r="P71" s="150"/>
      <c r="Q71" s="154"/>
      <c r="R71" s="154"/>
      <c r="S71" s="152"/>
      <c r="T71" s="153">
        <f t="shared" si="0"/>
        <v>0</v>
      </c>
    </row>
    <row r="72" spans="2:20" ht="12">
      <c r="B72" s="275"/>
      <c r="C72" s="150"/>
      <c r="D72" s="150"/>
      <c r="E72" s="150"/>
      <c r="F72" s="150"/>
      <c r="G72" s="150"/>
      <c r="H72" s="150"/>
      <c r="I72" s="150"/>
      <c r="J72" s="150"/>
      <c r="K72" s="150"/>
      <c r="L72" s="150"/>
      <c r="M72" s="145"/>
      <c r="N72" s="150"/>
      <c r="O72" s="150"/>
      <c r="P72" s="150"/>
      <c r="Q72" s="154"/>
      <c r="R72" s="154"/>
      <c r="S72" s="152"/>
      <c r="T72" s="153">
        <f t="shared" si="0"/>
        <v>0</v>
      </c>
    </row>
    <row r="73" spans="2:20" ht="12">
      <c r="B73" s="275"/>
      <c r="C73" s="150"/>
      <c r="D73" s="150"/>
      <c r="E73" s="150"/>
      <c r="F73" s="150"/>
      <c r="G73" s="150"/>
      <c r="H73" s="150"/>
      <c r="I73" s="150"/>
      <c r="J73" s="150"/>
      <c r="K73" s="150"/>
      <c r="L73" s="150"/>
      <c r="M73" s="145"/>
      <c r="N73" s="150"/>
      <c r="O73" s="150"/>
      <c r="P73" s="150"/>
      <c r="Q73" s="154"/>
      <c r="R73" s="154"/>
      <c r="S73" s="152"/>
      <c r="T73" s="153">
        <f t="shared" si="0"/>
        <v>0</v>
      </c>
    </row>
    <row r="74" spans="2:20" ht="12">
      <c r="B74" s="275"/>
      <c r="C74" s="150"/>
      <c r="D74" s="150"/>
      <c r="E74" s="150"/>
      <c r="F74" s="150"/>
      <c r="G74" s="150"/>
      <c r="H74" s="150"/>
      <c r="I74" s="150"/>
      <c r="J74" s="150"/>
      <c r="K74" s="150"/>
      <c r="L74" s="150"/>
      <c r="M74" s="145"/>
      <c r="N74" s="150"/>
      <c r="O74" s="150"/>
      <c r="P74" s="150"/>
      <c r="Q74" s="154"/>
      <c r="R74" s="154"/>
      <c r="S74" s="152"/>
      <c r="T74" s="153">
        <f t="shared" si="0"/>
        <v>0</v>
      </c>
    </row>
    <row r="75" spans="2:20" ht="12">
      <c r="B75" s="275"/>
      <c r="C75" s="150"/>
      <c r="D75" s="150"/>
      <c r="E75" s="150"/>
      <c r="F75" s="150"/>
      <c r="G75" s="150"/>
      <c r="H75" s="150"/>
      <c r="I75" s="150"/>
      <c r="J75" s="150"/>
      <c r="K75" s="150"/>
      <c r="L75" s="150"/>
      <c r="M75" s="145"/>
      <c r="N75" s="150"/>
      <c r="O75" s="150"/>
      <c r="P75" s="150"/>
      <c r="Q75" s="154"/>
      <c r="R75" s="154"/>
      <c r="S75" s="152"/>
      <c r="T75" s="153">
        <f t="shared" si="0"/>
        <v>0</v>
      </c>
    </row>
    <row r="76" spans="2:20" ht="12">
      <c r="B76" s="275"/>
      <c r="C76" s="150"/>
      <c r="D76" s="150"/>
      <c r="E76" s="150"/>
      <c r="F76" s="150"/>
      <c r="G76" s="150"/>
      <c r="H76" s="150"/>
      <c r="I76" s="150"/>
      <c r="J76" s="150"/>
      <c r="K76" s="150"/>
      <c r="L76" s="150"/>
      <c r="M76" s="145"/>
      <c r="N76" s="150"/>
      <c r="O76" s="150"/>
      <c r="P76" s="150"/>
      <c r="Q76" s="154"/>
      <c r="R76" s="154"/>
      <c r="S76" s="152"/>
      <c r="T76" s="153">
        <f t="shared" si="0"/>
        <v>0</v>
      </c>
    </row>
    <row r="77" spans="2:20" ht="12">
      <c r="B77" s="275"/>
      <c r="C77" s="150"/>
      <c r="D77" s="150"/>
      <c r="E77" s="150"/>
      <c r="F77" s="150"/>
      <c r="G77" s="150"/>
      <c r="H77" s="150"/>
      <c r="I77" s="150"/>
      <c r="J77" s="150"/>
      <c r="K77" s="150"/>
      <c r="L77" s="150"/>
      <c r="M77" s="145"/>
      <c r="N77" s="150"/>
      <c r="O77" s="150"/>
      <c r="P77" s="150"/>
      <c r="Q77" s="154"/>
      <c r="R77" s="154"/>
      <c r="S77" s="152"/>
      <c r="T77" s="153">
        <f t="shared" si="0"/>
        <v>0</v>
      </c>
    </row>
    <row r="78" spans="2:20" ht="12">
      <c r="B78" s="275"/>
      <c r="C78" s="150"/>
      <c r="D78" s="150"/>
      <c r="E78" s="150"/>
      <c r="F78" s="150"/>
      <c r="G78" s="150"/>
      <c r="H78" s="150"/>
      <c r="I78" s="150"/>
      <c r="J78" s="150"/>
      <c r="K78" s="150"/>
      <c r="L78" s="150"/>
      <c r="M78" s="145"/>
      <c r="N78" s="150"/>
      <c r="O78" s="150"/>
      <c r="P78" s="150"/>
      <c r="Q78" s="154"/>
      <c r="R78" s="154"/>
      <c r="S78" s="152"/>
      <c r="T78" s="153">
        <f t="shared" si="0"/>
        <v>0</v>
      </c>
    </row>
    <row r="79" spans="2:20" ht="12">
      <c r="B79" s="275"/>
      <c r="C79" s="150"/>
      <c r="D79" s="150"/>
      <c r="E79" s="150"/>
      <c r="F79" s="150"/>
      <c r="G79" s="150"/>
      <c r="H79" s="150"/>
      <c r="I79" s="150"/>
      <c r="J79" s="150"/>
      <c r="K79" s="150"/>
      <c r="L79" s="150"/>
      <c r="M79" s="145"/>
      <c r="N79" s="150"/>
      <c r="O79" s="150"/>
      <c r="P79" s="150"/>
      <c r="Q79" s="154"/>
      <c r="R79" s="154"/>
      <c r="S79" s="152"/>
      <c r="T79" s="153">
        <f t="shared" si="0"/>
        <v>0</v>
      </c>
    </row>
    <row r="80" spans="2:20" ht="12">
      <c r="B80" s="275"/>
      <c r="C80" s="150"/>
      <c r="D80" s="150"/>
      <c r="E80" s="150"/>
      <c r="F80" s="150"/>
      <c r="G80" s="150"/>
      <c r="H80" s="150"/>
      <c r="I80" s="150"/>
      <c r="J80" s="150"/>
      <c r="K80" s="150"/>
      <c r="L80" s="150"/>
      <c r="M80" s="145"/>
      <c r="N80" s="150"/>
      <c r="O80" s="150"/>
      <c r="P80" s="150"/>
      <c r="Q80" s="154"/>
      <c r="R80" s="154"/>
      <c r="S80" s="152"/>
      <c r="T80" s="153">
        <f t="shared" si="0"/>
        <v>0</v>
      </c>
    </row>
    <row r="81" spans="2:20" ht="12">
      <c r="B81" s="275"/>
      <c r="C81" s="150"/>
      <c r="D81" s="150"/>
      <c r="E81" s="150"/>
      <c r="F81" s="150"/>
      <c r="G81" s="150"/>
      <c r="H81" s="150"/>
      <c r="I81" s="150"/>
      <c r="J81" s="150"/>
      <c r="K81" s="150"/>
      <c r="L81" s="150"/>
      <c r="M81" s="145"/>
      <c r="N81" s="150"/>
      <c r="O81" s="150"/>
      <c r="P81" s="150"/>
      <c r="Q81" s="154"/>
      <c r="R81" s="154"/>
      <c r="S81" s="152"/>
      <c r="T81" s="153">
        <f t="shared" si="0"/>
        <v>0</v>
      </c>
    </row>
    <row r="82" spans="2:20" ht="12">
      <c r="B82" s="275"/>
      <c r="C82" s="150"/>
      <c r="D82" s="150"/>
      <c r="E82" s="150"/>
      <c r="F82" s="150"/>
      <c r="G82" s="150"/>
      <c r="H82" s="150"/>
      <c r="I82" s="150"/>
      <c r="J82" s="150"/>
      <c r="K82" s="150"/>
      <c r="L82" s="150"/>
      <c r="M82" s="145"/>
      <c r="N82" s="150"/>
      <c r="O82" s="150"/>
      <c r="P82" s="150"/>
      <c r="Q82" s="154"/>
      <c r="R82" s="154"/>
      <c r="S82" s="152"/>
      <c r="T82" s="153">
        <f t="shared" si="0"/>
        <v>0</v>
      </c>
    </row>
    <row r="83" spans="2:20" ht="12">
      <c r="B83" s="275"/>
      <c r="C83" s="150"/>
      <c r="D83" s="150"/>
      <c r="E83" s="150"/>
      <c r="F83" s="150"/>
      <c r="G83" s="150"/>
      <c r="H83" s="150"/>
      <c r="I83" s="150"/>
      <c r="J83" s="150"/>
      <c r="K83" s="150"/>
      <c r="L83" s="150"/>
      <c r="M83" s="145"/>
      <c r="N83" s="150"/>
      <c r="O83" s="150"/>
      <c r="P83" s="150"/>
      <c r="Q83" s="154"/>
      <c r="R83" s="154"/>
      <c r="S83" s="152"/>
      <c r="T83" s="153">
        <f t="shared" si="0"/>
        <v>0</v>
      </c>
    </row>
    <row r="84" spans="2:20" ht="12">
      <c r="B84" s="275"/>
      <c r="C84" s="150"/>
      <c r="D84" s="150"/>
      <c r="E84" s="150"/>
      <c r="F84" s="150"/>
      <c r="G84" s="150"/>
      <c r="H84" s="150"/>
      <c r="I84" s="150"/>
      <c r="J84" s="150"/>
      <c r="K84" s="150"/>
      <c r="L84" s="150"/>
      <c r="M84" s="145"/>
      <c r="N84" s="150"/>
      <c r="O84" s="150"/>
      <c r="P84" s="150"/>
      <c r="Q84" s="154"/>
      <c r="R84" s="154"/>
      <c r="S84" s="152"/>
      <c r="T84" s="153">
        <f t="shared" si="0"/>
        <v>0</v>
      </c>
    </row>
    <row r="85" spans="2:20" ht="12">
      <c r="B85" s="275"/>
      <c r="C85" s="150"/>
      <c r="D85" s="150"/>
      <c r="E85" s="150"/>
      <c r="F85" s="150"/>
      <c r="G85" s="150"/>
      <c r="H85" s="150"/>
      <c r="I85" s="150"/>
      <c r="J85" s="150"/>
      <c r="K85" s="150"/>
      <c r="L85" s="150"/>
      <c r="M85" s="145"/>
      <c r="N85" s="150"/>
      <c r="O85" s="150"/>
      <c r="P85" s="150"/>
      <c r="Q85" s="154"/>
      <c r="R85" s="154"/>
      <c r="S85" s="152"/>
      <c r="T85" s="153">
        <f t="shared" si="0"/>
        <v>0</v>
      </c>
    </row>
    <row r="86" spans="2:20" ht="12">
      <c r="B86" s="275"/>
      <c r="C86" s="150"/>
      <c r="D86" s="150"/>
      <c r="E86" s="150"/>
      <c r="F86" s="150"/>
      <c r="G86" s="150"/>
      <c r="H86" s="150"/>
      <c r="I86" s="150"/>
      <c r="J86" s="150"/>
      <c r="K86" s="150"/>
      <c r="L86" s="150"/>
      <c r="M86" s="145"/>
      <c r="N86" s="150"/>
      <c r="O86" s="150"/>
      <c r="P86" s="150"/>
      <c r="Q86" s="154"/>
      <c r="R86" s="154"/>
      <c r="S86" s="152"/>
      <c r="T86" s="153">
        <f t="shared" si="0"/>
        <v>0</v>
      </c>
    </row>
    <row r="87" spans="2:20" ht="12">
      <c r="B87" s="275"/>
      <c r="C87" s="150"/>
      <c r="D87" s="150"/>
      <c r="E87" s="150"/>
      <c r="F87" s="150"/>
      <c r="G87" s="150"/>
      <c r="H87" s="150"/>
      <c r="I87" s="150"/>
      <c r="J87" s="150"/>
      <c r="K87" s="150"/>
      <c r="L87" s="150"/>
      <c r="M87" s="145"/>
      <c r="N87" s="150"/>
      <c r="O87" s="150"/>
      <c r="P87" s="150"/>
      <c r="Q87" s="154"/>
      <c r="R87" s="154"/>
      <c r="S87" s="152"/>
      <c r="T87" s="153">
        <f t="shared" si="0"/>
        <v>0</v>
      </c>
    </row>
    <row r="88" spans="2:20" ht="12">
      <c r="B88" s="275"/>
      <c r="C88" s="150"/>
      <c r="D88" s="150"/>
      <c r="E88" s="150"/>
      <c r="F88" s="150"/>
      <c r="G88" s="150"/>
      <c r="H88" s="150"/>
      <c r="I88" s="150"/>
      <c r="J88" s="150"/>
      <c r="K88" s="150"/>
      <c r="L88" s="150"/>
      <c r="M88" s="145"/>
      <c r="N88" s="150"/>
      <c r="O88" s="150"/>
      <c r="P88" s="150"/>
      <c r="Q88" s="154"/>
      <c r="R88" s="154"/>
      <c r="S88" s="152"/>
      <c r="T88" s="153">
        <f t="shared" si="0"/>
        <v>0</v>
      </c>
    </row>
    <row r="89" spans="2:20" ht="12">
      <c r="B89" s="275"/>
      <c r="C89" s="150"/>
      <c r="D89" s="150"/>
      <c r="E89" s="150"/>
      <c r="F89" s="150"/>
      <c r="G89" s="150"/>
      <c r="H89" s="150"/>
      <c r="I89" s="150"/>
      <c r="J89" s="150"/>
      <c r="K89" s="150"/>
      <c r="L89" s="150"/>
      <c r="M89" s="145"/>
      <c r="N89" s="150"/>
      <c r="O89" s="150"/>
      <c r="P89" s="150"/>
      <c r="Q89" s="154"/>
      <c r="R89" s="154"/>
      <c r="S89" s="152"/>
      <c r="T89" s="153">
        <f t="shared" si="0"/>
        <v>0</v>
      </c>
    </row>
    <row r="90" spans="2:20" ht="12">
      <c r="B90" s="275"/>
      <c r="C90" s="150"/>
      <c r="D90" s="150"/>
      <c r="E90" s="150"/>
      <c r="F90" s="150"/>
      <c r="G90" s="150"/>
      <c r="H90" s="150"/>
      <c r="I90" s="150"/>
      <c r="J90" s="150"/>
      <c r="K90" s="150"/>
      <c r="L90" s="150"/>
      <c r="M90" s="145"/>
      <c r="N90" s="150"/>
      <c r="O90" s="150"/>
      <c r="P90" s="150"/>
      <c r="Q90" s="154"/>
      <c r="R90" s="154"/>
      <c r="S90" s="152"/>
      <c r="T90" s="153">
        <f t="shared" si="0"/>
        <v>0</v>
      </c>
    </row>
    <row r="91" spans="2:20" ht="12">
      <c r="B91" s="275"/>
      <c r="C91" s="150"/>
      <c r="D91" s="150"/>
      <c r="E91" s="150"/>
      <c r="F91" s="150"/>
      <c r="G91" s="150"/>
      <c r="H91" s="150"/>
      <c r="I91" s="150"/>
      <c r="J91" s="150"/>
      <c r="K91" s="150"/>
      <c r="L91" s="150"/>
      <c r="M91" s="145"/>
      <c r="N91" s="150"/>
      <c r="O91" s="150"/>
      <c r="P91" s="150"/>
      <c r="Q91" s="154"/>
      <c r="R91" s="154"/>
      <c r="S91" s="152"/>
      <c r="T91" s="153">
        <f t="shared" si="0"/>
        <v>0</v>
      </c>
    </row>
    <row r="92" spans="2:20" ht="12">
      <c r="B92" s="275"/>
      <c r="C92" s="150"/>
      <c r="D92" s="150"/>
      <c r="E92" s="150"/>
      <c r="F92" s="150"/>
      <c r="G92" s="150"/>
      <c r="H92" s="150"/>
      <c r="I92" s="150"/>
      <c r="J92" s="150"/>
      <c r="K92" s="150"/>
      <c r="L92" s="150"/>
      <c r="M92" s="145"/>
      <c r="N92" s="150"/>
      <c r="O92" s="150"/>
      <c r="P92" s="150"/>
      <c r="Q92" s="154"/>
      <c r="R92" s="154"/>
      <c r="S92" s="152"/>
      <c r="T92" s="153">
        <f t="shared" si="0"/>
        <v>0</v>
      </c>
    </row>
    <row r="93" spans="2:20" ht="12">
      <c r="B93" s="275"/>
      <c r="C93" s="150"/>
      <c r="D93" s="150"/>
      <c r="E93" s="150"/>
      <c r="F93" s="150"/>
      <c r="G93" s="150"/>
      <c r="H93" s="150"/>
      <c r="I93" s="150"/>
      <c r="J93" s="150"/>
      <c r="K93" s="150"/>
      <c r="L93" s="150"/>
      <c r="M93" s="145"/>
      <c r="N93" s="150"/>
      <c r="O93" s="150"/>
      <c r="P93" s="150"/>
      <c r="Q93" s="154"/>
      <c r="R93" s="154"/>
      <c r="S93" s="152"/>
      <c r="T93" s="153">
        <f t="shared" si="0"/>
        <v>0</v>
      </c>
    </row>
    <row r="94" spans="2:20" ht="12">
      <c r="B94" s="275"/>
      <c r="C94" s="150"/>
      <c r="D94" s="150"/>
      <c r="E94" s="150"/>
      <c r="F94" s="150"/>
      <c r="G94" s="150"/>
      <c r="H94" s="150"/>
      <c r="I94" s="150"/>
      <c r="J94" s="150"/>
      <c r="K94" s="150"/>
      <c r="L94" s="150"/>
      <c r="M94" s="145"/>
      <c r="N94" s="150"/>
      <c r="O94" s="150"/>
      <c r="P94" s="150"/>
      <c r="Q94" s="154"/>
      <c r="R94" s="154"/>
      <c r="S94" s="152"/>
      <c r="T94" s="153">
        <f t="shared" si="0"/>
        <v>0</v>
      </c>
    </row>
    <row r="95" spans="2:20" ht="12">
      <c r="B95" s="275"/>
      <c r="C95" s="150"/>
      <c r="D95" s="150"/>
      <c r="E95" s="150"/>
      <c r="F95" s="150"/>
      <c r="G95" s="150"/>
      <c r="H95" s="150"/>
      <c r="I95" s="150"/>
      <c r="J95" s="150"/>
      <c r="K95" s="150"/>
      <c r="L95" s="150"/>
      <c r="M95" s="145"/>
      <c r="N95" s="150"/>
      <c r="O95" s="150"/>
      <c r="P95" s="150"/>
      <c r="Q95" s="154"/>
      <c r="R95" s="154"/>
      <c r="S95" s="152"/>
      <c r="T95" s="153">
        <f t="shared" si="0"/>
        <v>0</v>
      </c>
    </row>
    <row r="96" spans="2:20" ht="12">
      <c r="B96" s="275"/>
      <c r="C96" s="150"/>
      <c r="D96" s="150"/>
      <c r="E96" s="150"/>
      <c r="F96" s="150"/>
      <c r="G96" s="150"/>
      <c r="H96" s="150"/>
      <c r="I96" s="150"/>
      <c r="J96" s="150"/>
      <c r="K96" s="150"/>
      <c r="L96" s="150"/>
      <c r="M96" s="145"/>
      <c r="N96" s="150"/>
      <c r="O96" s="150"/>
      <c r="P96" s="150"/>
      <c r="Q96" s="154"/>
      <c r="R96" s="154"/>
      <c r="S96" s="152"/>
      <c r="T96" s="153">
        <f t="shared" si="0"/>
        <v>0</v>
      </c>
    </row>
    <row r="97" spans="2:20" ht="12">
      <c r="B97" s="275"/>
      <c r="C97" s="150"/>
      <c r="D97" s="150"/>
      <c r="E97" s="150"/>
      <c r="F97" s="150"/>
      <c r="G97" s="150"/>
      <c r="H97" s="150"/>
      <c r="I97" s="150"/>
      <c r="J97" s="150"/>
      <c r="K97" s="150"/>
      <c r="L97" s="150"/>
      <c r="M97" s="145"/>
      <c r="N97" s="150"/>
      <c r="O97" s="150"/>
      <c r="P97" s="150"/>
      <c r="Q97" s="154"/>
      <c r="R97" s="154"/>
      <c r="S97" s="152"/>
      <c r="T97" s="153">
        <f t="shared" si="0"/>
        <v>0</v>
      </c>
    </row>
    <row r="98" spans="2:20" ht="12">
      <c r="B98" s="275"/>
      <c r="C98" s="150"/>
      <c r="D98" s="150"/>
      <c r="E98" s="150"/>
      <c r="F98" s="150"/>
      <c r="G98" s="150"/>
      <c r="H98" s="150"/>
      <c r="I98" s="150"/>
      <c r="J98" s="150"/>
      <c r="K98" s="150"/>
      <c r="L98" s="150"/>
      <c r="M98" s="145"/>
      <c r="N98" s="150"/>
      <c r="O98" s="150"/>
      <c r="P98" s="150"/>
      <c r="Q98" s="154"/>
      <c r="R98" s="154"/>
      <c r="S98" s="152"/>
      <c r="T98" s="153">
        <f t="shared" si="0"/>
        <v>0</v>
      </c>
    </row>
    <row r="99" spans="2:20" ht="12">
      <c r="B99" s="275"/>
      <c r="C99" s="150"/>
      <c r="D99" s="150"/>
      <c r="E99" s="150"/>
      <c r="F99" s="150"/>
      <c r="G99" s="150"/>
      <c r="H99" s="150"/>
      <c r="I99" s="150"/>
      <c r="J99" s="150"/>
      <c r="K99" s="150"/>
      <c r="L99" s="150"/>
      <c r="M99" s="145"/>
      <c r="N99" s="150"/>
      <c r="O99" s="150"/>
      <c r="P99" s="150"/>
      <c r="Q99" s="154"/>
      <c r="R99" s="154"/>
      <c r="S99" s="152"/>
      <c r="T99" s="153">
        <f t="shared" si="0"/>
        <v>0</v>
      </c>
    </row>
    <row r="100" spans="2:20" ht="12">
      <c r="B100" s="275"/>
      <c r="C100" s="150"/>
      <c r="D100" s="150"/>
      <c r="E100" s="150"/>
      <c r="F100" s="150"/>
      <c r="G100" s="150"/>
      <c r="H100" s="150"/>
      <c r="I100" s="150"/>
      <c r="J100" s="150"/>
      <c r="K100" s="150"/>
      <c r="L100" s="150"/>
      <c r="M100" s="145"/>
      <c r="N100" s="150"/>
      <c r="O100" s="150"/>
      <c r="P100" s="150"/>
      <c r="Q100" s="154"/>
      <c r="R100" s="154"/>
      <c r="S100" s="152"/>
      <c r="T100" s="153">
        <f t="shared" si="0"/>
        <v>0</v>
      </c>
    </row>
    <row r="101" spans="2:20" ht="12">
      <c r="B101" s="275"/>
      <c r="C101" s="150"/>
      <c r="D101" s="150"/>
      <c r="E101" s="150"/>
      <c r="F101" s="150"/>
      <c r="G101" s="150"/>
      <c r="H101" s="150"/>
      <c r="I101" s="150"/>
      <c r="J101" s="150"/>
      <c r="K101" s="150"/>
      <c r="L101" s="150"/>
      <c r="M101" s="145"/>
      <c r="N101" s="150"/>
      <c r="O101" s="150"/>
      <c r="P101" s="150"/>
      <c r="Q101" s="154"/>
      <c r="R101" s="154"/>
      <c r="S101" s="152"/>
      <c r="T101" s="153">
        <f t="shared" si="0"/>
        <v>0</v>
      </c>
    </row>
    <row r="102" spans="2:20" ht="12">
      <c r="B102" s="275"/>
      <c r="C102" s="150"/>
      <c r="D102" s="150"/>
      <c r="E102" s="150"/>
      <c r="F102" s="150"/>
      <c r="G102" s="150"/>
      <c r="H102" s="150"/>
      <c r="I102" s="150"/>
      <c r="J102" s="150"/>
      <c r="K102" s="150"/>
      <c r="L102" s="150"/>
      <c r="M102" s="145"/>
      <c r="N102" s="150"/>
      <c r="O102" s="150"/>
      <c r="P102" s="150"/>
      <c r="Q102" s="154"/>
      <c r="R102" s="154"/>
      <c r="S102" s="152"/>
      <c r="T102" s="153">
        <f t="shared" si="0"/>
        <v>0</v>
      </c>
    </row>
    <row r="103" spans="2:20" ht="12">
      <c r="B103" s="275"/>
      <c r="C103" s="150"/>
      <c r="D103" s="150"/>
      <c r="E103" s="150"/>
      <c r="F103" s="150"/>
      <c r="G103" s="150"/>
      <c r="H103" s="150"/>
      <c r="I103" s="150"/>
      <c r="J103" s="150"/>
      <c r="K103" s="150"/>
      <c r="L103" s="150"/>
      <c r="M103" s="145"/>
      <c r="N103" s="150"/>
      <c r="O103" s="150"/>
      <c r="P103" s="150"/>
      <c r="Q103" s="154"/>
      <c r="R103" s="154"/>
      <c r="S103" s="152"/>
      <c r="T103" s="153">
        <f t="shared" si="0"/>
        <v>0</v>
      </c>
    </row>
    <row r="104" spans="2:20" ht="12">
      <c r="B104" s="275"/>
      <c r="C104" s="150"/>
      <c r="D104" s="150"/>
      <c r="E104" s="150"/>
      <c r="F104" s="150"/>
      <c r="G104" s="150"/>
      <c r="H104" s="150"/>
      <c r="I104" s="150"/>
      <c r="J104" s="150"/>
      <c r="K104" s="150"/>
      <c r="L104" s="150"/>
      <c r="M104" s="145"/>
      <c r="N104" s="150"/>
      <c r="O104" s="150"/>
      <c r="P104" s="150"/>
      <c r="Q104" s="154"/>
      <c r="R104" s="154"/>
      <c r="S104" s="152"/>
      <c r="T104" s="153">
        <f t="shared" si="0"/>
        <v>0</v>
      </c>
    </row>
    <row r="105" spans="2:20" ht="12">
      <c r="B105" s="275"/>
      <c r="C105" s="150"/>
      <c r="D105" s="150"/>
      <c r="E105" s="150"/>
      <c r="F105" s="150"/>
      <c r="G105" s="150"/>
      <c r="H105" s="150"/>
      <c r="I105" s="150"/>
      <c r="J105" s="150"/>
      <c r="K105" s="150"/>
      <c r="L105" s="150"/>
      <c r="M105" s="145"/>
      <c r="N105" s="150"/>
      <c r="O105" s="150"/>
      <c r="P105" s="150"/>
      <c r="Q105" s="154"/>
      <c r="R105" s="154"/>
      <c r="S105" s="152"/>
      <c r="T105" s="153">
        <f t="shared" si="0"/>
        <v>0</v>
      </c>
    </row>
    <row r="106" spans="2:20" ht="12">
      <c r="B106" s="275"/>
      <c r="C106" s="150"/>
      <c r="D106" s="150"/>
      <c r="E106" s="150"/>
      <c r="F106" s="150"/>
      <c r="G106" s="150"/>
      <c r="H106" s="150"/>
      <c r="I106" s="150"/>
      <c r="J106" s="150"/>
      <c r="K106" s="150"/>
      <c r="L106" s="150"/>
      <c r="M106" s="145"/>
      <c r="N106" s="150"/>
      <c r="O106" s="150"/>
      <c r="P106" s="150"/>
      <c r="Q106" s="154"/>
      <c r="R106" s="154"/>
      <c r="S106" s="152"/>
      <c r="T106" s="153">
        <f t="shared" si="0"/>
        <v>0</v>
      </c>
    </row>
    <row r="107" spans="2:20" ht="12">
      <c r="B107" s="275"/>
      <c r="C107" s="150"/>
      <c r="D107" s="150"/>
      <c r="E107" s="150"/>
      <c r="F107" s="150"/>
      <c r="G107" s="150"/>
      <c r="H107" s="150"/>
      <c r="I107" s="150"/>
      <c r="J107" s="150"/>
      <c r="K107" s="150"/>
      <c r="L107" s="150"/>
      <c r="M107" s="145"/>
      <c r="N107" s="150"/>
      <c r="O107" s="150"/>
      <c r="P107" s="150"/>
      <c r="Q107" s="154"/>
      <c r="R107" s="154"/>
      <c r="S107" s="152"/>
      <c r="T107" s="153">
        <f t="shared" si="0"/>
        <v>0</v>
      </c>
    </row>
    <row r="108" spans="2:20" ht="12">
      <c r="B108" s="275"/>
      <c r="C108" s="150"/>
      <c r="D108" s="150"/>
      <c r="E108" s="150"/>
      <c r="F108" s="150"/>
      <c r="G108" s="150"/>
      <c r="H108" s="150"/>
      <c r="I108" s="150"/>
      <c r="J108" s="150"/>
      <c r="K108" s="150"/>
      <c r="L108" s="150"/>
      <c r="M108" s="145"/>
      <c r="N108" s="150"/>
      <c r="O108" s="150"/>
      <c r="P108" s="150"/>
      <c r="Q108" s="154"/>
      <c r="R108" s="154"/>
      <c r="S108" s="152"/>
      <c r="T108" s="153">
        <f t="shared" si="0"/>
        <v>0</v>
      </c>
    </row>
    <row r="109" spans="2:20" ht="12">
      <c r="B109" s="275"/>
      <c r="C109" s="150"/>
      <c r="D109" s="150"/>
      <c r="E109" s="150"/>
      <c r="F109" s="150"/>
      <c r="G109" s="150"/>
      <c r="H109" s="150"/>
      <c r="I109" s="150"/>
      <c r="J109" s="150"/>
      <c r="K109" s="150"/>
      <c r="L109" s="150"/>
      <c r="M109" s="145"/>
      <c r="N109" s="150"/>
      <c r="O109" s="150"/>
      <c r="P109" s="150"/>
      <c r="Q109" s="154"/>
      <c r="R109" s="154"/>
      <c r="S109" s="152"/>
      <c r="T109" s="153">
        <f t="shared" si="0"/>
        <v>0</v>
      </c>
    </row>
    <row r="110" spans="2:20" ht="12">
      <c r="B110" s="275"/>
      <c r="C110" s="150"/>
      <c r="D110" s="150"/>
      <c r="E110" s="150"/>
      <c r="F110" s="150"/>
      <c r="G110" s="150"/>
      <c r="H110" s="150"/>
      <c r="I110" s="150"/>
      <c r="J110" s="150"/>
      <c r="K110" s="150"/>
      <c r="L110" s="150"/>
      <c r="M110" s="145"/>
      <c r="N110" s="150"/>
      <c r="O110" s="150"/>
      <c r="P110" s="150"/>
      <c r="Q110" s="154"/>
      <c r="R110" s="154"/>
      <c r="S110" s="152"/>
      <c r="T110" s="153">
        <f t="shared" si="0"/>
        <v>0</v>
      </c>
    </row>
    <row r="111" spans="2:20" ht="12">
      <c r="B111" s="275"/>
      <c r="C111" s="150"/>
      <c r="D111" s="150"/>
      <c r="E111" s="150"/>
      <c r="F111" s="150"/>
      <c r="G111" s="150"/>
      <c r="H111" s="150"/>
      <c r="I111" s="150"/>
      <c r="J111" s="150"/>
      <c r="K111" s="150"/>
      <c r="L111" s="150"/>
      <c r="M111" s="145"/>
      <c r="N111" s="150"/>
      <c r="O111" s="150"/>
      <c r="P111" s="150"/>
      <c r="Q111" s="154"/>
      <c r="R111" s="154"/>
      <c r="S111" s="152"/>
      <c r="T111" s="153">
        <f t="shared" si="0"/>
        <v>0</v>
      </c>
    </row>
    <row r="112" spans="2:20" ht="12">
      <c r="B112" s="275"/>
      <c r="C112" s="150"/>
      <c r="D112" s="150"/>
      <c r="E112" s="150"/>
      <c r="F112" s="150"/>
      <c r="G112" s="150"/>
      <c r="H112" s="150"/>
      <c r="I112" s="150"/>
      <c r="J112" s="150"/>
      <c r="K112" s="150"/>
      <c r="L112" s="150"/>
      <c r="M112" s="145"/>
      <c r="N112" s="150"/>
      <c r="O112" s="150"/>
      <c r="P112" s="150"/>
      <c r="Q112" s="154"/>
      <c r="R112" s="154"/>
      <c r="S112" s="152"/>
      <c r="T112" s="153">
        <f t="shared" si="0"/>
        <v>0</v>
      </c>
    </row>
    <row r="113" spans="2:20" ht="12">
      <c r="B113" s="275"/>
      <c r="C113" s="150"/>
      <c r="D113" s="150"/>
      <c r="E113" s="150"/>
      <c r="F113" s="150"/>
      <c r="G113" s="150"/>
      <c r="H113" s="150"/>
      <c r="I113" s="150"/>
      <c r="J113" s="150"/>
      <c r="K113" s="150"/>
      <c r="L113" s="150"/>
      <c r="M113" s="145"/>
      <c r="N113" s="150"/>
      <c r="O113" s="150"/>
      <c r="P113" s="150"/>
      <c r="Q113" s="154"/>
      <c r="R113" s="154"/>
      <c r="S113" s="152"/>
      <c r="T113" s="153">
        <f t="shared" si="0"/>
        <v>0</v>
      </c>
    </row>
    <row r="114" spans="2:20" ht="12">
      <c r="B114" s="275"/>
      <c r="C114" s="150"/>
      <c r="D114" s="150"/>
      <c r="E114" s="150"/>
      <c r="F114" s="150"/>
      <c r="G114" s="150"/>
      <c r="H114" s="150"/>
      <c r="I114" s="150"/>
      <c r="J114" s="150"/>
      <c r="K114" s="150"/>
      <c r="L114" s="150"/>
      <c r="M114" s="145"/>
      <c r="N114" s="150"/>
      <c r="O114" s="150"/>
      <c r="P114" s="150"/>
      <c r="Q114" s="154"/>
      <c r="R114" s="154"/>
      <c r="S114" s="152"/>
      <c r="T114" s="153">
        <f t="shared" si="0"/>
        <v>0</v>
      </c>
    </row>
    <row r="115" spans="2:20" ht="12">
      <c r="B115" s="275"/>
      <c r="C115" s="150"/>
      <c r="D115" s="150"/>
      <c r="E115" s="150"/>
      <c r="F115" s="150"/>
      <c r="G115" s="150"/>
      <c r="H115" s="150"/>
      <c r="I115" s="150"/>
      <c r="J115" s="150"/>
      <c r="K115" s="150"/>
      <c r="L115" s="150"/>
      <c r="M115" s="145"/>
      <c r="N115" s="150"/>
      <c r="O115" s="150"/>
      <c r="P115" s="150"/>
      <c r="Q115" s="154"/>
      <c r="R115" s="154"/>
      <c r="S115" s="152"/>
      <c r="T115" s="153">
        <f t="shared" si="0"/>
        <v>0</v>
      </c>
    </row>
    <row r="116" spans="2:20" ht="12">
      <c r="B116" s="275"/>
      <c r="C116" s="150"/>
      <c r="D116" s="150"/>
      <c r="E116" s="150"/>
      <c r="F116" s="150"/>
      <c r="G116" s="150"/>
      <c r="H116" s="150"/>
      <c r="I116" s="150"/>
      <c r="J116" s="150"/>
      <c r="K116" s="150"/>
      <c r="L116" s="150"/>
      <c r="M116" s="145"/>
      <c r="N116" s="150"/>
      <c r="O116" s="150"/>
      <c r="P116" s="150"/>
      <c r="Q116" s="154"/>
      <c r="R116" s="154"/>
      <c r="S116" s="152"/>
      <c r="T116" s="153">
        <f t="shared" si="0"/>
        <v>0</v>
      </c>
    </row>
    <row r="117" spans="2:20" ht="12">
      <c r="B117" s="275"/>
      <c r="C117" s="150"/>
      <c r="D117" s="150"/>
      <c r="E117" s="150"/>
      <c r="F117" s="150"/>
      <c r="G117" s="150"/>
      <c r="H117" s="150"/>
      <c r="I117" s="150"/>
      <c r="J117" s="150"/>
      <c r="K117" s="150"/>
      <c r="L117" s="150"/>
      <c r="M117" s="145"/>
      <c r="N117" s="150"/>
      <c r="O117" s="150"/>
      <c r="P117" s="150"/>
      <c r="Q117" s="154"/>
      <c r="R117" s="154"/>
      <c r="S117" s="152"/>
      <c r="T117" s="153">
        <f t="shared" si="0"/>
        <v>0</v>
      </c>
    </row>
    <row r="118" spans="2:20" ht="12">
      <c r="B118" s="275"/>
      <c r="C118" s="150"/>
      <c r="D118" s="150"/>
      <c r="E118" s="150"/>
      <c r="F118" s="150"/>
      <c r="G118" s="150"/>
      <c r="H118" s="150"/>
      <c r="I118" s="150"/>
      <c r="J118" s="150"/>
      <c r="K118" s="150"/>
      <c r="L118" s="150"/>
      <c r="M118" s="145"/>
      <c r="N118" s="150"/>
      <c r="O118" s="150"/>
      <c r="P118" s="150"/>
      <c r="Q118" s="154"/>
      <c r="R118" s="154"/>
      <c r="S118" s="152"/>
      <c r="T118" s="153">
        <f t="shared" si="0"/>
        <v>0</v>
      </c>
    </row>
    <row r="119" spans="2:20" ht="12">
      <c r="B119" s="275"/>
      <c r="C119" s="150"/>
      <c r="D119" s="150"/>
      <c r="E119" s="150"/>
      <c r="F119" s="150"/>
      <c r="G119" s="150"/>
      <c r="H119" s="150"/>
      <c r="I119" s="150"/>
      <c r="J119" s="150"/>
      <c r="K119" s="150"/>
      <c r="L119" s="150"/>
      <c r="M119" s="145"/>
      <c r="N119" s="150"/>
      <c r="O119" s="150"/>
      <c r="P119" s="150"/>
      <c r="Q119" s="154"/>
      <c r="R119" s="154"/>
      <c r="S119" s="152"/>
      <c r="T119" s="153">
        <f t="shared" si="0"/>
        <v>0</v>
      </c>
    </row>
    <row r="120" spans="2:20" ht="12">
      <c r="B120" s="275"/>
      <c r="C120" s="150"/>
      <c r="D120" s="150"/>
      <c r="E120" s="150"/>
      <c r="F120" s="150"/>
      <c r="G120" s="150"/>
      <c r="H120" s="150"/>
      <c r="I120" s="150"/>
      <c r="J120" s="150"/>
      <c r="K120" s="150"/>
      <c r="L120" s="150"/>
      <c r="M120" s="145"/>
      <c r="N120" s="150"/>
      <c r="O120" s="150"/>
      <c r="P120" s="150"/>
      <c r="Q120" s="154"/>
      <c r="R120" s="154"/>
      <c r="S120" s="152"/>
      <c r="T120" s="153">
        <f t="shared" si="0"/>
        <v>0</v>
      </c>
    </row>
    <row r="121" spans="2:20" ht="12">
      <c r="B121" s="275"/>
      <c r="C121" s="150"/>
      <c r="D121" s="150"/>
      <c r="E121" s="150"/>
      <c r="F121" s="150"/>
      <c r="G121" s="150"/>
      <c r="H121" s="150"/>
      <c r="I121" s="150"/>
      <c r="J121" s="150"/>
      <c r="K121" s="150"/>
      <c r="L121" s="150"/>
      <c r="M121" s="145"/>
      <c r="N121" s="150"/>
      <c r="O121" s="150"/>
      <c r="P121" s="150"/>
      <c r="Q121" s="154"/>
      <c r="R121" s="154"/>
      <c r="S121" s="152"/>
      <c r="T121" s="153">
        <f t="shared" si="0"/>
        <v>0</v>
      </c>
    </row>
    <row r="122" spans="2:20" ht="12">
      <c r="B122" s="275"/>
      <c r="C122" s="150"/>
      <c r="D122" s="150"/>
      <c r="E122" s="150"/>
      <c r="F122" s="150"/>
      <c r="G122" s="150"/>
      <c r="H122" s="150"/>
      <c r="I122" s="150"/>
      <c r="J122" s="150"/>
      <c r="K122" s="150"/>
      <c r="L122" s="150"/>
      <c r="M122" s="145"/>
      <c r="N122" s="150"/>
      <c r="O122" s="150"/>
      <c r="P122" s="150"/>
      <c r="Q122" s="154"/>
      <c r="R122" s="154"/>
      <c r="S122" s="152"/>
      <c r="T122" s="153">
        <f t="shared" si="0"/>
        <v>0</v>
      </c>
    </row>
    <row r="123" spans="2:20" ht="12">
      <c r="B123" s="275"/>
      <c r="C123" s="150"/>
      <c r="D123" s="150"/>
      <c r="E123" s="150"/>
      <c r="F123" s="150"/>
      <c r="G123" s="150"/>
      <c r="H123" s="150"/>
      <c r="I123" s="150"/>
      <c r="J123" s="150"/>
      <c r="K123" s="150"/>
      <c r="L123" s="150"/>
      <c r="M123" s="145"/>
      <c r="N123" s="150"/>
      <c r="O123" s="150"/>
      <c r="P123" s="150"/>
      <c r="Q123" s="154"/>
      <c r="R123" s="154"/>
      <c r="S123" s="152"/>
      <c r="T123" s="153">
        <f t="shared" si="0"/>
        <v>0</v>
      </c>
    </row>
    <row r="124" spans="2:20" ht="12">
      <c r="B124" s="275"/>
      <c r="C124" s="150"/>
      <c r="D124" s="150"/>
      <c r="E124" s="150"/>
      <c r="F124" s="150"/>
      <c r="G124" s="150"/>
      <c r="H124" s="150"/>
      <c r="I124" s="150"/>
      <c r="J124" s="150"/>
      <c r="K124" s="150"/>
      <c r="L124" s="150"/>
      <c r="M124" s="145"/>
      <c r="N124" s="150"/>
      <c r="O124" s="150"/>
      <c r="P124" s="150"/>
      <c r="Q124" s="154"/>
      <c r="R124" s="154"/>
      <c r="S124" s="152"/>
      <c r="T124" s="153">
        <f t="shared" si="0"/>
        <v>0</v>
      </c>
    </row>
    <row r="125" spans="2:20" ht="12">
      <c r="B125" s="275"/>
      <c r="C125" s="150"/>
      <c r="D125" s="150"/>
      <c r="E125" s="150"/>
      <c r="F125" s="150"/>
      <c r="G125" s="150"/>
      <c r="H125" s="150"/>
      <c r="I125" s="150"/>
      <c r="J125" s="150"/>
      <c r="K125" s="150"/>
      <c r="L125" s="150"/>
      <c r="M125" s="145"/>
      <c r="N125" s="150"/>
      <c r="O125" s="150"/>
      <c r="P125" s="150"/>
      <c r="Q125" s="154"/>
      <c r="R125" s="154"/>
      <c r="S125" s="152"/>
      <c r="T125" s="153">
        <f t="shared" si="0"/>
        <v>0</v>
      </c>
    </row>
    <row r="126" spans="2:20" ht="12">
      <c r="B126" s="275"/>
      <c r="C126" s="150"/>
      <c r="D126" s="150"/>
      <c r="E126" s="150"/>
      <c r="F126" s="150"/>
      <c r="G126" s="150"/>
      <c r="H126" s="150"/>
      <c r="I126" s="150"/>
      <c r="J126" s="150"/>
      <c r="K126" s="150"/>
      <c r="L126" s="150"/>
      <c r="M126" s="145"/>
      <c r="N126" s="150"/>
      <c r="O126" s="150"/>
      <c r="P126" s="150"/>
      <c r="Q126" s="154"/>
      <c r="R126" s="154"/>
      <c r="S126" s="152"/>
      <c r="T126" s="153">
        <f t="shared" si="0"/>
        <v>0</v>
      </c>
    </row>
    <row r="127" spans="2:20" ht="12">
      <c r="B127" s="275"/>
      <c r="C127" s="150"/>
      <c r="D127" s="150"/>
      <c r="E127" s="150"/>
      <c r="F127" s="150"/>
      <c r="G127" s="150"/>
      <c r="H127" s="150"/>
      <c r="I127" s="150"/>
      <c r="J127" s="150"/>
      <c r="K127" s="150"/>
      <c r="L127" s="150"/>
      <c r="M127" s="145"/>
      <c r="N127" s="150"/>
      <c r="O127" s="150"/>
      <c r="P127" s="150"/>
      <c r="Q127" s="154"/>
      <c r="R127" s="154"/>
      <c r="S127" s="152"/>
      <c r="T127" s="153">
        <f t="shared" si="0"/>
        <v>0</v>
      </c>
    </row>
    <row r="128" spans="2:20" ht="12">
      <c r="B128" s="275"/>
      <c r="C128" s="150"/>
      <c r="D128" s="150"/>
      <c r="E128" s="150"/>
      <c r="F128" s="150"/>
      <c r="G128" s="150"/>
      <c r="H128" s="150"/>
      <c r="I128" s="150"/>
      <c r="J128" s="150"/>
      <c r="K128" s="150"/>
      <c r="L128" s="150"/>
      <c r="M128" s="145"/>
      <c r="N128" s="150"/>
      <c r="O128" s="150"/>
      <c r="P128" s="150"/>
      <c r="Q128" s="154"/>
      <c r="R128" s="154"/>
      <c r="S128" s="152"/>
      <c r="T128" s="153">
        <f t="shared" si="0"/>
        <v>0</v>
      </c>
    </row>
    <row r="129" spans="2:20" ht="12">
      <c r="B129" s="275"/>
      <c r="C129" s="150"/>
      <c r="D129" s="150"/>
      <c r="E129" s="150"/>
      <c r="F129" s="150"/>
      <c r="G129" s="150"/>
      <c r="H129" s="150"/>
      <c r="I129" s="150"/>
      <c r="J129" s="150"/>
      <c r="K129" s="150"/>
      <c r="L129" s="150"/>
      <c r="M129" s="145"/>
      <c r="N129" s="150"/>
      <c r="O129" s="150"/>
      <c r="P129" s="150"/>
      <c r="Q129" s="154"/>
      <c r="R129" s="154"/>
      <c r="S129" s="152"/>
      <c r="T129" s="153">
        <f t="shared" si="0"/>
        <v>0</v>
      </c>
    </row>
    <row r="130" spans="2:20" ht="12">
      <c r="B130" s="275"/>
      <c r="C130" s="150"/>
      <c r="D130" s="150"/>
      <c r="E130" s="150"/>
      <c r="F130" s="150"/>
      <c r="G130" s="150"/>
      <c r="H130" s="150"/>
      <c r="I130" s="150"/>
      <c r="J130" s="150"/>
      <c r="K130" s="150"/>
      <c r="L130" s="150"/>
      <c r="M130" s="145"/>
      <c r="N130" s="150"/>
      <c r="O130" s="150"/>
      <c r="P130" s="150"/>
      <c r="Q130" s="154"/>
      <c r="R130" s="154"/>
      <c r="S130" s="152"/>
      <c r="T130" s="153">
        <f t="shared" si="0"/>
        <v>0</v>
      </c>
    </row>
    <row r="131" spans="2:20" ht="12">
      <c r="B131" s="275"/>
      <c r="C131" s="150"/>
      <c r="D131" s="150"/>
      <c r="E131" s="150"/>
      <c r="F131" s="150"/>
      <c r="G131" s="150"/>
      <c r="H131" s="150"/>
      <c r="I131" s="150"/>
      <c r="J131" s="150"/>
      <c r="K131" s="150"/>
      <c r="L131" s="150"/>
      <c r="M131" s="145"/>
      <c r="N131" s="150"/>
      <c r="O131" s="150"/>
      <c r="P131" s="150"/>
      <c r="Q131" s="154"/>
      <c r="R131" s="154"/>
      <c r="S131" s="152"/>
      <c r="T131" s="153">
        <f t="shared" si="0"/>
        <v>0</v>
      </c>
    </row>
    <row r="132" spans="2:20" ht="12">
      <c r="B132" s="275"/>
      <c r="C132" s="150"/>
      <c r="D132" s="150"/>
      <c r="E132" s="150"/>
      <c r="F132" s="150"/>
      <c r="G132" s="150"/>
      <c r="H132" s="150"/>
      <c r="I132" s="150"/>
      <c r="J132" s="150"/>
      <c r="K132" s="150"/>
      <c r="L132" s="150"/>
      <c r="M132" s="145"/>
      <c r="N132" s="150"/>
      <c r="O132" s="150"/>
      <c r="P132" s="150"/>
      <c r="Q132" s="154"/>
      <c r="R132" s="154"/>
      <c r="S132" s="152"/>
      <c r="T132" s="153">
        <f t="shared" si="0"/>
        <v>0</v>
      </c>
    </row>
    <row r="133" spans="2:20" ht="12">
      <c r="B133" s="275"/>
      <c r="C133" s="150"/>
      <c r="D133" s="150"/>
      <c r="E133" s="150"/>
      <c r="F133" s="150"/>
      <c r="G133" s="150"/>
      <c r="H133" s="150"/>
      <c r="I133" s="150"/>
      <c r="J133" s="150"/>
      <c r="K133" s="150"/>
      <c r="L133" s="150"/>
      <c r="M133" s="145"/>
      <c r="N133" s="150"/>
      <c r="O133" s="150"/>
      <c r="P133" s="150"/>
      <c r="Q133" s="154"/>
      <c r="R133" s="154"/>
      <c r="S133" s="152"/>
      <c r="T133" s="153">
        <f t="shared" si="0"/>
        <v>0</v>
      </c>
    </row>
    <row r="134" spans="2:20" ht="12">
      <c r="B134" s="275"/>
      <c r="C134" s="150"/>
      <c r="D134" s="150"/>
      <c r="E134" s="150"/>
      <c r="F134" s="150"/>
      <c r="G134" s="150"/>
      <c r="H134" s="150"/>
      <c r="I134" s="150"/>
      <c r="J134" s="150"/>
      <c r="K134" s="150"/>
      <c r="L134" s="150"/>
      <c r="M134" s="145"/>
      <c r="N134" s="150"/>
      <c r="O134" s="150"/>
      <c r="P134" s="150"/>
      <c r="Q134" s="154"/>
      <c r="R134" s="154"/>
      <c r="S134" s="152"/>
      <c r="T134" s="153">
        <f t="shared" si="0"/>
        <v>0</v>
      </c>
    </row>
    <row r="135" spans="2:20" ht="12">
      <c r="B135" s="275"/>
      <c r="C135" s="150"/>
      <c r="D135" s="150"/>
      <c r="E135" s="150"/>
      <c r="F135" s="150"/>
      <c r="G135" s="150"/>
      <c r="H135" s="150"/>
      <c r="I135" s="150"/>
      <c r="J135" s="150"/>
      <c r="K135" s="150"/>
      <c r="L135" s="150"/>
      <c r="M135" s="145"/>
      <c r="N135" s="150"/>
      <c r="O135" s="150"/>
      <c r="P135" s="150"/>
      <c r="Q135" s="154"/>
      <c r="R135" s="154"/>
      <c r="S135" s="152"/>
      <c r="T135" s="153">
        <f t="shared" si="0"/>
        <v>0</v>
      </c>
    </row>
    <row r="136" spans="2:20" ht="12">
      <c r="B136" s="275"/>
      <c r="C136" s="150"/>
      <c r="D136" s="150"/>
      <c r="E136" s="150"/>
      <c r="F136" s="150"/>
      <c r="G136" s="150"/>
      <c r="H136" s="150"/>
      <c r="I136" s="150"/>
      <c r="J136" s="150"/>
      <c r="K136" s="150"/>
      <c r="L136" s="150"/>
      <c r="M136" s="145"/>
      <c r="N136" s="150"/>
      <c r="O136" s="150"/>
      <c r="P136" s="150"/>
      <c r="Q136" s="154"/>
      <c r="R136" s="154"/>
      <c r="S136" s="152"/>
      <c r="T136" s="153">
        <f t="shared" si="0"/>
        <v>0</v>
      </c>
    </row>
    <row r="137" spans="2:20" ht="12">
      <c r="B137" s="275"/>
      <c r="C137" s="150"/>
      <c r="D137" s="150"/>
      <c r="E137" s="150"/>
      <c r="F137" s="150"/>
      <c r="G137" s="150"/>
      <c r="H137" s="150"/>
      <c r="I137" s="150"/>
      <c r="J137" s="150"/>
      <c r="K137" s="150"/>
      <c r="L137" s="150"/>
      <c r="M137" s="145"/>
      <c r="N137" s="150"/>
      <c r="O137" s="150"/>
      <c r="P137" s="150"/>
      <c r="Q137" s="154"/>
      <c r="R137" s="154"/>
      <c r="S137" s="152"/>
      <c r="T137" s="153">
        <f t="shared" si="0"/>
        <v>0</v>
      </c>
    </row>
    <row r="138" spans="2:20" ht="12">
      <c r="B138" s="275"/>
      <c r="C138" s="150"/>
      <c r="D138" s="150"/>
      <c r="E138" s="150"/>
      <c r="F138" s="150"/>
      <c r="G138" s="150"/>
      <c r="H138" s="150"/>
      <c r="I138" s="150"/>
      <c r="J138" s="150"/>
      <c r="K138" s="150"/>
      <c r="L138" s="150"/>
      <c r="M138" s="145"/>
      <c r="N138" s="150"/>
      <c r="O138" s="150"/>
      <c r="P138" s="150"/>
      <c r="Q138" s="154"/>
      <c r="R138" s="154"/>
      <c r="S138" s="152"/>
      <c r="T138" s="153">
        <f t="shared" si="0"/>
        <v>0</v>
      </c>
    </row>
    <row r="139" spans="2:20" ht="12">
      <c r="B139" s="275"/>
      <c r="C139" s="150"/>
      <c r="D139" s="150"/>
      <c r="E139" s="150"/>
      <c r="F139" s="150"/>
      <c r="G139" s="150"/>
      <c r="H139" s="150"/>
      <c r="I139" s="150"/>
      <c r="J139" s="150"/>
      <c r="K139" s="150"/>
      <c r="L139" s="150"/>
      <c r="M139" s="145"/>
      <c r="N139" s="150"/>
      <c r="O139" s="150"/>
      <c r="P139" s="150"/>
      <c r="Q139" s="154"/>
      <c r="R139" s="154"/>
      <c r="S139" s="152"/>
      <c r="T139" s="153">
        <f t="shared" si="0"/>
        <v>0</v>
      </c>
    </row>
    <row r="140" spans="2:20" ht="12">
      <c r="B140" s="275"/>
      <c r="C140" s="150"/>
      <c r="D140" s="150"/>
      <c r="E140" s="150"/>
      <c r="F140" s="150"/>
      <c r="G140" s="150"/>
      <c r="H140" s="150"/>
      <c r="I140" s="150"/>
      <c r="J140" s="150"/>
      <c r="K140" s="150"/>
      <c r="L140" s="150"/>
      <c r="M140" s="145"/>
      <c r="N140" s="150"/>
      <c r="O140" s="150"/>
      <c r="P140" s="150"/>
      <c r="Q140" s="154"/>
      <c r="R140" s="154"/>
      <c r="S140" s="152"/>
      <c r="T140" s="153">
        <f t="shared" si="0"/>
        <v>0</v>
      </c>
    </row>
    <row r="141" spans="2:20" ht="12">
      <c r="B141" s="275"/>
      <c r="C141" s="150"/>
      <c r="D141" s="150"/>
      <c r="E141" s="150"/>
      <c r="F141" s="150"/>
      <c r="G141" s="150"/>
      <c r="H141" s="150"/>
      <c r="I141" s="150"/>
      <c r="J141" s="150"/>
      <c r="K141" s="150"/>
      <c r="L141" s="150"/>
      <c r="M141" s="145"/>
      <c r="N141" s="150"/>
      <c r="O141" s="150"/>
      <c r="P141" s="150"/>
      <c r="Q141" s="154"/>
      <c r="R141" s="154"/>
      <c r="S141" s="152"/>
      <c r="T141" s="153">
        <f t="shared" si="0"/>
        <v>0</v>
      </c>
    </row>
    <row r="142" spans="2:20" ht="12">
      <c r="B142" s="275"/>
      <c r="C142" s="150"/>
      <c r="D142" s="150"/>
      <c r="E142" s="150"/>
      <c r="F142" s="150"/>
      <c r="G142" s="150"/>
      <c r="H142" s="150"/>
      <c r="I142" s="150"/>
      <c r="J142" s="150"/>
      <c r="K142" s="150"/>
      <c r="L142" s="150"/>
      <c r="M142" s="145"/>
      <c r="N142" s="150"/>
      <c r="O142" s="150"/>
      <c r="P142" s="150"/>
      <c r="Q142" s="154"/>
      <c r="R142" s="154"/>
      <c r="S142" s="152"/>
      <c r="T142" s="153">
        <f t="shared" si="0"/>
        <v>0</v>
      </c>
    </row>
    <row r="143" spans="2:20" ht="12">
      <c r="B143" s="275"/>
      <c r="C143" s="150"/>
      <c r="D143" s="150"/>
      <c r="E143" s="150"/>
      <c r="F143" s="150"/>
      <c r="G143" s="150"/>
      <c r="H143" s="150"/>
      <c r="I143" s="150"/>
      <c r="J143" s="150"/>
      <c r="K143" s="150"/>
      <c r="L143" s="150"/>
      <c r="M143" s="145"/>
      <c r="N143" s="150"/>
      <c r="O143" s="150"/>
      <c r="P143" s="150"/>
      <c r="Q143" s="154"/>
      <c r="R143" s="154"/>
      <c r="S143" s="152"/>
      <c r="T143" s="153">
        <f t="shared" si="0"/>
        <v>0</v>
      </c>
    </row>
    <row r="144" spans="2:20" ht="12">
      <c r="B144" s="275"/>
      <c r="C144" s="150"/>
      <c r="D144" s="150"/>
      <c r="E144" s="150"/>
      <c r="F144" s="150"/>
      <c r="G144" s="150"/>
      <c r="H144" s="150"/>
      <c r="I144" s="150"/>
      <c r="J144" s="150"/>
      <c r="K144" s="150"/>
      <c r="L144" s="150"/>
      <c r="M144" s="145"/>
      <c r="N144" s="150"/>
      <c r="O144" s="150"/>
      <c r="P144" s="150"/>
      <c r="Q144" s="154"/>
      <c r="R144" s="154"/>
      <c r="S144" s="152"/>
      <c r="T144" s="153">
        <f t="shared" si="0"/>
        <v>0</v>
      </c>
    </row>
    <row r="145" spans="2:20" ht="12">
      <c r="B145" s="275"/>
      <c r="C145" s="150"/>
      <c r="D145" s="150"/>
      <c r="E145" s="150"/>
      <c r="F145" s="150"/>
      <c r="G145" s="150"/>
      <c r="H145" s="150"/>
      <c r="I145" s="150"/>
      <c r="J145" s="150"/>
      <c r="K145" s="150"/>
      <c r="L145" s="150"/>
      <c r="M145" s="145"/>
      <c r="N145" s="150"/>
      <c r="O145" s="150"/>
      <c r="P145" s="150"/>
      <c r="Q145" s="154"/>
      <c r="R145" s="154"/>
      <c r="S145" s="152"/>
      <c r="T145" s="153">
        <f t="shared" si="0"/>
        <v>0</v>
      </c>
    </row>
    <row r="146" spans="2:20" ht="12">
      <c r="B146" s="275"/>
      <c r="C146" s="150"/>
      <c r="D146" s="150"/>
      <c r="E146" s="150"/>
      <c r="F146" s="150"/>
      <c r="G146" s="150"/>
      <c r="H146" s="150"/>
      <c r="I146" s="150"/>
      <c r="J146" s="150"/>
      <c r="K146" s="150"/>
      <c r="L146" s="150"/>
      <c r="M146" s="145"/>
      <c r="N146" s="150"/>
      <c r="O146" s="150"/>
      <c r="P146" s="150"/>
      <c r="Q146" s="154"/>
      <c r="R146" s="154"/>
      <c r="S146" s="152"/>
      <c r="T146" s="153">
        <f t="shared" si="0"/>
        <v>0</v>
      </c>
    </row>
    <row r="147" spans="2:20" ht="12">
      <c r="B147" s="275"/>
      <c r="C147" s="150"/>
      <c r="D147" s="150"/>
      <c r="E147" s="150"/>
      <c r="F147" s="150"/>
      <c r="G147" s="150"/>
      <c r="H147" s="150"/>
      <c r="I147" s="150"/>
      <c r="J147" s="150"/>
      <c r="K147" s="150"/>
      <c r="L147" s="150"/>
      <c r="M147" s="145"/>
      <c r="N147" s="150"/>
      <c r="O147" s="150"/>
      <c r="P147" s="150"/>
      <c r="Q147" s="154"/>
      <c r="R147" s="154"/>
      <c r="S147" s="152"/>
      <c r="T147" s="153">
        <f t="shared" si="0"/>
        <v>0</v>
      </c>
    </row>
    <row r="148" spans="2:20" ht="12">
      <c r="B148" s="275"/>
      <c r="C148" s="150"/>
      <c r="D148" s="150"/>
      <c r="E148" s="150"/>
      <c r="F148" s="150"/>
      <c r="G148" s="150"/>
      <c r="H148" s="150"/>
      <c r="I148" s="150"/>
      <c r="J148" s="150"/>
      <c r="K148" s="150"/>
      <c r="L148" s="150"/>
      <c r="M148" s="145"/>
      <c r="N148" s="150"/>
      <c r="O148" s="150"/>
      <c r="P148" s="150"/>
      <c r="Q148" s="154"/>
      <c r="R148" s="154"/>
      <c r="S148" s="152"/>
      <c r="T148" s="153">
        <f t="shared" si="0"/>
        <v>0</v>
      </c>
    </row>
    <row r="149" spans="2:20" ht="12">
      <c r="B149" s="275"/>
      <c r="C149" s="150"/>
      <c r="D149" s="150"/>
      <c r="E149" s="150"/>
      <c r="F149" s="150"/>
      <c r="G149" s="150"/>
      <c r="H149" s="150"/>
      <c r="I149" s="150"/>
      <c r="J149" s="150"/>
      <c r="K149" s="150"/>
      <c r="L149" s="150"/>
      <c r="M149" s="145"/>
      <c r="N149" s="150"/>
      <c r="O149" s="150"/>
      <c r="P149" s="150"/>
      <c r="Q149" s="154"/>
      <c r="R149" s="154"/>
      <c r="S149" s="152"/>
      <c r="T149" s="153">
        <f t="shared" si="0"/>
        <v>0</v>
      </c>
    </row>
    <row r="150" spans="2:20" ht="12">
      <c r="B150" s="275"/>
      <c r="C150" s="150"/>
      <c r="D150" s="150"/>
      <c r="E150" s="150"/>
      <c r="F150" s="150"/>
      <c r="G150" s="150"/>
      <c r="H150" s="150"/>
      <c r="I150" s="150"/>
      <c r="J150" s="150"/>
      <c r="K150" s="150"/>
      <c r="L150" s="150"/>
      <c r="M150" s="145"/>
      <c r="N150" s="150"/>
      <c r="O150" s="150"/>
      <c r="P150" s="150"/>
      <c r="Q150" s="154"/>
      <c r="R150" s="154"/>
      <c r="S150" s="152"/>
      <c r="T150" s="153">
        <f t="shared" si="0"/>
        <v>0</v>
      </c>
    </row>
    <row r="151" spans="2:20" ht="12">
      <c r="B151" s="275"/>
      <c r="C151" s="150"/>
      <c r="D151" s="150"/>
      <c r="E151" s="150"/>
      <c r="F151" s="150"/>
      <c r="G151" s="150"/>
      <c r="H151" s="150"/>
      <c r="I151" s="150"/>
      <c r="J151" s="150"/>
      <c r="K151" s="150"/>
      <c r="L151" s="150"/>
      <c r="M151" s="145"/>
      <c r="N151" s="150"/>
      <c r="O151" s="150"/>
      <c r="P151" s="150"/>
      <c r="Q151" s="154"/>
      <c r="R151" s="154"/>
      <c r="S151" s="152"/>
      <c r="T151" s="153">
        <f t="shared" si="0"/>
        <v>0</v>
      </c>
    </row>
    <row r="152" spans="2:20" ht="12">
      <c r="B152" s="275"/>
      <c r="C152" s="150"/>
      <c r="D152" s="150"/>
      <c r="E152" s="150"/>
      <c r="F152" s="150"/>
      <c r="G152" s="150"/>
      <c r="H152" s="150"/>
      <c r="I152" s="150"/>
      <c r="J152" s="150"/>
      <c r="K152" s="150"/>
      <c r="L152" s="150"/>
      <c r="M152" s="145"/>
      <c r="N152" s="150"/>
      <c r="O152" s="150"/>
      <c r="P152" s="150"/>
      <c r="Q152" s="154"/>
      <c r="R152" s="154"/>
      <c r="S152" s="152"/>
      <c r="T152" s="153">
        <f t="shared" si="0"/>
        <v>0</v>
      </c>
    </row>
    <row r="153" spans="2:20" ht="12">
      <c r="B153" s="275"/>
      <c r="C153" s="150"/>
      <c r="D153" s="150"/>
      <c r="E153" s="150"/>
      <c r="F153" s="150"/>
      <c r="G153" s="150"/>
      <c r="H153" s="150"/>
      <c r="I153" s="150"/>
      <c r="J153" s="150"/>
      <c r="K153" s="150"/>
      <c r="L153" s="150"/>
      <c r="M153" s="145"/>
      <c r="N153" s="150"/>
      <c r="O153" s="150"/>
      <c r="P153" s="150"/>
      <c r="Q153" s="154"/>
      <c r="R153" s="154"/>
      <c r="S153" s="152"/>
      <c r="T153" s="153">
        <f t="shared" si="0"/>
        <v>0</v>
      </c>
    </row>
    <row r="154" spans="2:20" ht="12">
      <c r="B154" s="275"/>
      <c r="C154" s="150"/>
      <c r="D154" s="150"/>
      <c r="E154" s="150"/>
      <c r="F154" s="150"/>
      <c r="G154" s="150"/>
      <c r="H154" s="150"/>
      <c r="I154" s="150"/>
      <c r="J154" s="150"/>
      <c r="K154" s="150"/>
      <c r="L154" s="150"/>
      <c r="M154" s="145"/>
      <c r="N154" s="150"/>
      <c r="O154" s="150"/>
      <c r="P154" s="150"/>
      <c r="Q154" s="154"/>
      <c r="R154" s="154"/>
      <c r="S154" s="152"/>
      <c r="T154" s="153">
        <f t="shared" si="0"/>
        <v>0</v>
      </c>
    </row>
    <row r="155" spans="2:20" ht="12">
      <c r="B155" s="275"/>
      <c r="C155" s="150"/>
      <c r="D155" s="150"/>
      <c r="E155" s="150"/>
      <c r="F155" s="150"/>
      <c r="G155" s="150"/>
      <c r="H155" s="150"/>
      <c r="I155" s="150"/>
      <c r="J155" s="150"/>
      <c r="K155" s="150"/>
      <c r="L155" s="150"/>
      <c r="M155" s="145"/>
      <c r="N155" s="150"/>
      <c r="O155" s="150"/>
      <c r="P155" s="150"/>
      <c r="Q155" s="154"/>
      <c r="R155" s="154"/>
      <c r="S155" s="152"/>
      <c r="T155" s="153">
        <f t="shared" si="0"/>
        <v>0</v>
      </c>
    </row>
    <row r="156" spans="2:20" ht="12">
      <c r="B156" s="275"/>
      <c r="C156" s="150"/>
      <c r="D156" s="150"/>
      <c r="E156" s="150"/>
      <c r="F156" s="150"/>
      <c r="G156" s="150"/>
      <c r="H156" s="150"/>
      <c r="I156" s="150"/>
      <c r="J156" s="150"/>
      <c r="K156" s="150"/>
      <c r="L156" s="150"/>
      <c r="M156" s="145"/>
      <c r="N156" s="150"/>
      <c r="O156" s="150"/>
      <c r="P156" s="150"/>
      <c r="Q156" s="154"/>
      <c r="R156" s="154"/>
      <c r="S156" s="152"/>
      <c r="T156" s="153">
        <f t="shared" si="0"/>
        <v>0</v>
      </c>
    </row>
    <row r="157" spans="2:20" ht="12">
      <c r="B157" s="275"/>
      <c r="C157" s="150"/>
      <c r="D157" s="150"/>
      <c r="E157" s="150"/>
      <c r="F157" s="150"/>
      <c r="G157" s="150"/>
      <c r="H157" s="150"/>
      <c r="I157" s="150"/>
      <c r="J157" s="150"/>
      <c r="K157" s="150"/>
      <c r="L157" s="150"/>
      <c r="M157" s="145"/>
      <c r="N157" s="150"/>
      <c r="O157" s="150"/>
      <c r="P157" s="150"/>
      <c r="Q157" s="154"/>
      <c r="R157" s="154"/>
      <c r="S157" s="152"/>
      <c r="T157" s="153">
        <f t="shared" si="0"/>
        <v>0</v>
      </c>
    </row>
    <row r="158" spans="2:20" ht="12">
      <c r="B158" s="275"/>
      <c r="C158" s="150"/>
      <c r="D158" s="150"/>
      <c r="E158" s="150"/>
      <c r="F158" s="150"/>
      <c r="G158" s="150"/>
      <c r="H158" s="150"/>
      <c r="I158" s="150"/>
      <c r="J158" s="150"/>
      <c r="K158" s="150"/>
      <c r="L158" s="150"/>
      <c r="M158" s="145"/>
      <c r="N158" s="150"/>
      <c r="O158" s="150"/>
      <c r="P158" s="150"/>
      <c r="Q158" s="154"/>
      <c r="R158" s="154"/>
      <c r="S158" s="152"/>
      <c r="T158" s="153">
        <f t="shared" si="0"/>
        <v>0</v>
      </c>
    </row>
    <row r="159" spans="2:20" ht="12">
      <c r="B159" s="275"/>
      <c r="C159" s="150"/>
      <c r="D159" s="150"/>
      <c r="E159" s="150"/>
      <c r="F159" s="150"/>
      <c r="G159" s="150"/>
      <c r="H159" s="150"/>
      <c r="I159" s="150"/>
      <c r="J159" s="150"/>
      <c r="K159" s="150"/>
      <c r="L159" s="150"/>
      <c r="M159" s="145"/>
      <c r="N159" s="150"/>
      <c r="O159" s="150"/>
      <c r="P159" s="150"/>
      <c r="Q159" s="154"/>
      <c r="R159" s="154"/>
      <c r="S159" s="152"/>
      <c r="T159" s="153">
        <f t="shared" si="0"/>
        <v>0</v>
      </c>
    </row>
    <row r="160" spans="2:20" ht="12">
      <c r="B160" s="275"/>
      <c r="C160" s="150"/>
      <c r="D160" s="150"/>
      <c r="E160" s="150"/>
      <c r="F160" s="150"/>
      <c r="G160" s="150"/>
      <c r="H160" s="150"/>
      <c r="I160" s="150"/>
      <c r="J160" s="150"/>
      <c r="K160" s="150"/>
      <c r="L160" s="150"/>
      <c r="M160" s="145"/>
      <c r="N160" s="150"/>
      <c r="O160" s="150"/>
      <c r="P160" s="150"/>
      <c r="Q160" s="154"/>
      <c r="R160" s="154"/>
      <c r="S160" s="152"/>
      <c r="T160" s="153">
        <f t="shared" si="0"/>
        <v>0</v>
      </c>
    </row>
    <row r="161" spans="2:20" ht="12">
      <c r="B161" s="275"/>
      <c r="C161" s="150"/>
      <c r="D161" s="150"/>
      <c r="E161" s="150"/>
      <c r="F161" s="150"/>
      <c r="G161" s="150"/>
      <c r="H161" s="150"/>
      <c r="I161" s="150"/>
      <c r="J161" s="150"/>
      <c r="K161" s="150"/>
      <c r="L161" s="150"/>
      <c r="M161" s="145"/>
      <c r="N161" s="150"/>
      <c r="O161" s="150"/>
      <c r="P161" s="150"/>
      <c r="Q161" s="154"/>
      <c r="R161" s="154"/>
      <c r="S161" s="152"/>
      <c r="T161" s="153">
        <f t="shared" si="0"/>
        <v>0</v>
      </c>
    </row>
    <row r="162" spans="2:20" ht="12">
      <c r="B162" s="275"/>
      <c r="C162" s="150"/>
      <c r="D162" s="150"/>
      <c r="E162" s="150"/>
      <c r="F162" s="150"/>
      <c r="G162" s="150"/>
      <c r="H162" s="150"/>
      <c r="I162" s="150"/>
      <c r="J162" s="150"/>
      <c r="K162" s="150"/>
      <c r="L162" s="150"/>
      <c r="M162" s="145"/>
      <c r="N162" s="150"/>
      <c r="O162" s="150"/>
      <c r="P162" s="150"/>
      <c r="Q162" s="154"/>
      <c r="R162" s="154"/>
      <c r="S162" s="152"/>
      <c r="T162" s="153">
        <f t="shared" si="0"/>
        <v>0</v>
      </c>
    </row>
    <row r="163" spans="2:20" ht="12">
      <c r="B163" s="275"/>
      <c r="C163" s="150"/>
      <c r="D163" s="150"/>
      <c r="E163" s="150"/>
      <c r="F163" s="150"/>
      <c r="G163" s="150"/>
      <c r="H163" s="150"/>
      <c r="I163" s="150"/>
      <c r="J163" s="150"/>
      <c r="K163" s="150"/>
      <c r="L163" s="150"/>
      <c r="M163" s="145"/>
      <c r="N163" s="150"/>
      <c r="O163" s="150"/>
      <c r="P163" s="150"/>
      <c r="Q163" s="154"/>
      <c r="R163" s="154"/>
      <c r="S163" s="152"/>
      <c r="T163" s="153">
        <f t="shared" si="0"/>
        <v>0</v>
      </c>
    </row>
    <row r="164" spans="2:20" ht="12">
      <c r="B164" s="275"/>
      <c r="C164" s="150"/>
      <c r="D164" s="150"/>
      <c r="E164" s="150"/>
      <c r="F164" s="150"/>
      <c r="G164" s="150"/>
      <c r="H164" s="150"/>
      <c r="I164" s="150"/>
      <c r="J164" s="150"/>
      <c r="K164" s="150"/>
      <c r="L164" s="150"/>
      <c r="M164" s="145"/>
      <c r="N164" s="150"/>
      <c r="O164" s="150"/>
      <c r="P164" s="150"/>
      <c r="Q164" s="154"/>
      <c r="R164" s="154"/>
      <c r="S164" s="152"/>
      <c r="T164" s="153">
        <f t="shared" si="0"/>
        <v>0</v>
      </c>
    </row>
    <row r="165" spans="2:20" ht="12">
      <c r="B165" s="275"/>
      <c r="C165" s="150"/>
      <c r="D165" s="150"/>
      <c r="E165" s="150"/>
      <c r="F165" s="150"/>
      <c r="G165" s="150"/>
      <c r="H165" s="150"/>
      <c r="I165" s="150"/>
      <c r="J165" s="150"/>
      <c r="K165" s="150"/>
      <c r="L165" s="150"/>
      <c r="M165" s="145"/>
      <c r="N165" s="150"/>
      <c r="O165" s="150"/>
      <c r="P165" s="150"/>
      <c r="Q165" s="154"/>
      <c r="R165" s="154"/>
      <c r="S165" s="152"/>
      <c r="T165" s="153">
        <f t="shared" si="0"/>
        <v>0</v>
      </c>
    </row>
    <row r="166" spans="2:20" ht="12">
      <c r="B166" s="275"/>
      <c r="C166" s="150"/>
      <c r="D166" s="150"/>
      <c r="E166" s="150"/>
      <c r="F166" s="150"/>
      <c r="G166" s="150"/>
      <c r="H166" s="150"/>
      <c r="I166" s="150"/>
      <c r="J166" s="150"/>
      <c r="K166" s="150"/>
      <c r="L166" s="150"/>
      <c r="M166" s="145"/>
      <c r="N166" s="150"/>
      <c r="O166" s="150"/>
      <c r="P166" s="150"/>
      <c r="Q166" s="154"/>
      <c r="R166" s="154"/>
      <c r="S166" s="152"/>
      <c r="T166" s="153">
        <f t="shared" si="0"/>
        <v>0</v>
      </c>
    </row>
    <row r="167" spans="2:20" ht="12">
      <c r="B167" s="275"/>
      <c r="C167" s="150"/>
      <c r="D167" s="150"/>
      <c r="E167" s="150"/>
      <c r="F167" s="150"/>
      <c r="G167" s="150"/>
      <c r="H167" s="150"/>
      <c r="I167" s="150"/>
      <c r="J167" s="150"/>
      <c r="K167" s="150"/>
      <c r="L167" s="150"/>
      <c r="M167" s="145"/>
      <c r="N167" s="150"/>
      <c r="O167" s="150"/>
      <c r="P167" s="150"/>
      <c r="Q167" s="154"/>
      <c r="R167" s="154"/>
      <c r="S167" s="152"/>
      <c r="T167" s="153">
        <f t="shared" si="0"/>
        <v>0</v>
      </c>
    </row>
    <row r="168" spans="2:20" ht="12">
      <c r="B168" s="275"/>
      <c r="C168" s="150"/>
      <c r="D168" s="150"/>
      <c r="E168" s="150"/>
      <c r="F168" s="150"/>
      <c r="G168" s="150"/>
      <c r="H168" s="150"/>
      <c r="I168" s="150"/>
      <c r="J168" s="150"/>
      <c r="K168" s="150"/>
      <c r="L168" s="150"/>
      <c r="M168" s="145"/>
      <c r="N168" s="150"/>
      <c r="O168" s="150"/>
      <c r="P168" s="150"/>
      <c r="Q168" s="154"/>
      <c r="R168" s="154"/>
      <c r="S168" s="152"/>
      <c r="T168" s="153">
        <f t="shared" si="0"/>
        <v>0</v>
      </c>
    </row>
    <row r="169" spans="2:20" ht="12">
      <c r="B169" s="275"/>
      <c r="C169" s="150"/>
      <c r="D169" s="150"/>
      <c r="E169" s="150"/>
      <c r="F169" s="150"/>
      <c r="G169" s="150"/>
      <c r="H169" s="150"/>
      <c r="I169" s="150"/>
      <c r="J169" s="150"/>
      <c r="K169" s="150"/>
      <c r="L169" s="150"/>
      <c r="M169" s="145"/>
      <c r="N169" s="150"/>
      <c r="O169" s="150"/>
      <c r="P169" s="150"/>
      <c r="Q169" s="154"/>
      <c r="R169" s="154"/>
      <c r="S169" s="152"/>
      <c r="T169" s="153">
        <f t="shared" si="0"/>
        <v>0</v>
      </c>
    </row>
    <row r="170" spans="2:20" ht="12">
      <c r="B170" s="275"/>
      <c r="C170" s="150"/>
      <c r="D170" s="150"/>
      <c r="E170" s="150"/>
      <c r="F170" s="150"/>
      <c r="G170" s="150"/>
      <c r="H170" s="150"/>
      <c r="I170" s="150"/>
      <c r="J170" s="150"/>
      <c r="K170" s="150"/>
      <c r="L170" s="150"/>
      <c r="M170" s="145"/>
      <c r="N170" s="150"/>
      <c r="O170" s="150"/>
      <c r="P170" s="150"/>
      <c r="Q170" s="154"/>
      <c r="R170" s="154"/>
      <c r="S170" s="152"/>
      <c r="T170" s="153">
        <f t="shared" si="0"/>
        <v>0</v>
      </c>
    </row>
    <row r="171" spans="2:20" ht="12">
      <c r="B171" s="275"/>
      <c r="C171" s="150"/>
      <c r="D171" s="150"/>
      <c r="E171" s="150"/>
      <c r="F171" s="150"/>
      <c r="G171" s="150"/>
      <c r="H171" s="150"/>
      <c r="I171" s="150"/>
      <c r="J171" s="150"/>
      <c r="K171" s="150"/>
      <c r="L171" s="150"/>
      <c r="M171" s="145"/>
      <c r="N171" s="150"/>
      <c r="O171" s="150"/>
      <c r="P171" s="150"/>
      <c r="Q171" s="154"/>
      <c r="R171" s="154"/>
      <c r="S171" s="152"/>
      <c r="T171" s="153">
        <f t="shared" si="0"/>
        <v>0</v>
      </c>
    </row>
    <row r="172" spans="2:20" ht="12">
      <c r="B172" s="275"/>
      <c r="C172" s="150"/>
      <c r="D172" s="150"/>
      <c r="E172" s="150"/>
      <c r="F172" s="150"/>
      <c r="G172" s="150"/>
      <c r="H172" s="150"/>
      <c r="I172" s="150"/>
      <c r="J172" s="150"/>
      <c r="K172" s="150"/>
      <c r="L172" s="150"/>
      <c r="M172" s="145"/>
      <c r="N172" s="150"/>
      <c r="O172" s="150"/>
      <c r="P172" s="150"/>
      <c r="Q172" s="154"/>
      <c r="R172" s="154"/>
      <c r="S172" s="152"/>
      <c r="T172" s="153">
        <f t="shared" si="0"/>
        <v>0</v>
      </c>
    </row>
    <row r="173" spans="2:20" ht="12">
      <c r="B173" s="275"/>
      <c r="C173" s="150"/>
      <c r="D173" s="150"/>
      <c r="E173" s="150"/>
      <c r="F173" s="150"/>
      <c r="G173" s="150"/>
      <c r="H173" s="150"/>
      <c r="I173" s="150"/>
      <c r="J173" s="150"/>
      <c r="K173" s="150"/>
      <c r="L173" s="150"/>
      <c r="M173" s="145"/>
      <c r="N173" s="150"/>
      <c r="O173" s="150"/>
      <c r="P173" s="150"/>
      <c r="Q173" s="154"/>
      <c r="R173" s="154"/>
      <c r="S173" s="152"/>
      <c r="T173" s="153">
        <f t="shared" si="0"/>
        <v>0</v>
      </c>
    </row>
    <row r="174" spans="2:20" ht="12">
      <c r="B174" s="275"/>
      <c r="C174" s="150"/>
      <c r="D174" s="150"/>
      <c r="E174" s="150"/>
      <c r="F174" s="150"/>
      <c r="G174" s="150"/>
      <c r="H174" s="150"/>
      <c r="I174" s="150"/>
      <c r="J174" s="150"/>
      <c r="K174" s="150"/>
      <c r="L174" s="150"/>
      <c r="M174" s="145"/>
      <c r="N174" s="150"/>
      <c r="O174" s="150"/>
      <c r="P174" s="150"/>
      <c r="Q174" s="154"/>
      <c r="R174" s="154"/>
      <c r="S174" s="152"/>
      <c r="T174" s="153">
        <f t="shared" si="0"/>
        <v>0</v>
      </c>
    </row>
    <row r="175" spans="2:20" ht="12">
      <c r="B175" s="275"/>
      <c r="C175" s="150"/>
      <c r="D175" s="150"/>
      <c r="E175" s="150"/>
      <c r="F175" s="150"/>
      <c r="G175" s="150"/>
      <c r="H175" s="150"/>
      <c r="I175" s="150"/>
      <c r="J175" s="150"/>
      <c r="K175" s="150"/>
      <c r="L175" s="150"/>
      <c r="M175" s="145"/>
      <c r="N175" s="150"/>
      <c r="O175" s="150"/>
      <c r="P175" s="150"/>
      <c r="Q175" s="154"/>
      <c r="R175" s="154"/>
      <c r="S175" s="152"/>
      <c r="T175" s="153">
        <f t="shared" si="0"/>
        <v>0</v>
      </c>
    </row>
    <row r="176" spans="2:20" ht="12">
      <c r="B176" s="275"/>
      <c r="C176" s="150"/>
      <c r="D176" s="150"/>
      <c r="E176" s="150"/>
      <c r="F176" s="150"/>
      <c r="G176" s="150"/>
      <c r="H176" s="150"/>
      <c r="I176" s="150"/>
      <c r="J176" s="150"/>
      <c r="K176" s="150"/>
      <c r="L176" s="150"/>
      <c r="M176" s="145"/>
      <c r="N176" s="150"/>
      <c r="O176" s="150"/>
      <c r="P176" s="150"/>
      <c r="Q176" s="154"/>
      <c r="R176" s="154"/>
      <c r="S176" s="152"/>
      <c r="T176" s="153">
        <f t="shared" si="0"/>
        <v>0</v>
      </c>
    </row>
    <row r="177" spans="2:20" ht="12">
      <c r="B177" s="275"/>
      <c r="C177" s="150"/>
      <c r="D177" s="150"/>
      <c r="E177" s="150"/>
      <c r="F177" s="150"/>
      <c r="G177" s="150"/>
      <c r="H177" s="150"/>
      <c r="I177" s="150"/>
      <c r="J177" s="150"/>
      <c r="K177" s="150"/>
      <c r="L177" s="150"/>
      <c r="M177" s="145"/>
      <c r="N177" s="150"/>
      <c r="O177" s="150"/>
      <c r="P177" s="150"/>
      <c r="Q177" s="154"/>
      <c r="R177" s="154"/>
      <c r="S177" s="152"/>
      <c r="T177" s="153">
        <f t="shared" si="0"/>
        <v>0</v>
      </c>
    </row>
    <row r="178" spans="2:20" ht="12">
      <c r="B178" s="275"/>
      <c r="C178" s="150"/>
      <c r="D178" s="150"/>
      <c r="E178" s="150"/>
      <c r="F178" s="150"/>
      <c r="G178" s="150"/>
      <c r="H178" s="150"/>
      <c r="I178" s="150"/>
      <c r="J178" s="150"/>
      <c r="K178" s="150"/>
      <c r="L178" s="150"/>
      <c r="M178" s="145"/>
      <c r="N178" s="150"/>
      <c r="O178" s="150"/>
      <c r="P178" s="150"/>
      <c r="Q178" s="154"/>
      <c r="R178" s="154"/>
      <c r="S178" s="152"/>
      <c r="T178" s="153">
        <f t="shared" si="0"/>
        <v>0</v>
      </c>
    </row>
    <row r="179" spans="2:20" ht="12">
      <c r="B179" s="275"/>
      <c r="C179" s="150"/>
      <c r="D179" s="150"/>
      <c r="E179" s="150"/>
      <c r="F179" s="150"/>
      <c r="G179" s="150"/>
      <c r="H179" s="150"/>
      <c r="I179" s="150"/>
      <c r="J179" s="150"/>
      <c r="K179" s="150"/>
      <c r="L179" s="150"/>
      <c r="M179" s="145"/>
      <c r="N179" s="150"/>
      <c r="O179" s="150"/>
      <c r="P179" s="150"/>
      <c r="Q179" s="154"/>
      <c r="R179" s="154"/>
      <c r="S179" s="152"/>
      <c r="T179" s="153">
        <f t="shared" si="0"/>
        <v>0</v>
      </c>
    </row>
    <row r="180" spans="2:20" ht="12">
      <c r="B180" s="275"/>
      <c r="C180" s="150"/>
      <c r="D180" s="150"/>
      <c r="E180" s="150"/>
      <c r="F180" s="150"/>
      <c r="G180" s="150"/>
      <c r="H180" s="150"/>
      <c r="I180" s="150"/>
      <c r="J180" s="150"/>
      <c r="K180" s="150"/>
      <c r="L180" s="150"/>
      <c r="M180" s="145"/>
      <c r="N180" s="150"/>
      <c r="O180" s="150"/>
      <c r="P180" s="150"/>
      <c r="Q180" s="154"/>
      <c r="R180" s="154"/>
      <c r="S180" s="152"/>
      <c r="T180" s="153">
        <f t="shared" si="0"/>
        <v>0</v>
      </c>
    </row>
    <row r="181" spans="2:20" ht="12">
      <c r="B181" s="275"/>
      <c r="C181" s="150"/>
      <c r="D181" s="150"/>
      <c r="E181" s="150"/>
      <c r="F181" s="150"/>
      <c r="G181" s="150"/>
      <c r="H181" s="150"/>
      <c r="I181" s="150"/>
      <c r="J181" s="150"/>
      <c r="K181" s="150"/>
      <c r="L181" s="150"/>
      <c r="M181" s="145"/>
      <c r="N181" s="150"/>
      <c r="O181" s="150"/>
      <c r="P181" s="150"/>
      <c r="Q181" s="154"/>
      <c r="R181" s="154"/>
      <c r="S181" s="152"/>
      <c r="T181" s="153">
        <f t="shared" si="0"/>
        <v>0</v>
      </c>
    </row>
    <row r="182" spans="2:20" ht="12">
      <c r="B182" s="275"/>
      <c r="C182" s="150"/>
      <c r="D182" s="150"/>
      <c r="E182" s="150"/>
      <c r="F182" s="150"/>
      <c r="G182" s="150"/>
      <c r="H182" s="150"/>
      <c r="I182" s="150"/>
      <c r="J182" s="150"/>
      <c r="K182" s="150"/>
      <c r="L182" s="150"/>
      <c r="M182" s="145"/>
      <c r="N182" s="150"/>
      <c r="O182" s="150"/>
      <c r="P182" s="150"/>
      <c r="Q182" s="154"/>
      <c r="R182" s="154"/>
      <c r="S182" s="152"/>
      <c r="T182" s="153">
        <f t="shared" si="0"/>
        <v>0</v>
      </c>
    </row>
    <row r="183" spans="2:20" ht="12">
      <c r="B183" s="275"/>
      <c r="C183" s="150"/>
      <c r="D183" s="150"/>
      <c r="E183" s="150"/>
      <c r="F183" s="150"/>
      <c r="G183" s="150"/>
      <c r="H183" s="150"/>
      <c r="I183" s="150"/>
      <c r="J183" s="150"/>
      <c r="K183" s="150"/>
      <c r="L183" s="150"/>
      <c r="M183" s="145"/>
      <c r="N183" s="150"/>
      <c r="O183" s="150"/>
      <c r="P183" s="150"/>
      <c r="Q183" s="154"/>
      <c r="R183" s="154"/>
      <c r="S183" s="152"/>
      <c r="T183" s="153">
        <f t="shared" si="0"/>
        <v>0</v>
      </c>
    </row>
    <row r="184" spans="2:20" ht="12">
      <c r="B184" s="275"/>
      <c r="C184" s="150"/>
      <c r="D184" s="150"/>
      <c r="E184" s="150"/>
      <c r="F184" s="150"/>
      <c r="G184" s="150"/>
      <c r="H184" s="150"/>
      <c r="I184" s="150"/>
      <c r="J184" s="150"/>
      <c r="K184" s="150"/>
      <c r="L184" s="150"/>
      <c r="M184" s="145"/>
      <c r="N184" s="150"/>
      <c r="O184" s="150"/>
      <c r="P184" s="150"/>
      <c r="Q184" s="154"/>
      <c r="R184" s="154"/>
      <c r="S184" s="152"/>
      <c r="T184" s="153">
        <f t="shared" si="0"/>
        <v>0</v>
      </c>
    </row>
    <row r="185" spans="2:20" ht="12">
      <c r="B185" s="275"/>
      <c r="C185" s="150"/>
      <c r="D185" s="150"/>
      <c r="E185" s="150"/>
      <c r="F185" s="150"/>
      <c r="G185" s="150"/>
      <c r="H185" s="150"/>
      <c r="I185" s="150"/>
      <c r="J185" s="150"/>
      <c r="K185" s="150"/>
      <c r="L185" s="150"/>
      <c r="M185" s="145"/>
      <c r="N185" s="150"/>
      <c r="O185" s="150"/>
      <c r="P185" s="150"/>
      <c r="Q185" s="154"/>
      <c r="R185" s="154"/>
      <c r="S185" s="152"/>
      <c r="T185" s="153">
        <f t="shared" si="0"/>
        <v>0</v>
      </c>
    </row>
    <row r="186" spans="2:20" ht="12">
      <c r="B186" s="275"/>
      <c r="C186" s="150"/>
      <c r="D186" s="150"/>
      <c r="E186" s="150"/>
      <c r="F186" s="150"/>
      <c r="G186" s="150"/>
      <c r="H186" s="150"/>
      <c r="I186" s="150"/>
      <c r="J186" s="150"/>
      <c r="K186" s="150"/>
      <c r="L186" s="150"/>
      <c r="M186" s="145"/>
      <c r="N186" s="150"/>
      <c r="O186" s="150"/>
      <c r="P186" s="150"/>
      <c r="Q186" s="154"/>
      <c r="R186" s="154"/>
      <c r="S186" s="152"/>
      <c r="T186" s="153">
        <f t="shared" si="0"/>
        <v>0</v>
      </c>
    </row>
    <row r="187" spans="2:20" ht="12">
      <c r="B187" s="275"/>
      <c r="C187" s="150"/>
      <c r="D187" s="150"/>
      <c r="E187" s="150"/>
      <c r="F187" s="150"/>
      <c r="G187" s="150"/>
      <c r="H187" s="150"/>
      <c r="I187" s="150"/>
      <c r="J187" s="150"/>
      <c r="K187" s="150"/>
      <c r="L187" s="150"/>
      <c r="M187" s="145"/>
      <c r="N187" s="150"/>
      <c r="O187" s="150"/>
      <c r="P187" s="150"/>
      <c r="Q187" s="154"/>
      <c r="R187" s="154"/>
      <c r="S187" s="152"/>
      <c r="T187" s="153">
        <f t="shared" si="0"/>
        <v>0</v>
      </c>
    </row>
    <row r="188" spans="2:20" ht="12">
      <c r="B188" s="275"/>
      <c r="C188" s="150"/>
      <c r="D188" s="150"/>
      <c r="E188" s="150"/>
      <c r="F188" s="150"/>
      <c r="G188" s="150"/>
      <c r="H188" s="150"/>
      <c r="I188" s="150"/>
      <c r="J188" s="150"/>
      <c r="K188" s="150"/>
      <c r="L188" s="150"/>
      <c r="M188" s="145"/>
      <c r="N188" s="150"/>
      <c r="O188" s="150"/>
      <c r="P188" s="150"/>
      <c r="Q188" s="154"/>
      <c r="R188" s="154"/>
      <c r="S188" s="152"/>
      <c r="T188" s="153">
        <f t="shared" si="0"/>
        <v>0</v>
      </c>
    </row>
    <row r="189" spans="2:20" ht="12">
      <c r="B189" s="275"/>
      <c r="C189" s="150"/>
      <c r="D189" s="150"/>
      <c r="E189" s="150"/>
      <c r="F189" s="150"/>
      <c r="G189" s="150"/>
      <c r="H189" s="150"/>
      <c r="I189" s="150"/>
      <c r="J189" s="150"/>
      <c r="K189" s="150"/>
      <c r="L189" s="150"/>
      <c r="M189" s="145"/>
      <c r="N189" s="150"/>
      <c r="O189" s="150"/>
      <c r="P189" s="150"/>
      <c r="Q189" s="154"/>
      <c r="R189" s="154"/>
      <c r="S189" s="152"/>
      <c r="T189" s="153">
        <f t="shared" si="0"/>
        <v>0</v>
      </c>
    </row>
    <row r="190" spans="2:20" ht="12">
      <c r="B190" s="275"/>
      <c r="C190" s="150"/>
      <c r="D190" s="150"/>
      <c r="E190" s="150"/>
      <c r="F190" s="150"/>
      <c r="G190" s="150"/>
      <c r="H190" s="150"/>
      <c r="I190" s="150"/>
      <c r="J190" s="150"/>
      <c r="K190" s="150"/>
      <c r="L190" s="150"/>
      <c r="M190" s="145"/>
      <c r="N190" s="150"/>
      <c r="O190" s="150"/>
      <c r="P190" s="150"/>
      <c r="Q190" s="154"/>
      <c r="R190" s="154"/>
      <c r="S190" s="152"/>
      <c r="T190" s="153">
        <f t="shared" si="0"/>
        <v>0</v>
      </c>
    </row>
    <row r="191" spans="2:20" ht="12">
      <c r="B191" s="275"/>
      <c r="C191" s="150"/>
      <c r="D191" s="150"/>
      <c r="E191" s="150"/>
      <c r="F191" s="150"/>
      <c r="G191" s="150"/>
      <c r="H191" s="150"/>
      <c r="I191" s="150"/>
      <c r="J191" s="150"/>
      <c r="K191" s="150"/>
      <c r="L191" s="150"/>
      <c r="M191" s="145"/>
      <c r="N191" s="150"/>
      <c r="O191" s="150"/>
      <c r="P191" s="150"/>
      <c r="Q191" s="154"/>
      <c r="R191" s="154"/>
      <c r="S191" s="152"/>
      <c r="T191" s="153">
        <f t="shared" si="0"/>
        <v>0</v>
      </c>
    </row>
    <row r="192" spans="2:20" ht="12">
      <c r="B192" s="275"/>
      <c r="C192" s="150"/>
      <c r="D192" s="150"/>
      <c r="E192" s="150"/>
      <c r="F192" s="150"/>
      <c r="G192" s="150"/>
      <c r="H192" s="150"/>
      <c r="I192" s="150"/>
      <c r="J192" s="150"/>
      <c r="K192" s="150"/>
      <c r="L192" s="150"/>
      <c r="M192" s="145"/>
      <c r="N192" s="150"/>
      <c r="O192" s="150"/>
      <c r="P192" s="150"/>
      <c r="Q192" s="154"/>
      <c r="R192" s="154"/>
      <c r="S192" s="152"/>
      <c r="T192" s="153">
        <f t="shared" si="0"/>
        <v>0</v>
      </c>
    </row>
    <row r="193" spans="2:20" ht="12">
      <c r="B193" s="275"/>
      <c r="C193" s="150"/>
      <c r="D193" s="150"/>
      <c r="E193" s="150"/>
      <c r="F193" s="150"/>
      <c r="G193" s="150"/>
      <c r="H193" s="150"/>
      <c r="I193" s="150"/>
      <c r="J193" s="150"/>
      <c r="K193" s="150"/>
      <c r="L193" s="150"/>
      <c r="M193" s="145"/>
      <c r="N193" s="150"/>
      <c r="O193" s="150"/>
      <c r="P193" s="150"/>
      <c r="Q193" s="154"/>
      <c r="R193" s="154"/>
      <c r="S193" s="152"/>
      <c r="T193" s="153">
        <f t="shared" si="0"/>
        <v>0</v>
      </c>
    </row>
    <row r="194" spans="2:20" ht="12">
      <c r="B194" s="275"/>
      <c r="C194" s="150"/>
      <c r="D194" s="150"/>
      <c r="E194" s="150"/>
      <c r="F194" s="150"/>
      <c r="G194" s="150"/>
      <c r="H194" s="150"/>
      <c r="I194" s="150"/>
      <c r="J194" s="150"/>
      <c r="K194" s="150"/>
      <c r="L194" s="150"/>
      <c r="M194" s="145"/>
      <c r="N194" s="150"/>
      <c r="O194" s="150"/>
      <c r="P194" s="150"/>
      <c r="Q194" s="154"/>
      <c r="R194" s="154"/>
      <c r="S194" s="152"/>
      <c r="T194" s="153">
        <f t="shared" si="0"/>
        <v>0</v>
      </c>
    </row>
    <row r="195" spans="2:20" ht="12">
      <c r="B195" s="275"/>
      <c r="C195" s="150"/>
      <c r="D195" s="150"/>
      <c r="E195" s="150"/>
      <c r="F195" s="150"/>
      <c r="G195" s="150"/>
      <c r="H195" s="150"/>
      <c r="I195" s="150"/>
      <c r="J195" s="150"/>
      <c r="K195" s="150"/>
      <c r="L195" s="150"/>
      <c r="M195" s="145"/>
      <c r="N195" s="150"/>
      <c r="O195" s="150"/>
      <c r="P195" s="150"/>
      <c r="Q195" s="154"/>
      <c r="R195" s="154"/>
      <c r="S195" s="152"/>
      <c r="T195" s="153">
        <f t="shared" si="0"/>
        <v>0</v>
      </c>
    </row>
    <row r="196" spans="2:20" ht="12">
      <c r="B196" s="275"/>
      <c r="C196" s="150"/>
      <c r="D196" s="150"/>
      <c r="E196" s="150"/>
      <c r="F196" s="150"/>
      <c r="G196" s="150"/>
      <c r="H196" s="150"/>
      <c r="I196" s="150"/>
      <c r="J196" s="150"/>
      <c r="K196" s="150"/>
      <c r="L196" s="150"/>
      <c r="M196" s="145"/>
      <c r="N196" s="150"/>
      <c r="O196" s="150"/>
      <c r="P196" s="150"/>
      <c r="Q196" s="154"/>
      <c r="R196" s="154"/>
      <c r="S196" s="152"/>
      <c r="T196" s="153">
        <f t="shared" si="0"/>
        <v>0</v>
      </c>
    </row>
    <row r="197" spans="2:20" ht="12">
      <c r="B197" s="275"/>
      <c r="C197" s="150"/>
      <c r="D197" s="150"/>
      <c r="E197" s="150"/>
      <c r="F197" s="150"/>
      <c r="G197" s="150"/>
      <c r="H197" s="150"/>
      <c r="I197" s="150"/>
      <c r="J197" s="150"/>
      <c r="K197" s="150"/>
      <c r="L197" s="150"/>
      <c r="M197" s="145"/>
      <c r="N197" s="150"/>
      <c r="O197" s="150"/>
      <c r="P197" s="150"/>
      <c r="Q197" s="154"/>
      <c r="R197" s="154"/>
      <c r="S197" s="152"/>
      <c r="T197" s="153">
        <f t="shared" si="0"/>
        <v>0</v>
      </c>
    </row>
    <row r="198" spans="2:20" ht="12">
      <c r="B198" s="275"/>
      <c r="C198" s="150"/>
      <c r="D198" s="150"/>
      <c r="E198" s="150"/>
      <c r="F198" s="150"/>
      <c r="G198" s="150"/>
      <c r="H198" s="150"/>
      <c r="I198" s="150"/>
      <c r="J198" s="150"/>
      <c r="K198" s="150"/>
      <c r="L198" s="150"/>
      <c r="M198" s="145"/>
      <c r="N198" s="150"/>
      <c r="O198" s="150"/>
      <c r="P198" s="150"/>
      <c r="Q198" s="154"/>
      <c r="R198" s="154"/>
      <c r="S198" s="152"/>
      <c r="T198" s="153">
        <f t="shared" si="0"/>
        <v>0</v>
      </c>
    </row>
    <row r="199" spans="2:20" ht="12">
      <c r="B199" s="275"/>
      <c r="C199" s="150"/>
      <c r="D199" s="150"/>
      <c r="E199" s="150"/>
      <c r="F199" s="150"/>
      <c r="G199" s="150"/>
      <c r="H199" s="150"/>
      <c r="I199" s="150"/>
      <c r="J199" s="150"/>
      <c r="K199" s="150"/>
      <c r="L199" s="150"/>
      <c r="M199" s="145"/>
      <c r="N199" s="150"/>
      <c r="O199" s="150"/>
      <c r="P199" s="150"/>
      <c r="Q199" s="154"/>
      <c r="R199" s="154"/>
      <c r="S199" s="152"/>
      <c r="T199" s="153">
        <f t="shared" si="0"/>
        <v>0</v>
      </c>
    </row>
    <row r="200" spans="2:20" ht="12">
      <c r="B200" s="275"/>
      <c r="C200" s="150"/>
      <c r="D200" s="150"/>
      <c r="E200" s="150"/>
      <c r="F200" s="150"/>
      <c r="G200" s="150"/>
      <c r="H200" s="150"/>
      <c r="I200" s="150"/>
      <c r="J200" s="150"/>
      <c r="K200" s="150"/>
      <c r="L200" s="150"/>
      <c r="M200" s="145"/>
      <c r="N200" s="150"/>
      <c r="O200" s="150"/>
      <c r="P200" s="150"/>
      <c r="Q200" s="154"/>
      <c r="R200" s="154"/>
      <c r="S200" s="152"/>
      <c r="T200" s="153">
        <f t="shared" si="0"/>
        <v>0</v>
      </c>
    </row>
    <row r="201" spans="2:20" ht="12">
      <c r="B201" s="275"/>
      <c r="C201" s="150"/>
      <c r="D201" s="150"/>
      <c r="E201" s="150"/>
      <c r="F201" s="150"/>
      <c r="G201" s="150"/>
      <c r="H201" s="150"/>
      <c r="I201" s="150"/>
      <c r="J201" s="150"/>
      <c r="K201" s="150"/>
      <c r="L201" s="150"/>
      <c r="M201" s="145"/>
      <c r="N201" s="150"/>
      <c r="O201" s="150"/>
      <c r="P201" s="150"/>
      <c r="Q201" s="154"/>
      <c r="R201" s="154"/>
      <c r="S201" s="152"/>
      <c r="T201" s="153">
        <f t="shared" si="0"/>
        <v>0</v>
      </c>
    </row>
    <row r="202" spans="2:20" ht="12">
      <c r="B202" s="275"/>
      <c r="C202" s="150"/>
      <c r="D202" s="150"/>
      <c r="E202" s="150"/>
      <c r="F202" s="150"/>
      <c r="G202" s="150"/>
      <c r="H202" s="150"/>
      <c r="I202" s="150"/>
      <c r="J202" s="150"/>
      <c r="K202" s="150"/>
      <c r="L202" s="150"/>
      <c r="M202" s="145"/>
      <c r="N202" s="150"/>
      <c r="O202" s="150"/>
      <c r="P202" s="150"/>
      <c r="Q202" s="154"/>
      <c r="R202" s="154"/>
      <c r="S202" s="152"/>
      <c r="T202" s="153">
        <f t="shared" si="0"/>
        <v>0</v>
      </c>
    </row>
    <row r="203" spans="2:20" ht="12">
      <c r="B203" s="275"/>
      <c r="C203" s="150"/>
      <c r="D203" s="150"/>
      <c r="E203" s="150"/>
      <c r="F203" s="150"/>
      <c r="G203" s="150"/>
      <c r="H203" s="150"/>
      <c r="I203" s="150"/>
      <c r="J203" s="150"/>
      <c r="K203" s="150"/>
      <c r="L203" s="150"/>
      <c r="M203" s="145"/>
      <c r="N203" s="150"/>
      <c r="O203" s="150"/>
      <c r="P203" s="150"/>
      <c r="Q203" s="154"/>
      <c r="R203" s="154"/>
      <c r="S203" s="152"/>
      <c r="T203" s="153">
        <f t="shared" si="0"/>
        <v>0</v>
      </c>
    </row>
    <row r="204" spans="2:20" ht="12">
      <c r="B204" s="275"/>
      <c r="C204" s="150"/>
      <c r="D204" s="150"/>
      <c r="E204" s="150"/>
      <c r="F204" s="150"/>
      <c r="G204" s="150"/>
      <c r="H204" s="150"/>
      <c r="I204" s="150"/>
      <c r="J204" s="150"/>
      <c r="K204" s="150"/>
      <c r="L204" s="150"/>
      <c r="M204" s="145"/>
      <c r="N204" s="150"/>
      <c r="O204" s="150"/>
      <c r="P204" s="150"/>
      <c r="Q204" s="154"/>
      <c r="R204" s="154"/>
      <c r="S204" s="152"/>
      <c r="T204" s="153">
        <f t="shared" si="0"/>
        <v>0</v>
      </c>
    </row>
    <row r="205" spans="2:20" ht="12">
      <c r="B205" s="275"/>
      <c r="C205" s="150"/>
      <c r="D205" s="150"/>
      <c r="E205" s="150"/>
      <c r="F205" s="150"/>
      <c r="G205" s="150"/>
      <c r="H205" s="150"/>
      <c r="I205" s="150"/>
      <c r="J205" s="150"/>
      <c r="K205" s="150"/>
      <c r="L205" s="150"/>
      <c r="M205" s="145"/>
      <c r="N205" s="150"/>
      <c r="O205" s="150"/>
      <c r="P205" s="150"/>
      <c r="Q205" s="154"/>
      <c r="R205" s="154"/>
      <c r="S205" s="152"/>
      <c r="T205" s="153">
        <f t="shared" si="0"/>
        <v>0</v>
      </c>
    </row>
    <row r="206" spans="2:20" ht="12">
      <c r="B206" s="275"/>
      <c r="C206" s="150"/>
      <c r="D206" s="150"/>
      <c r="E206" s="150"/>
      <c r="F206" s="150"/>
      <c r="G206" s="150"/>
      <c r="H206" s="150"/>
      <c r="I206" s="150"/>
      <c r="J206" s="150"/>
      <c r="K206" s="150"/>
      <c r="L206" s="150"/>
      <c r="M206" s="145"/>
      <c r="N206" s="150"/>
      <c r="O206" s="150"/>
      <c r="P206" s="150"/>
      <c r="Q206" s="154"/>
      <c r="R206" s="154"/>
      <c r="S206" s="152"/>
      <c r="T206" s="153">
        <f t="shared" si="0"/>
        <v>0</v>
      </c>
    </row>
    <row r="207" spans="2:20" ht="12">
      <c r="B207" s="275"/>
      <c r="C207" s="150"/>
      <c r="D207" s="150"/>
      <c r="E207" s="150"/>
      <c r="F207" s="150"/>
      <c r="G207" s="150"/>
      <c r="H207" s="150"/>
      <c r="I207" s="150"/>
      <c r="J207" s="150"/>
      <c r="K207" s="150"/>
      <c r="L207" s="150"/>
      <c r="M207" s="145"/>
      <c r="N207" s="150"/>
      <c r="O207" s="150"/>
      <c r="P207" s="150"/>
      <c r="Q207" s="154"/>
      <c r="R207" s="154"/>
      <c r="S207" s="152"/>
      <c r="T207" s="153">
        <f t="shared" si="0"/>
        <v>0</v>
      </c>
    </row>
    <row r="208" spans="2:20" ht="12">
      <c r="B208" s="275"/>
      <c r="C208" s="150"/>
      <c r="D208" s="150"/>
      <c r="E208" s="150"/>
      <c r="F208" s="150"/>
      <c r="G208" s="150"/>
      <c r="H208" s="150"/>
      <c r="I208" s="150"/>
      <c r="J208" s="150"/>
      <c r="K208" s="150"/>
      <c r="L208" s="150"/>
      <c r="M208" s="145"/>
      <c r="N208" s="150"/>
      <c r="O208" s="150"/>
      <c r="P208" s="150"/>
      <c r="Q208" s="154"/>
      <c r="R208" s="154"/>
      <c r="S208" s="152"/>
      <c r="T208" s="153">
        <f t="shared" si="0"/>
        <v>0</v>
      </c>
    </row>
    <row r="209" spans="2:20" ht="12">
      <c r="B209" s="275"/>
      <c r="C209" s="150"/>
      <c r="D209" s="150"/>
      <c r="E209" s="150"/>
      <c r="F209" s="150"/>
      <c r="G209" s="150"/>
      <c r="H209" s="150"/>
      <c r="I209" s="150"/>
      <c r="J209" s="150"/>
      <c r="K209" s="150"/>
      <c r="L209" s="150"/>
      <c r="M209" s="145"/>
      <c r="N209" s="150"/>
      <c r="O209" s="150"/>
      <c r="P209" s="150"/>
      <c r="Q209" s="154"/>
      <c r="R209" s="154"/>
      <c r="S209" s="152"/>
      <c r="T209" s="153">
        <f t="shared" si="0"/>
        <v>0</v>
      </c>
    </row>
    <row r="210" spans="2:20" ht="12">
      <c r="B210" s="275"/>
      <c r="C210" s="150"/>
      <c r="D210" s="150"/>
      <c r="E210" s="150"/>
      <c r="F210" s="150"/>
      <c r="G210" s="150"/>
      <c r="H210" s="150"/>
      <c r="I210" s="150"/>
      <c r="J210" s="150"/>
      <c r="K210" s="150"/>
      <c r="L210" s="150"/>
      <c r="M210" s="145"/>
      <c r="N210" s="150"/>
      <c r="O210" s="150"/>
      <c r="P210" s="150"/>
      <c r="Q210" s="154"/>
      <c r="R210" s="154"/>
      <c r="S210" s="152"/>
      <c r="T210" s="153">
        <f t="shared" si="0"/>
        <v>0</v>
      </c>
    </row>
    <row r="211" spans="2:20" ht="12">
      <c r="B211" s="275"/>
      <c r="C211" s="150"/>
      <c r="D211" s="150"/>
      <c r="E211" s="150"/>
      <c r="F211" s="150"/>
      <c r="G211" s="150"/>
      <c r="H211" s="150"/>
      <c r="I211" s="150"/>
      <c r="J211" s="150"/>
      <c r="K211" s="150"/>
      <c r="L211" s="150"/>
      <c r="M211" s="145"/>
      <c r="N211" s="150"/>
      <c r="O211" s="150"/>
      <c r="P211" s="150"/>
      <c r="Q211" s="154"/>
      <c r="R211" s="154"/>
      <c r="S211" s="152"/>
      <c r="T211" s="153">
        <f t="shared" si="0"/>
        <v>0</v>
      </c>
    </row>
    <row r="212" spans="2:20" ht="12">
      <c r="B212" s="275"/>
      <c r="C212" s="150"/>
      <c r="D212" s="150"/>
      <c r="E212" s="150"/>
      <c r="F212" s="150"/>
      <c r="G212" s="150"/>
      <c r="H212" s="150"/>
      <c r="I212" s="150"/>
      <c r="J212" s="150"/>
      <c r="K212" s="150"/>
      <c r="L212" s="150"/>
      <c r="M212" s="145"/>
      <c r="N212" s="150"/>
      <c r="O212" s="150"/>
      <c r="P212" s="150"/>
      <c r="Q212" s="154"/>
      <c r="R212" s="154"/>
      <c r="S212" s="152"/>
      <c r="T212" s="153">
        <f t="shared" si="0"/>
        <v>0</v>
      </c>
    </row>
    <row r="213" spans="2:20" ht="12">
      <c r="B213" s="275"/>
      <c r="C213" s="150"/>
      <c r="D213" s="150"/>
      <c r="E213" s="150"/>
      <c r="F213" s="150"/>
      <c r="G213" s="150"/>
      <c r="H213" s="150"/>
      <c r="I213" s="150"/>
      <c r="J213" s="150"/>
      <c r="K213" s="150"/>
      <c r="L213" s="150"/>
      <c r="M213" s="145"/>
      <c r="N213" s="150"/>
      <c r="O213" s="150"/>
      <c r="P213" s="150"/>
      <c r="Q213" s="154"/>
      <c r="R213" s="154"/>
      <c r="S213" s="152"/>
      <c r="T213" s="153">
        <f t="shared" si="0"/>
        <v>0</v>
      </c>
    </row>
    <row r="214" spans="2:20" ht="12">
      <c r="B214" s="275"/>
      <c r="C214" s="150"/>
      <c r="D214" s="150"/>
      <c r="E214" s="150"/>
      <c r="F214" s="150"/>
      <c r="G214" s="150"/>
      <c r="H214" s="150"/>
      <c r="I214" s="150"/>
      <c r="J214" s="150"/>
      <c r="K214" s="150"/>
      <c r="L214" s="150"/>
      <c r="M214" s="145"/>
      <c r="N214" s="150"/>
      <c r="O214" s="150"/>
      <c r="P214" s="150"/>
      <c r="Q214" s="154"/>
      <c r="R214" s="154"/>
      <c r="S214" s="152"/>
      <c r="T214" s="153">
        <f t="shared" si="0"/>
        <v>0</v>
      </c>
    </row>
    <row r="215" spans="2:20" ht="12">
      <c r="B215" s="275"/>
      <c r="C215" s="150"/>
      <c r="D215" s="150"/>
      <c r="E215" s="150"/>
      <c r="F215" s="150"/>
      <c r="G215" s="150"/>
      <c r="H215" s="150"/>
      <c r="I215" s="150"/>
      <c r="J215" s="150"/>
      <c r="K215" s="150"/>
      <c r="L215" s="150"/>
      <c r="M215" s="145"/>
      <c r="N215" s="150"/>
      <c r="O215" s="150"/>
      <c r="P215" s="150"/>
      <c r="Q215" s="154"/>
      <c r="R215" s="154"/>
      <c r="S215" s="152"/>
      <c r="T215" s="153">
        <f t="shared" si="0"/>
        <v>0</v>
      </c>
    </row>
    <row r="216" spans="2:20" ht="12">
      <c r="B216" s="275"/>
      <c r="C216" s="150"/>
      <c r="D216" s="150"/>
      <c r="E216" s="150"/>
      <c r="F216" s="150"/>
      <c r="G216" s="150"/>
      <c r="H216" s="150"/>
      <c r="I216" s="150"/>
      <c r="J216" s="150"/>
      <c r="K216" s="150"/>
      <c r="L216" s="150"/>
      <c r="M216" s="145"/>
      <c r="N216" s="150"/>
      <c r="O216" s="150"/>
      <c r="P216" s="150"/>
      <c r="Q216" s="154"/>
      <c r="R216" s="154"/>
      <c r="S216" s="152"/>
      <c r="T216" s="153">
        <f t="shared" si="0"/>
        <v>0</v>
      </c>
    </row>
    <row r="217" spans="2:20" ht="12">
      <c r="B217" s="275"/>
      <c r="C217" s="150"/>
      <c r="D217" s="150"/>
      <c r="E217" s="150"/>
      <c r="F217" s="150"/>
      <c r="G217" s="150"/>
      <c r="H217" s="150"/>
      <c r="I217" s="150"/>
      <c r="J217" s="150"/>
      <c r="K217" s="150"/>
      <c r="L217" s="150"/>
      <c r="M217" s="145"/>
      <c r="N217" s="150"/>
      <c r="O217" s="150"/>
      <c r="P217" s="150"/>
      <c r="Q217" s="154"/>
      <c r="R217" s="154"/>
      <c r="S217" s="152"/>
      <c r="T217" s="153">
        <f t="shared" si="0"/>
        <v>0</v>
      </c>
    </row>
    <row r="218" spans="2:20" ht="12">
      <c r="B218" s="275"/>
      <c r="C218" s="150"/>
      <c r="D218" s="150"/>
      <c r="E218" s="150"/>
      <c r="F218" s="150"/>
      <c r="G218" s="150"/>
      <c r="H218" s="150"/>
      <c r="I218" s="150"/>
      <c r="J218" s="150"/>
      <c r="K218" s="150"/>
      <c r="L218" s="150"/>
      <c r="M218" s="145"/>
      <c r="N218" s="150"/>
      <c r="O218" s="150"/>
      <c r="P218" s="150"/>
      <c r="Q218" s="154"/>
      <c r="R218" s="154"/>
      <c r="S218" s="152"/>
      <c r="T218" s="153">
        <f t="shared" si="0"/>
        <v>0</v>
      </c>
    </row>
    <row r="219" spans="2:20" ht="12">
      <c r="B219" s="275"/>
      <c r="C219" s="150"/>
      <c r="D219" s="150"/>
      <c r="E219" s="150"/>
      <c r="F219" s="150"/>
      <c r="G219" s="150"/>
      <c r="H219" s="150"/>
      <c r="I219" s="150"/>
      <c r="J219" s="150"/>
      <c r="K219" s="150"/>
      <c r="L219" s="150"/>
      <c r="M219" s="145"/>
      <c r="N219" s="150"/>
      <c r="O219" s="150"/>
      <c r="P219" s="150"/>
      <c r="Q219" s="154"/>
      <c r="R219" s="154"/>
      <c r="S219" s="152"/>
      <c r="T219" s="153">
        <f t="shared" si="0"/>
        <v>0</v>
      </c>
    </row>
    <row r="220" spans="2:20" ht="12">
      <c r="B220" s="275"/>
      <c r="C220" s="150"/>
      <c r="D220" s="150"/>
      <c r="E220" s="150"/>
      <c r="F220" s="150"/>
      <c r="G220" s="150"/>
      <c r="H220" s="150"/>
      <c r="I220" s="150"/>
      <c r="J220" s="150"/>
      <c r="K220" s="150"/>
      <c r="L220" s="150"/>
      <c r="M220" s="145"/>
      <c r="N220" s="150"/>
      <c r="O220" s="150"/>
      <c r="P220" s="150"/>
      <c r="Q220" s="154"/>
      <c r="R220" s="154"/>
      <c r="S220" s="152"/>
      <c r="T220" s="153">
        <f t="shared" si="0"/>
        <v>0</v>
      </c>
    </row>
    <row r="221" spans="2:20" ht="12">
      <c r="B221" s="275"/>
      <c r="C221" s="150"/>
      <c r="D221" s="150"/>
      <c r="E221" s="150"/>
      <c r="F221" s="150"/>
      <c r="G221" s="150"/>
      <c r="H221" s="150"/>
      <c r="I221" s="150"/>
      <c r="J221" s="150"/>
      <c r="K221" s="150"/>
      <c r="L221" s="150"/>
      <c r="M221" s="145"/>
      <c r="N221" s="150"/>
      <c r="O221" s="150"/>
      <c r="P221" s="150"/>
      <c r="Q221" s="154"/>
      <c r="R221" s="154"/>
      <c r="S221" s="152"/>
      <c r="T221" s="153">
        <f t="shared" si="0"/>
        <v>0</v>
      </c>
    </row>
    <row r="222" spans="2:20" ht="12">
      <c r="B222" s="275"/>
      <c r="C222" s="150"/>
      <c r="D222" s="150"/>
      <c r="E222" s="150"/>
      <c r="F222" s="150"/>
      <c r="G222" s="150"/>
      <c r="H222" s="150"/>
      <c r="I222" s="150"/>
      <c r="J222" s="150"/>
      <c r="K222" s="150"/>
      <c r="L222" s="150"/>
      <c r="M222" s="145"/>
      <c r="N222" s="150"/>
      <c r="O222" s="150"/>
      <c r="P222" s="150"/>
      <c r="Q222" s="154"/>
      <c r="R222" s="154"/>
      <c r="S222" s="152"/>
      <c r="T222" s="153">
        <f t="shared" si="0"/>
        <v>0</v>
      </c>
    </row>
    <row r="223" spans="2:20" ht="12">
      <c r="B223" s="275"/>
      <c r="C223" s="150"/>
      <c r="D223" s="150"/>
      <c r="E223" s="150"/>
      <c r="F223" s="150"/>
      <c r="G223" s="150"/>
      <c r="H223" s="150"/>
      <c r="I223" s="150"/>
      <c r="J223" s="150"/>
      <c r="K223" s="150"/>
      <c r="L223" s="150"/>
      <c r="M223" s="145"/>
      <c r="N223" s="150"/>
      <c r="O223" s="150"/>
      <c r="P223" s="150"/>
      <c r="Q223" s="154"/>
      <c r="R223" s="154"/>
      <c r="S223" s="152"/>
      <c r="T223" s="153">
        <f t="shared" si="0"/>
        <v>0</v>
      </c>
    </row>
    <row r="224" spans="2:20" ht="12">
      <c r="B224" s="275"/>
      <c r="C224" s="150"/>
      <c r="D224" s="150"/>
      <c r="E224" s="150"/>
      <c r="F224" s="150"/>
      <c r="G224" s="150"/>
      <c r="H224" s="150"/>
      <c r="I224" s="150"/>
      <c r="J224" s="150"/>
      <c r="K224" s="150"/>
      <c r="L224" s="150"/>
      <c r="M224" s="145"/>
      <c r="N224" s="150"/>
      <c r="O224" s="150"/>
      <c r="P224" s="150"/>
      <c r="Q224" s="154"/>
      <c r="R224" s="154"/>
      <c r="S224" s="152"/>
      <c r="T224" s="153">
        <f t="shared" si="0"/>
        <v>0</v>
      </c>
    </row>
    <row r="225" spans="2:20" ht="12">
      <c r="B225" s="275"/>
      <c r="C225" s="150"/>
      <c r="D225" s="150"/>
      <c r="E225" s="150"/>
      <c r="F225" s="150"/>
      <c r="G225" s="150"/>
      <c r="H225" s="150"/>
      <c r="I225" s="150"/>
      <c r="J225" s="150"/>
      <c r="K225" s="150"/>
      <c r="L225" s="150"/>
      <c r="M225" s="145"/>
      <c r="N225" s="150"/>
      <c r="O225" s="150"/>
      <c r="P225" s="150"/>
      <c r="Q225" s="154"/>
      <c r="R225" s="154"/>
      <c r="S225" s="152"/>
      <c r="T225" s="153">
        <f t="shared" si="0"/>
        <v>0</v>
      </c>
    </row>
    <row r="226" spans="2:20" ht="12">
      <c r="B226" s="275"/>
      <c r="C226" s="150"/>
      <c r="D226" s="150"/>
      <c r="E226" s="150"/>
      <c r="F226" s="150"/>
      <c r="G226" s="150"/>
      <c r="H226" s="150"/>
      <c r="I226" s="150"/>
      <c r="J226" s="150"/>
      <c r="K226" s="150"/>
      <c r="L226" s="150"/>
      <c r="M226" s="145"/>
      <c r="N226" s="150"/>
      <c r="O226" s="150"/>
      <c r="P226" s="150"/>
      <c r="Q226" s="154"/>
      <c r="R226" s="154"/>
      <c r="S226" s="152"/>
      <c r="T226" s="153">
        <f t="shared" si="0"/>
        <v>0</v>
      </c>
    </row>
    <row r="227" spans="2:20" ht="12">
      <c r="B227" s="275"/>
      <c r="C227" s="150"/>
      <c r="D227" s="150"/>
      <c r="E227" s="150"/>
      <c r="F227" s="150"/>
      <c r="G227" s="150"/>
      <c r="H227" s="150"/>
      <c r="I227" s="150"/>
      <c r="J227" s="150"/>
      <c r="K227" s="150"/>
      <c r="L227" s="150"/>
      <c r="M227" s="145"/>
      <c r="N227" s="150"/>
      <c r="O227" s="150"/>
      <c r="P227" s="150"/>
      <c r="Q227" s="154"/>
      <c r="R227" s="154"/>
      <c r="S227" s="152"/>
      <c r="T227" s="153">
        <f t="shared" si="0"/>
        <v>0</v>
      </c>
    </row>
    <row r="228" spans="2:20" ht="12">
      <c r="B228" s="275"/>
      <c r="C228" s="150"/>
      <c r="D228" s="150"/>
      <c r="E228" s="150"/>
      <c r="F228" s="150"/>
      <c r="G228" s="150"/>
      <c r="H228" s="150"/>
      <c r="I228" s="150"/>
      <c r="J228" s="150"/>
      <c r="K228" s="150"/>
      <c r="L228" s="150"/>
      <c r="M228" s="145"/>
      <c r="N228" s="150"/>
      <c r="O228" s="150"/>
      <c r="P228" s="150"/>
      <c r="Q228" s="154"/>
      <c r="R228" s="154"/>
      <c r="S228" s="152"/>
      <c r="T228" s="153">
        <f t="shared" si="0"/>
        <v>0</v>
      </c>
    </row>
    <row r="229" spans="2:20" ht="12">
      <c r="B229" s="275"/>
      <c r="C229" s="150"/>
      <c r="D229" s="150"/>
      <c r="E229" s="150"/>
      <c r="F229" s="150"/>
      <c r="G229" s="150"/>
      <c r="H229" s="150"/>
      <c r="I229" s="150"/>
      <c r="J229" s="150"/>
      <c r="K229" s="150"/>
      <c r="L229" s="150"/>
      <c r="M229" s="145"/>
      <c r="N229" s="150"/>
      <c r="O229" s="150"/>
      <c r="P229" s="150"/>
      <c r="Q229" s="154"/>
      <c r="R229" s="154"/>
      <c r="S229" s="152"/>
      <c r="T229" s="153">
        <f t="shared" si="0"/>
        <v>0</v>
      </c>
    </row>
    <row r="230" spans="2:20" ht="12">
      <c r="B230" s="275"/>
      <c r="C230" s="150"/>
      <c r="D230" s="150"/>
      <c r="E230" s="150"/>
      <c r="F230" s="150"/>
      <c r="G230" s="150"/>
      <c r="H230" s="150"/>
      <c r="I230" s="150"/>
      <c r="J230" s="150"/>
      <c r="K230" s="150"/>
      <c r="L230" s="150"/>
      <c r="M230" s="145"/>
      <c r="N230" s="150"/>
      <c r="O230" s="150"/>
      <c r="P230" s="150"/>
      <c r="Q230" s="154"/>
      <c r="R230" s="154"/>
      <c r="S230" s="152"/>
      <c r="T230" s="153">
        <f t="shared" si="0"/>
        <v>0</v>
      </c>
    </row>
    <row r="231" spans="2:20" ht="12">
      <c r="B231" s="275"/>
      <c r="C231" s="150"/>
      <c r="D231" s="150"/>
      <c r="E231" s="150"/>
      <c r="F231" s="150"/>
      <c r="G231" s="150"/>
      <c r="H231" s="150"/>
      <c r="I231" s="150"/>
      <c r="J231" s="150"/>
      <c r="K231" s="150"/>
      <c r="L231" s="150"/>
      <c r="M231" s="145"/>
      <c r="N231" s="150"/>
      <c r="O231" s="150"/>
      <c r="P231" s="150"/>
      <c r="Q231" s="154"/>
      <c r="R231" s="154"/>
      <c r="S231" s="152"/>
      <c r="T231" s="153">
        <f t="shared" si="0"/>
        <v>0</v>
      </c>
    </row>
    <row r="232" spans="2:20" ht="12">
      <c r="B232" s="275"/>
      <c r="C232" s="150"/>
      <c r="D232" s="150"/>
      <c r="E232" s="150"/>
      <c r="F232" s="150"/>
      <c r="G232" s="150"/>
      <c r="H232" s="150"/>
      <c r="I232" s="150"/>
      <c r="J232" s="150"/>
      <c r="K232" s="150"/>
      <c r="L232" s="150"/>
      <c r="M232" s="145"/>
      <c r="N232" s="150"/>
      <c r="O232" s="150"/>
      <c r="P232" s="150"/>
      <c r="Q232" s="154"/>
      <c r="R232" s="154"/>
      <c r="S232" s="152"/>
      <c r="T232" s="153">
        <f t="shared" si="0"/>
        <v>0</v>
      </c>
    </row>
    <row r="233" spans="2:20" ht="12">
      <c r="B233" s="275"/>
      <c r="C233" s="150"/>
      <c r="D233" s="150"/>
      <c r="E233" s="150"/>
      <c r="F233" s="150"/>
      <c r="G233" s="150"/>
      <c r="H233" s="150"/>
      <c r="I233" s="150"/>
      <c r="J233" s="150"/>
      <c r="K233" s="150"/>
      <c r="L233" s="150"/>
      <c r="M233" s="145"/>
      <c r="N233" s="150"/>
      <c r="O233" s="150"/>
      <c r="P233" s="150"/>
      <c r="Q233" s="154"/>
      <c r="R233" s="154"/>
      <c r="S233" s="152"/>
      <c r="T233" s="153">
        <f t="shared" si="0"/>
        <v>0</v>
      </c>
    </row>
    <row r="234" spans="2:20" ht="12">
      <c r="B234" s="275"/>
      <c r="C234" s="150"/>
      <c r="D234" s="150"/>
      <c r="E234" s="150"/>
      <c r="F234" s="150"/>
      <c r="G234" s="150"/>
      <c r="H234" s="150"/>
      <c r="I234" s="150"/>
      <c r="J234" s="150"/>
      <c r="K234" s="150"/>
      <c r="L234" s="150"/>
      <c r="M234" s="145"/>
      <c r="N234" s="150"/>
      <c r="O234" s="150"/>
      <c r="P234" s="150"/>
      <c r="Q234" s="154"/>
      <c r="R234" s="154"/>
      <c r="S234" s="152"/>
      <c r="T234" s="153">
        <f t="shared" si="0"/>
        <v>0</v>
      </c>
    </row>
    <row r="235" spans="2:20" ht="12">
      <c r="B235" s="275"/>
      <c r="C235" s="150"/>
      <c r="D235" s="150"/>
      <c r="E235" s="150"/>
      <c r="F235" s="150"/>
      <c r="G235" s="150"/>
      <c r="H235" s="150"/>
      <c r="I235" s="150"/>
      <c r="J235" s="150"/>
      <c r="K235" s="150"/>
      <c r="L235" s="150"/>
      <c r="M235" s="145"/>
      <c r="N235" s="150"/>
      <c r="O235" s="150"/>
      <c r="P235" s="150"/>
      <c r="Q235" s="154"/>
      <c r="R235" s="154"/>
      <c r="S235" s="152"/>
      <c r="T235" s="153">
        <f t="shared" si="0"/>
        <v>0</v>
      </c>
    </row>
    <row r="236" spans="2:20" ht="12">
      <c r="B236" s="275"/>
      <c r="C236" s="150"/>
      <c r="D236" s="150"/>
      <c r="E236" s="150"/>
      <c r="F236" s="150"/>
      <c r="G236" s="150"/>
      <c r="H236" s="150"/>
      <c r="I236" s="150"/>
      <c r="J236" s="150"/>
      <c r="K236" s="150"/>
      <c r="L236" s="150"/>
      <c r="M236" s="145"/>
      <c r="N236" s="150"/>
      <c r="O236" s="150"/>
      <c r="P236" s="150"/>
      <c r="Q236" s="154"/>
      <c r="R236" s="154"/>
      <c r="S236" s="152"/>
      <c r="T236" s="153">
        <f t="shared" si="0"/>
        <v>0</v>
      </c>
    </row>
    <row r="237" spans="2:20" ht="12">
      <c r="B237" s="275"/>
      <c r="C237" s="150"/>
      <c r="D237" s="150"/>
      <c r="E237" s="150"/>
      <c r="F237" s="150"/>
      <c r="G237" s="150"/>
      <c r="H237" s="150"/>
      <c r="I237" s="150"/>
      <c r="J237" s="150"/>
      <c r="K237" s="150"/>
      <c r="L237" s="150"/>
      <c r="M237" s="145"/>
      <c r="N237" s="150"/>
      <c r="O237" s="150"/>
      <c r="P237" s="150"/>
      <c r="Q237" s="154"/>
      <c r="R237" s="154"/>
      <c r="S237" s="152"/>
      <c r="T237" s="153">
        <f t="shared" si="0"/>
        <v>0</v>
      </c>
    </row>
    <row r="238" spans="2:20" ht="12">
      <c r="B238" s="275"/>
      <c r="C238" s="150"/>
      <c r="D238" s="150"/>
      <c r="E238" s="150"/>
      <c r="F238" s="150"/>
      <c r="G238" s="150"/>
      <c r="H238" s="150"/>
      <c r="I238" s="150"/>
      <c r="J238" s="150"/>
      <c r="K238" s="150"/>
      <c r="L238" s="150"/>
      <c r="M238" s="145"/>
      <c r="N238" s="150"/>
      <c r="O238" s="150"/>
      <c r="P238" s="150"/>
      <c r="Q238" s="154"/>
      <c r="R238" s="154"/>
      <c r="S238" s="152"/>
      <c r="T238" s="153">
        <f t="shared" si="0"/>
        <v>0</v>
      </c>
    </row>
    <row r="239" spans="2:20" ht="12">
      <c r="B239" s="275"/>
      <c r="C239" s="150"/>
      <c r="D239" s="150"/>
      <c r="E239" s="150"/>
      <c r="F239" s="150"/>
      <c r="G239" s="150"/>
      <c r="H239" s="150"/>
      <c r="I239" s="150"/>
      <c r="J239" s="150"/>
      <c r="K239" s="150"/>
      <c r="L239" s="150"/>
      <c r="M239" s="145"/>
      <c r="N239" s="150"/>
      <c r="O239" s="150"/>
      <c r="P239" s="150"/>
      <c r="Q239" s="154"/>
      <c r="R239" s="154"/>
      <c r="S239" s="152"/>
      <c r="T239" s="153">
        <f t="shared" si="0"/>
        <v>0</v>
      </c>
    </row>
    <row r="240" spans="2:20" ht="12">
      <c r="B240" s="275"/>
      <c r="C240" s="150"/>
      <c r="D240" s="150"/>
      <c r="E240" s="150"/>
      <c r="F240" s="150"/>
      <c r="G240" s="150"/>
      <c r="H240" s="150"/>
      <c r="I240" s="150"/>
      <c r="J240" s="150"/>
      <c r="K240" s="150"/>
      <c r="L240" s="150"/>
      <c r="M240" s="145"/>
      <c r="N240" s="150"/>
      <c r="O240" s="150"/>
      <c r="P240" s="150"/>
      <c r="Q240" s="154"/>
      <c r="R240" s="154"/>
      <c r="S240" s="152"/>
      <c r="T240" s="153">
        <f t="shared" si="0"/>
        <v>0</v>
      </c>
    </row>
    <row r="241" spans="2:20" ht="12">
      <c r="B241" s="275"/>
      <c r="C241" s="150"/>
      <c r="D241" s="150"/>
      <c r="E241" s="150"/>
      <c r="F241" s="150"/>
      <c r="G241" s="150"/>
      <c r="H241" s="150"/>
      <c r="I241" s="150"/>
      <c r="J241" s="150"/>
      <c r="K241" s="150"/>
      <c r="L241" s="150"/>
      <c r="M241" s="145"/>
      <c r="N241" s="150"/>
      <c r="O241" s="150"/>
      <c r="P241" s="150"/>
      <c r="Q241" s="154"/>
      <c r="R241" s="154"/>
      <c r="S241" s="152"/>
      <c r="T241" s="153">
        <f t="shared" si="0"/>
        <v>0</v>
      </c>
    </row>
    <row r="242" spans="2:20" ht="12">
      <c r="B242" s="275"/>
      <c r="C242" s="150"/>
      <c r="D242" s="150"/>
      <c r="E242" s="150"/>
      <c r="F242" s="150"/>
      <c r="G242" s="150"/>
      <c r="H242" s="150"/>
      <c r="I242" s="150"/>
      <c r="J242" s="150"/>
      <c r="K242" s="150"/>
      <c r="L242" s="150"/>
      <c r="M242" s="145"/>
      <c r="N242" s="150"/>
      <c r="O242" s="150"/>
      <c r="P242" s="150"/>
      <c r="Q242" s="154"/>
      <c r="R242" s="154"/>
      <c r="S242" s="152"/>
      <c r="T242" s="153">
        <f t="shared" si="0"/>
        <v>0</v>
      </c>
    </row>
    <row r="243" spans="2:20" ht="12">
      <c r="B243" s="275"/>
      <c r="C243" s="150"/>
      <c r="D243" s="150"/>
      <c r="E243" s="150"/>
      <c r="F243" s="150"/>
      <c r="G243" s="150"/>
      <c r="H243" s="150"/>
      <c r="I243" s="150"/>
      <c r="J243" s="150"/>
      <c r="K243" s="150"/>
      <c r="L243" s="150"/>
      <c r="M243" s="145"/>
      <c r="N243" s="150"/>
      <c r="O243" s="150"/>
      <c r="P243" s="150"/>
      <c r="Q243" s="154"/>
      <c r="R243" s="154"/>
      <c r="S243" s="152"/>
      <c r="T243" s="153">
        <f t="shared" si="0"/>
        <v>0</v>
      </c>
    </row>
    <row r="244" spans="2:20" ht="12">
      <c r="B244" s="275"/>
      <c r="C244" s="150"/>
      <c r="D244" s="150"/>
      <c r="E244" s="150"/>
      <c r="F244" s="150"/>
      <c r="G244" s="150"/>
      <c r="H244" s="150"/>
      <c r="I244" s="150"/>
      <c r="J244" s="150"/>
      <c r="K244" s="150"/>
      <c r="L244" s="150"/>
      <c r="M244" s="145"/>
      <c r="N244" s="150"/>
      <c r="O244" s="150"/>
      <c r="P244" s="150"/>
      <c r="Q244" s="154"/>
      <c r="R244" s="154"/>
      <c r="S244" s="152"/>
      <c r="T244" s="153">
        <f t="shared" si="0"/>
        <v>0</v>
      </c>
    </row>
    <row r="245" spans="2:20" ht="12">
      <c r="B245" s="275"/>
      <c r="C245" s="150"/>
      <c r="D245" s="150"/>
      <c r="E245" s="150"/>
      <c r="F245" s="150"/>
      <c r="G245" s="150"/>
      <c r="H245" s="150"/>
      <c r="I245" s="150"/>
      <c r="J245" s="150"/>
      <c r="K245" s="150"/>
      <c r="L245" s="150"/>
      <c r="M245" s="145"/>
      <c r="N245" s="150"/>
      <c r="O245" s="150"/>
      <c r="P245" s="150"/>
      <c r="Q245" s="154"/>
      <c r="R245" s="154"/>
      <c r="S245" s="152"/>
      <c r="T245" s="153">
        <f t="shared" si="0"/>
        <v>0</v>
      </c>
    </row>
    <row r="246" spans="2:20" ht="12">
      <c r="B246" s="275"/>
      <c r="C246" s="150"/>
      <c r="D246" s="150"/>
      <c r="E246" s="150"/>
      <c r="F246" s="150"/>
      <c r="G246" s="150"/>
      <c r="H246" s="150"/>
      <c r="I246" s="150"/>
      <c r="J246" s="150"/>
      <c r="K246" s="150"/>
      <c r="L246" s="150"/>
      <c r="M246" s="145"/>
      <c r="N246" s="150"/>
      <c r="O246" s="150"/>
      <c r="P246" s="150"/>
      <c r="Q246" s="154"/>
      <c r="R246" s="154"/>
      <c r="S246" s="152"/>
      <c r="T246" s="153">
        <f t="shared" si="0"/>
        <v>0</v>
      </c>
    </row>
    <row r="247" spans="2:20" ht="12">
      <c r="B247" s="275"/>
      <c r="C247" s="150"/>
      <c r="D247" s="150"/>
      <c r="E247" s="150"/>
      <c r="F247" s="150"/>
      <c r="G247" s="150"/>
      <c r="H247" s="150"/>
      <c r="I247" s="150"/>
      <c r="J247" s="150"/>
      <c r="K247" s="150"/>
      <c r="L247" s="150"/>
      <c r="M247" s="145"/>
      <c r="N247" s="150"/>
      <c r="O247" s="150"/>
      <c r="P247" s="150"/>
      <c r="Q247" s="154"/>
      <c r="R247" s="154"/>
      <c r="S247" s="152"/>
      <c r="T247" s="153">
        <f t="shared" si="0"/>
        <v>0</v>
      </c>
    </row>
    <row r="248" spans="2:20" ht="12">
      <c r="B248" s="275"/>
      <c r="C248" s="150"/>
      <c r="D248" s="150"/>
      <c r="E248" s="150"/>
      <c r="F248" s="150"/>
      <c r="G248" s="150"/>
      <c r="H248" s="150"/>
      <c r="I248" s="150"/>
      <c r="J248" s="150"/>
      <c r="K248" s="150"/>
      <c r="L248" s="150"/>
      <c r="M248" s="145"/>
      <c r="N248" s="150"/>
      <c r="O248" s="150"/>
      <c r="P248" s="150"/>
      <c r="Q248" s="154"/>
      <c r="R248" s="154"/>
      <c r="S248" s="152"/>
      <c r="T248" s="153">
        <f t="shared" si="0"/>
        <v>0</v>
      </c>
    </row>
    <row r="249" spans="2:20" ht="12">
      <c r="B249" s="275"/>
      <c r="C249" s="150"/>
      <c r="D249" s="150"/>
      <c r="E249" s="150"/>
      <c r="F249" s="150"/>
      <c r="G249" s="150"/>
      <c r="H249" s="150"/>
      <c r="I249" s="150"/>
      <c r="J249" s="150"/>
      <c r="K249" s="150"/>
      <c r="L249" s="150"/>
      <c r="M249" s="145"/>
      <c r="N249" s="150"/>
      <c r="O249" s="150"/>
      <c r="P249" s="150"/>
      <c r="Q249" s="154"/>
      <c r="R249" s="154"/>
      <c r="S249" s="152"/>
      <c r="T249" s="153">
        <f t="shared" si="0"/>
        <v>0</v>
      </c>
    </row>
    <row r="250" spans="2:20" ht="12">
      <c r="B250" s="275"/>
      <c r="C250" s="150"/>
      <c r="D250" s="150"/>
      <c r="E250" s="150"/>
      <c r="F250" s="150"/>
      <c r="G250" s="150"/>
      <c r="H250" s="150"/>
      <c r="I250" s="150"/>
      <c r="J250" s="150"/>
      <c r="K250" s="150"/>
      <c r="L250" s="150"/>
      <c r="M250" s="145"/>
      <c r="N250" s="150"/>
      <c r="O250" s="150"/>
      <c r="P250" s="150"/>
      <c r="Q250" s="154"/>
      <c r="R250" s="154"/>
      <c r="S250" s="152"/>
      <c r="T250" s="153">
        <f t="shared" si="0"/>
        <v>0</v>
      </c>
    </row>
    <row r="251" spans="2:20" ht="12">
      <c r="B251" s="275"/>
      <c r="C251" s="150"/>
      <c r="D251" s="150"/>
      <c r="E251" s="150"/>
      <c r="F251" s="150"/>
      <c r="G251" s="150"/>
      <c r="H251" s="150"/>
      <c r="I251" s="150"/>
      <c r="J251" s="150"/>
      <c r="K251" s="150"/>
      <c r="L251" s="150"/>
      <c r="M251" s="145"/>
      <c r="N251" s="150"/>
      <c r="O251" s="150"/>
      <c r="P251" s="150"/>
      <c r="Q251" s="154"/>
      <c r="R251" s="154"/>
      <c r="S251" s="152"/>
      <c r="T251" s="153">
        <f t="shared" si="0"/>
        <v>0</v>
      </c>
    </row>
    <row r="252" spans="2:20" ht="12">
      <c r="B252" s="275"/>
      <c r="C252" s="150"/>
      <c r="D252" s="150"/>
      <c r="E252" s="150"/>
      <c r="F252" s="150"/>
      <c r="G252" s="150"/>
      <c r="H252" s="150"/>
      <c r="I252" s="150"/>
      <c r="J252" s="150"/>
      <c r="K252" s="150"/>
      <c r="L252" s="150"/>
      <c r="M252" s="145"/>
      <c r="N252" s="150"/>
      <c r="O252" s="150"/>
      <c r="P252" s="150"/>
      <c r="Q252" s="154"/>
      <c r="R252" s="154"/>
      <c r="S252" s="152"/>
      <c r="T252" s="153">
        <f t="shared" si="0"/>
        <v>0</v>
      </c>
    </row>
    <row r="253" spans="2:20" ht="12">
      <c r="B253" s="275"/>
      <c r="C253" s="150"/>
      <c r="D253" s="150"/>
      <c r="E253" s="150"/>
      <c r="F253" s="150"/>
      <c r="G253" s="150"/>
      <c r="H253" s="150"/>
      <c r="I253" s="150"/>
      <c r="J253" s="150"/>
      <c r="K253" s="150"/>
      <c r="L253" s="150"/>
      <c r="M253" s="145"/>
      <c r="N253" s="150"/>
      <c r="O253" s="150"/>
      <c r="P253" s="150"/>
      <c r="Q253" s="154"/>
      <c r="R253" s="154"/>
      <c r="S253" s="152"/>
      <c r="T253" s="153">
        <f t="shared" si="0"/>
        <v>0</v>
      </c>
    </row>
    <row r="254" spans="2:20" ht="12">
      <c r="B254" s="275"/>
      <c r="C254" s="150"/>
      <c r="D254" s="150"/>
      <c r="E254" s="150"/>
      <c r="F254" s="150"/>
      <c r="G254" s="150"/>
      <c r="H254" s="150"/>
      <c r="I254" s="150"/>
      <c r="J254" s="150"/>
      <c r="K254" s="150"/>
      <c r="L254" s="150"/>
      <c r="M254" s="145"/>
      <c r="N254" s="150"/>
      <c r="O254" s="150"/>
      <c r="P254" s="150"/>
      <c r="Q254" s="154"/>
      <c r="R254" s="154"/>
      <c r="S254" s="152"/>
      <c r="T254" s="153">
        <f t="shared" si="0"/>
        <v>0</v>
      </c>
    </row>
    <row r="255" spans="2:20" ht="12">
      <c r="B255" s="275"/>
      <c r="C255" s="150"/>
      <c r="D255" s="150"/>
      <c r="E255" s="150"/>
      <c r="F255" s="150"/>
      <c r="G255" s="150"/>
      <c r="H255" s="150"/>
      <c r="I255" s="150"/>
      <c r="J255" s="150"/>
      <c r="K255" s="150"/>
      <c r="L255" s="150"/>
      <c r="M255" s="145"/>
      <c r="N255" s="150"/>
      <c r="O255" s="150"/>
      <c r="P255" s="150"/>
      <c r="Q255" s="154"/>
      <c r="R255" s="154"/>
      <c r="S255" s="152"/>
      <c r="T255" s="153">
        <f t="shared" si="0"/>
        <v>0</v>
      </c>
    </row>
    <row r="256" spans="2:20" ht="12">
      <c r="B256" s="275"/>
      <c r="C256" s="150"/>
      <c r="D256" s="150"/>
      <c r="E256" s="150"/>
      <c r="F256" s="150"/>
      <c r="G256" s="150"/>
      <c r="H256" s="150"/>
      <c r="I256" s="150"/>
      <c r="J256" s="150"/>
      <c r="K256" s="150"/>
      <c r="L256" s="150"/>
      <c r="M256" s="145"/>
      <c r="N256" s="150"/>
      <c r="O256" s="150"/>
      <c r="P256" s="150"/>
      <c r="Q256" s="154"/>
      <c r="R256" s="154"/>
      <c r="S256" s="152"/>
      <c r="T256" s="153">
        <f t="shared" si="0"/>
        <v>0</v>
      </c>
    </row>
    <row r="257" spans="2:20" ht="12">
      <c r="B257" s="275"/>
      <c r="C257" s="150"/>
      <c r="D257" s="150"/>
      <c r="E257" s="150"/>
      <c r="F257" s="150"/>
      <c r="G257" s="150"/>
      <c r="H257" s="150"/>
      <c r="I257" s="150"/>
      <c r="J257" s="150"/>
      <c r="K257" s="150"/>
      <c r="L257" s="150"/>
      <c r="M257" s="145"/>
      <c r="N257" s="150"/>
      <c r="O257" s="150"/>
      <c r="P257" s="150"/>
      <c r="Q257" s="154"/>
      <c r="R257" s="154"/>
      <c r="S257" s="152"/>
      <c r="T257" s="153">
        <f t="shared" si="0"/>
        <v>0</v>
      </c>
    </row>
    <row r="258" spans="2:20" ht="12">
      <c r="B258" s="275"/>
      <c r="C258" s="150"/>
      <c r="D258" s="150"/>
      <c r="E258" s="150"/>
      <c r="F258" s="150"/>
      <c r="G258" s="150"/>
      <c r="H258" s="150"/>
      <c r="I258" s="150"/>
      <c r="J258" s="150"/>
      <c r="K258" s="150"/>
      <c r="L258" s="150"/>
      <c r="M258" s="145"/>
      <c r="N258" s="150"/>
      <c r="O258" s="150"/>
      <c r="P258" s="150"/>
      <c r="Q258" s="154"/>
      <c r="R258" s="154"/>
      <c r="S258" s="152"/>
      <c r="T258" s="153">
        <f t="shared" si="0"/>
        <v>0</v>
      </c>
    </row>
    <row r="259" spans="2:20" ht="12">
      <c r="B259" s="275"/>
      <c r="C259" s="150"/>
      <c r="D259" s="150"/>
      <c r="E259" s="150"/>
      <c r="F259" s="150"/>
      <c r="G259" s="150"/>
      <c r="H259" s="150"/>
      <c r="I259" s="150"/>
      <c r="J259" s="150"/>
      <c r="K259" s="150"/>
      <c r="L259" s="150"/>
      <c r="M259" s="145"/>
      <c r="N259" s="150"/>
      <c r="O259" s="150"/>
      <c r="P259" s="150"/>
      <c r="Q259" s="154"/>
      <c r="R259" s="154"/>
      <c r="S259" s="152"/>
      <c r="T259" s="153">
        <f t="shared" si="0"/>
        <v>0</v>
      </c>
    </row>
    <row r="260" spans="2:20" ht="12">
      <c r="B260" s="275"/>
      <c r="C260" s="150"/>
      <c r="D260" s="150"/>
      <c r="E260" s="150"/>
      <c r="F260" s="150"/>
      <c r="G260" s="150"/>
      <c r="H260" s="150"/>
      <c r="I260" s="150"/>
      <c r="J260" s="150"/>
      <c r="K260" s="150"/>
      <c r="L260" s="150"/>
      <c r="M260" s="145"/>
      <c r="N260" s="150"/>
      <c r="O260" s="150"/>
      <c r="P260" s="150"/>
      <c r="Q260" s="154"/>
      <c r="R260" s="154"/>
      <c r="S260" s="152"/>
      <c r="T260" s="153">
        <f t="shared" si="0"/>
        <v>0</v>
      </c>
    </row>
    <row r="261" spans="2:20" ht="12">
      <c r="B261" s="275"/>
      <c r="C261" s="150"/>
      <c r="D261" s="150"/>
      <c r="E261" s="150"/>
      <c r="F261" s="150"/>
      <c r="G261" s="150"/>
      <c r="H261" s="150"/>
      <c r="I261" s="150"/>
      <c r="J261" s="150"/>
      <c r="K261" s="150"/>
      <c r="L261" s="150"/>
      <c r="M261" s="145"/>
      <c r="N261" s="150"/>
      <c r="O261" s="150"/>
      <c r="P261" s="150"/>
      <c r="Q261" s="154"/>
      <c r="R261" s="154"/>
      <c r="S261" s="152"/>
      <c r="T261" s="153">
        <f t="shared" si="0"/>
        <v>0</v>
      </c>
    </row>
    <row r="262" spans="2:20" ht="12">
      <c r="B262" s="275"/>
      <c r="C262" s="150"/>
      <c r="D262" s="150"/>
      <c r="E262" s="150"/>
      <c r="F262" s="150"/>
      <c r="G262" s="150"/>
      <c r="H262" s="150"/>
      <c r="I262" s="150"/>
      <c r="J262" s="150"/>
      <c r="K262" s="150"/>
      <c r="L262" s="150"/>
      <c r="M262" s="145"/>
      <c r="N262" s="150"/>
      <c r="O262" s="150"/>
      <c r="P262" s="150"/>
      <c r="Q262" s="154"/>
      <c r="R262" s="154"/>
      <c r="S262" s="152"/>
      <c r="T262" s="153">
        <f t="shared" si="0"/>
        <v>0</v>
      </c>
    </row>
    <row r="263" spans="2:20" ht="12">
      <c r="B263" s="275"/>
      <c r="C263" s="150"/>
      <c r="D263" s="150"/>
      <c r="E263" s="150"/>
      <c r="F263" s="150"/>
      <c r="G263" s="150"/>
      <c r="H263" s="150"/>
      <c r="I263" s="150"/>
      <c r="J263" s="150"/>
      <c r="K263" s="150"/>
      <c r="L263" s="150"/>
      <c r="M263" s="145"/>
      <c r="N263" s="150"/>
      <c r="O263" s="150"/>
      <c r="P263" s="150"/>
      <c r="Q263" s="154"/>
      <c r="R263" s="154"/>
      <c r="S263" s="152"/>
      <c r="T263" s="153">
        <f t="shared" si="0"/>
        <v>0</v>
      </c>
    </row>
    <row r="264" spans="2:20" ht="12">
      <c r="B264" s="275"/>
      <c r="C264" s="150"/>
      <c r="D264" s="150"/>
      <c r="E264" s="150"/>
      <c r="F264" s="150"/>
      <c r="G264" s="150"/>
      <c r="H264" s="150"/>
      <c r="I264" s="150"/>
      <c r="J264" s="150"/>
      <c r="K264" s="150"/>
      <c r="L264" s="150"/>
      <c r="M264" s="145"/>
      <c r="N264" s="150"/>
      <c r="O264" s="150"/>
      <c r="P264" s="150"/>
      <c r="Q264" s="154"/>
      <c r="R264" s="154"/>
      <c r="S264" s="152"/>
      <c r="T264" s="153">
        <f t="shared" si="0"/>
        <v>0</v>
      </c>
    </row>
    <row r="265" spans="2:20" ht="12">
      <c r="B265" s="275"/>
      <c r="C265" s="150"/>
      <c r="D265" s="150"/>
      <c r="E265" s="150"/>
      <c r="F265" s="150"/>
      <c r="G265" s="150"/>
      <c r="H265" s="150"/>
      <c r="I265" s="150"/>
      <c r="J265" s="150"/>
      <c r="K265" s="150"/>
      <c r="L265" s="150"/>
      <c r="M265" s="145"/>
      <c r="N265" s="150"/>
      <c r="O265" s="150"/>
      <c r="P265" s="150"/>
      <c r="Q265" s="154"/>
      <c r="R265" s="154"/>
      <c r="S265" s="152"/>
      <c r="T265" s="153">
        <f t="shared" si="0"/>
        <v>0</v>
      </c>
    </row>
    <row r="266" spans="2:20" ht="12">
      <c r="B266" s="275"/>
      <c r="C266" s="150"/>
      <c r="D266" s="150"/>
      <c r="E266" s="150"/>
      <c r="F266" s="150"/>
      <c r="G266" s="150"/>
      <c r="H266" s="150"/>
      <c r="I266" s="150"/>
      <c r="J266" s="150"/>
      <c r="K266" s="150"/>
      <c r="L266" s="150"/>
      <c r="M266" s="145"/>
      <c r="N266" s="150"/>
      <c r="O266" s="150"/>
      <c r="P266" s="150"/>
      <c r="Q266" s="154"/>
      <c r="R266" s="154"/>
      <c r="S266" s="152"/>
      <c r="T266" s="153">
        <f t="shared" si="0"/>
        <v>0</v>
      </c>
    </row>
    <row r="267" spans="2:20" ht="12">
      <c r="B267" s="275"/>
      <c r="C267" s="150"/>
      <c r="D267" s="150"/>
      <c r="E267" s="150"/>
      <c r="F267" s="150"/>
      <c r="G267" s="150"/>
      <c r="H267" s="150"/>
      <c r="I267" s="150"/>
      <c r="J267" s="150"/>
      <c r="K267" s="150"/>
      <c r="L267" s="150"/>
      <c r="M267" s="145"/>
      <c r="N267" s="150"/>
      <c r="O267" s="150"/>
      <c r="P267" s="150"/>
      <c r="Q267" s="154"/>
      <c r="R267" s="154"/>
      <c r="S267" s="152"/>
      <c r="T267" s="153">
        <f t="shared" si="0"/>
        <v>0</v>
      </c>
    </row>
    <row r="268" spans="2:20" ht="12">
      <c r="B268" s="275"/>
      <c r="C268" s="150"/>
      <c r="D268" s="150"/>
      <c r="E268" s="150"/>
      <c r="F268" s="150"/>
      <c r="G268" s="150"/>
      <c r="H268" s="150"/>
      <c r="I268" s="150"/>
      <c r="J268" s="150"/>
      <c r="K268" s="150"/>
      <c r="L268" s="150"/>
      <c r="M268" s="145"/>
      <c r="N268" s="150"/>
      <c r="O268" s="150"/>
      <c r="P268" s="150"/>
      <c r="Q268" s="154"/>
      <c r="R268" s="154"/>
      <c r="S268" s="152"/>
      <c r="T268" s="153">
        <f t="shared" ref="T268:T398" si="4">R268*(1-S268)</f>
        <v>0</v>
      </c>
    </row>
    <row r="269" spans="2:20" ht="12">
      <c r="B269" s="275"/>
      <c r="C269" s="150"/>
      <c r="D269" s="150"/>
      <c r="E269" s="150"/>
      <c r="F269" s="150"/>
      <c r="G269" s="150"/>
      <c r="H269" s="150"/>
      <c r="I269" s="150"/>
      <c r="J269" s="150"/>
      <c r="K269" s="150"/>
      <c r="L269" s="150"/>
      <c r="M269" s="145"/>
      <c r="N269" s="150"/>
      <c r="O269" s="150"/>
      <c r="P269" s="150"/>
      <c r="Q269" s="154"/>
      <c r="R269" s="154"/>
      <c r="S269" s="152"/>
      <c r="T269" s="153">
        <f t="shared" si="4"/>
        <v>0</v>
      </c>
    </row>
    <row r="270" spans="2:20" ht="12">
      <c r="B270" s="275"/>
      <c r="C270" s="150"/>
      <c r="D270" s="150"/>
      <c r="E270" s="150"/>
      <c r="F270" s="150"/>
      <c r="G270" s="150"/>
      <c r="H270" s="150"/>
      <c r="I270" s="150"/>
      <c r="J270" s="150"/>
      <c r="K270" s="150"/>
      <c r="L270" s="150"/>
      <c r="M270" s="145"/>
      <c r="N270" s="150"/>
      <c r="O270" s="150"/>
      <c r="P270" s="150"/>
      <c r="Q270" s="154"/>
      <c r="R270" s="154"/>
      <c r="S270" s="152"/>
      <c r="T270" s="153">
        <f t="shared" si="4"/>
        <v>0</v>
      </c>
    </row>
    <row r="271" spans="2:20" ht="12">
      <c r="B271" s="275"/>
      <c r="C271" s="150"/>
      <c r="D271" s="150"/>
      <c r="E271" s="150"/>
      <c r="F271" s="150"/>
      <c r="G271" s="150"/>
      <c r="H271" s="150"/>
      <c r="I271" s="150"/>
      <c r="J271" s="150"/>
      <c r="K271" s="150"/>
      <c r="L271" s="150"/>
      <c r="M271" s="145"/>
      <c r="N271" s="150"/>
      <c r="O271" s="150"/>
      <c r="P271" s="150"/>
      <c r="Q271" s="154"/>
      <c r="R271" s="154"/>
      <c r="S271" s="152"/>
      <c r="T271" s="153">
        <f t="shared" si="4"/>
        <v>0</v>
      </c>
    </row>
    <row r="272" spans="2:20" ht="12">
      <c r="B272" s="275"/>
      <c r="C272" s="150"/>
      <c r="D272" s="150"/>
      <c r="E272" s="150"/>
      <c r="F272" s="150"/>
      <c r="G272" s="150"/>
      <c r="H272" s="150"/>
      <c r="I272" s="150"/>
      <c r="J272" s="150"/>
      <c r="K272" s="150"/>
      <c r="L272" s="150"/>
      <c r="M272" s="145"/>
      <c r="N272" s="150"/>
      <c r="O272" s="150"/>
      <c r="P272" s="150"/>
      <c r="Q272" s="154"/>
      <c r="R272" s="154"/>
      <c r="S272" s="152"/>
      <c r="T272" s="153">
        <f t="shared" si="4"/>
        <v>0</v>
      </c>
    </row>
    <row r="273" spans="2:20" ht="12">
      <c r="B273" s="275"/>
      <c r="C273" s="150"/>
      <c r="D273" s="150"/>
      <c r="E273" s="150"/>
      <c r="F273" s="150"/>
      <c r="G273" s="150"/>
      <c r="H273" s="150"/>
      <c r="I273" s="150"/>
      <c r="J273" s="150"/>
      <c r="K273" s="150"/>
      <c r="L273" s="150"/>
      <c r="M273" s="145"/>
      <c r="N273" s="150"/>
      <c r="O273" s="150"/>
      <c r="P273" s="150"/>
      <c r="Q273" s="154"/>
      <c r="R273" s="154"/>
      <c r="S273" s="152"/>
      <c r="T273" s="153">
        <f t="shared" si="4"/>
        <v>0</v>
      </c>
    </row>
    <row r="274" spans="2:20" ht="12">
      <c r="B274" s="275"/>
      <c r="C274" s="150"/>
      <c r="D274" s="150"/>
      <c r="E274" s="150"/>
      <c r="F274" s="150"/>
      <c r="G274" s="150"/>
      <c r="H274" s="150"/>
      <c r="I274" s="150"/>
      <c r="J274" s="150"/>
      <c r="K274" s="150"/>
      <c r="L274" s="150"/>
      <c r="M274" s="145"/>
      <c r="N274" s="150"/>
      <c r="O274" s="150"/>
      <c r="P274" s="150"/>
      <c r="Q274" s="154"/>
      <c r="R274" s="154"/>
      <c r="S274" s="152"/>
      <c r="T274" s="153">
        <f t="shared" si="4"/>
        <v>0</v>
      </c>
    </row>
    <row r="275" spans="2:20" ht="12">
      <c r="B275" s="275"/>
      <c r="C275" s="150"/>
      <c r="D275" s="150"/>
      <c r="E275" s="150"/>
      <c r="F275" s="150"/>
      <c r="G275" s="150"/>
      <c r="H275" s="150"/>
      <c r="I275" s="150"/>
      <c r="J275" s="150"/>
      <c r="K275" s="150"/>
      <c r="L275" s="150"/>
      <c r="M275" s="145"/>
      <c r="N275" s="150"/>
      <c r="O275" s="150"/>
      <c r="P275" s="150"/>
      <c r="Q275" s="154"/>
      <c r="R275" s="154"/>
      <c r="S275" s="152"/>
      <c r="T275" s="153">
        <f t="shared" si="4"/>
        <v>0</v>
      </c>
    </row>
    <row r="276" spans="2:20" ht="12">
      <c r="B276" s="275"/>
      <c r="C276" s="150"/>
      <c r="D276" s="150"/>
      <c r="E276" s="150"/>
      <c r="F276" s="150"/>
      <c r="G276" s="150"/>
      <c r="H276" s="150"/>
      <c r="I276" s="150"/>
      <c r="J276" s="150"/>
      <c r="K276" s="150"/>
      <c r="L276" s="150"/>
      <c r="M276" s="145"/>
      <c r="N276" s="150"/>
      <c r="O276" s="150"/>
      <c r="P276" s="150"/>
      <c r="Q276" s="154"/>
      <c r="R276" s="154"/>
      <c r="S276" s="152"/>
      <c r="T276" s="153">
        <f t="shared" si="4"/>
        <v>0</v>
      </c>
    </row>
    <row r="277" spans="2:20" ht="12">
      <c r="B277" s="275"/>
      <c r="C277" s="150"/>
      <c r="D277" s="150"/>
      <c r="E277" s="150"/>
      <c r="F277" s="150"/>
      <c r="G277" s="150"/>
      <c r="H277" s="150"/>
      <c r="I277" s="150"/>
      <c r="J277" s="150"/>
      <c r="K277" s="150"/>
      <c r="L277" s="150"/>
      <c r="M277" s="145"/>
      <c r="N277" s="150"/>
      <c r="O277" s="150"/>
      <c r="P277" s="150"/>
      <c r="Q277" s="154"/>
      <c r="R277" s="154"/>
      <c r="S277" s="152"/>
      <c r="T277" s="153">
        <f t="shared" si="4"/>
        <v>0</v>
      </c>
    </row>
    <row r="278" spans="2:20" ht="12">
      <c r="B278" s="275"/>
      <c r="C278" s="150"/>
      <c r="D278" s="150"/>
      <c r="E278" s="150"/>
      <c r="F278" s="150"/>
      <c r="G278" s="150"/>
      <c r="H278" s="150"/>
      <c r="I278" s="150"/>
      <c r="J278" s="150"/>
      <c r="K278" s="150"/>
      <c r="L278" s="150"/>
      <c r="M278" s="145"/>
      <c r="N278" s="150"/>
      <c r="O278" s="150"/>
      <c r="P278" s="150"/>
      <c r="Q278" s="154"/>
      <c r="R278" s="154"/>
      <c r="S278" s="152"/>
      <c r="T278" s="153">
        <f t="shared" si="4"/>
        <v>0</v>
      </c>
    </row>
    <row r="279" spans="2:20" ht="12">
      <c r="B279" s="275"/>
      <c r="C279" s="150"/>
      <c r="D279" s="150"/>
      <c r="E279" s="150"/>
      <c r="F279" s="150"/>
      <c r="G279" s="150"/>
      <c r="H279" s="150"/>
      <c r="I279" s="150"/>
      <c r="J279" s="150"/>
      <c r="K279" s="150"/>
      <c r="L279" s="150"/>
      <c r="M279" s="145"/>
      <c r="N279" s="150"/>
      <c r="O279" s="150"/>
      <c r="P279" s="150"/>
      <c r="Q279" s="154"/>
      <c r="R279" s="154"/>
      <c r="S279" s="152"/>
      <c r="T279" s="153">
        <f t="shared" si="4"/>
        <v>0</v>
      </c>
    </row>
    <row r="280" spans="2:20" ht="12">
      <c r="B280" s="275"/>
      <c r="C280" s="150"/>
      <c r="D280" s="150"/>
      <c r="E280" s="150"/>
      <c r="F280" s="150"/>
      <c r="G280" s="150"/>
      <c r="H280" s="150"/>
      <c r="I280" s="150"/>
      <c r="J280" s="150"/>
      <c r="K280" s="150"/>
      <c r="L280" s="150"/>
      <c r="M280" s="145"/>
      <c r="N280" s="150"/>
      <c r="O280" s="150"/>
      <c r="P280" s="150"/>
      <c r="Q280" s="154"/>
      <c r="R280" s="154"/>
      <c r="S280" s="152"/>
      <c r="T280" s="153">
        <f t="shared" si="4"/>
        <v>0</v>
      </c>
    </row>
    <row r="281" spans="2:20" ht="12">
      <c r="B281" s="275"/>
      <c r="C281" s="150"/>
      <c r="D281" s="150"/>
      <c r="E281" s="150"/>
      <c r="F281" s="150"/>
      <c r="G281" s="150"/>
      <c r="H281" s="150"/>
      <c r="I281" s="150"/>
      <c r="J281" s="150"/>
      <c r="K281" s="150"/>
      <c r="L281" s="150"/>
      <c r="M281" s="145"/>
      <c r="N281" s="150"/>
      <c r="O281" s="150"/>
      <c r="P281" s="150"/>
      <c r="Q281" s="154"/>
      <c r="R281" s="154"/>
      <c r="S281" s="152"/>
      <c r="T281" s="153">
        <f t="shared" si="4"/>
        <v>0</v>
      </c>
    </row>
    <row r="282" spans="2:20" ht="12">
      <c r="B282" s="275"/>
      <c r="C282" s="150"/>
      <c r="D282" s="150"/>
      <c r="E282" s="150"/>
      <c r="F282" s="150"/>
      <c r="G282" s="150"/>
      <c r="H282" s="150"/>
      <c r="I282" s="150"/>
      <c r="J282" s="150"/>
      <c r="K282" s="150"/>
      <c r="L282" s="150"/>
      <c r="M282" s="145"/>
      <c r="N282" s="150"/>
      <c r="O282" s="150"/>
      <c r="P282" s="150"/>
      <c r="Q282" s="154"/>
      <c r="R282" s="154"/>
      <c r="S282" s="152"/>
      <c r="T282" s="153">
        <f t="shared" si="4"/>
        <v>0</v>
      </c>
    </row>
    <row r="283" spans="2:20" ht="12">
      <c r="B283" s="275"/>
      <c r="C283" s="150"/>
      <c r="D283" s="150"/>
      <c r="E283" s="150"/>
      <c r="F283" s="150"/>
      <c r="G283" s="150"/>
      <c r="H283" s="150"/>
      <c r="I283" s="150"/>
      <c r="J283" s="150"/>
      <c r="K283" s="150"/>
      <c r="L283" s="150"/>
      <c r="M283" s="145"/>
      <c r="N283" s="150"/>
      <c r="O283" s="150"/>
      <c r="P283" s="150"/>
      <c r="Q283" s="154"/>
      <c r="R283" s="154"/>
      <c r="S283" s="152"/>
      <c r="T283" s="153">
        <f t="shared" si="4"/>
        <v>0</v>
      </c>
    </row>
    <row r="284" spans="2:20" ht="12">
      <c r="B284" s="275"/>
      <c r="C284" s="150"/>
      <c r="D284" s="150"/>
      <c r="E284" s="150"/>
      <c r="F284" s="150"/>
      <c r="G284" s="150"/>
      <c r="H284" s="150"/>
      <c r="I284" s="150"/>
      <c r="J284" s="150"/>
      <c r="K284" s="150"/>
      <c r="L284" s="150"/>
      <c r="M284" s="145"/>
      <c r="N284" s="150"/>
      <c r="O284" s="150"/>
      <c r="P284" s="150"/>
      <c r="Q284" s="154"/>
      <c r="R284" s="154"/>
      <c r="S284" s="152"/>
      <c r="T284" s="153">
        <f t="shared" si="4"/>
        <v>0</v>
      </c>
    </row>
    <row r="285" spans="2:20" ht="12">
      <c r="B285" s="275"/>
      <c r="C285" s="150"/>
      <c r="D285" s="150"/>
      <c r="E285" s="150"/>
      <c r="F285" s="150"/>
      <c r="G285" s="150"/>
      <c r="H285" s="150"/>
      <c r="I285" s="150"/>
      <c r="J285" s="150"/>
      <c r="K285" s="150"/>
      <c r="L285" s="150"/>
      <c r="M285" s="145"/>
      <c r="N285" s="150"/>
      <c r="O285" s="150"/>
      <c r="P285" s="150"/>
      <c r="Q285" s="154"/>
      <c r="R285" s="154"/>
      <c r="S285" s="152"/>
      <c r="T285" s="153">
        <f t="shared" si="4"/>
        <v>0</v>
      </c>
    </row>
    <row r="286" spans="2:20" ht="12">
      <c r="B286" s="275"/>
      <c r="C286" s="150"/>
      <c r="D286" s="150"/>
      <c r="E286" s="150"/>
      <c r="F286" s="150"/>
      <c r="G286" s="150"/>
      <c r="H286" s="150"/>
      <c r="I286" s="150"/>
      <c r="J286" s="150"/>
      <c r="K286" s="150"/>
      <c r="L286" s="150"/>
      <c r="M286" s="145"/>
      <c r="N286" s="150"/>
      <c r="O286" s="150"/>
      <c r="P286" s="150"/>
      <c r="Q286" s="154"/>
      <c r="R286" s="154"/>
      <c r="S286" s="152"/>
      <c r="T286" s="153">
        <f t="shared" si="4"/>
        <v>0</v>
      </c>
    </row>
    <row r="287" spans="2:20" ht="12">
      <c r="B287" s="275"/>
      <c r="C287" s="150"/>
      <c r="D287" s="150"/>
      <c r="E287" s="150"/>
      <c r="F287" s="150"/>
      <c r="G287" s="150"/>
      <c r="H287" s="150"/>
      <c r="I287" s="150"/>
      <c r="J287" s="150"/>
      <c r="K287" s="150"/>
      <c r="L287" s="150"/>
      <c r="M287" s="145"/>
      <c r="N287" s="150"/>
      <c r="O287" s="150"/>
      <c r="P287" s="150"/>
      <c r="Q287" s="154"/>
      <c r="R287" s="154"/>
      <c r="S287" s="152"/>
      <c r="T287" s="153">
        <f t="shared" si="4"/>
        <v>0</v>
      </c>
    </row>
    <row r="288" spans="2:20" ht="12">
      <c r="B288" s="275"/>
      <c r="C288" s="150"/>
      <c r="D288" s="150"/>
      <c r="E288" s="150"/>
      <c r="F288" s="150"/>
      <c r="G288" s="150"/>
      <c r="H288" s="150"/>
      <c r="I288" s="150"/>
      <c r="J288" s="150"/>
      <c r="K288" s="150"/>
      <c r="L288" s="150"/>
      <c r="M288" s="145"/>
      <c r="N288" s="150"/>
      <c r="O288" s="150"/>
      <c r="P288" s="150"/>
      <c r="Q288" s="154"/>
      <c r="R288" s="154"/>
      <c r="S288" s="152"/>
      <c r="T288" s="153">
        <f t="shared" si="4"/>
        <v>0</v>
      </c>
    </row>
    <row r="289" spans="2:20" ht="12">
      <c r="B289" s="275"/>
      <c r="C289" s="150"/>
      <c r="D289" s="150"/>
      <c r="E289" s="150"/>
      <c r="F289" s="150"/>
      <c r="G289" s="150"/>
      <c r="H289" s="150"/>
      <c r="I289" s="150"/>
      <c r="J289" s="150"/>
      <c r="K289" s="150"/>
      <c r="L289" s="150"/>
      <c r="M289" s="145"/>
      <c r="N289" s="150"/>
      <c r="O289" s="150"/>
      <c r="P289" s="150"/>
      <c r="Q289" s="154"/>
      <c r="R289" s="154"/>
      <c r="S289" s="152"/>
      <c r="T289" s="153">
        <f t="shared" si="4"/>
        <v>0</v>
      </c>
    </row>
    <row r="290" spans="2:20" ht="12">
      <c r="B290" s="275"/>
      <c r="C290" s="150"/>
      <c r="D290" s="150"/>
      <c r="E290" s="150"/>
      <c r="F290" s="150"/>
      <c r="G290" s="150"/>
      <c r="H290" s="150"/>
      <c r="I290" s="150"/>
      <c r="J290" s="150"/>
      <c r="K290" s="150"/>
      <c r="L290" s="150"/>
      <c r="M290" s="145"/>
      <c r="N290" s="150"/>
      <c r="O290" s="150"/>
      <c r="P290" s="150"/>
      <c r="Q290" s="154"/>
      <c r="R290" s="154"/>
      <c r="S290" s="152"/>
      <c r="T290" s="153">
        <f t="shared" si="4"/>
        <v>0</v>
      </c>
    </row>
    <row r="291" spans="2:20" ht="12">
      <c r="B291" s="275"/>
      <c r="C291" s="150"/>
      <c r="D291" s="150"/>
      <c r="E291" s="150"/>
      <c r="F291" s="150"/>
      <c r="G291" s="150"/>
      <c r="H291" s="150"/>
      <c r="I291" s="150"/>
      <c r="J291" s="150"/>
      <c r="K291" s="150"/>
      <c r="L291" s="150"/>
      <c r="M291" s="145"/>
      <c r="N291" s="150"/>
      <c r="O291" s="150"/>
      <c r="P291" s="150"/>
      <c r="Q291" s="154"/>
      <c r="R291" s="154"/>
      <c r="S291" s="152"/>
      <c r="T291" s="153">
        <f t="shared" si="4"/>
        <v>0</v>
      </c>
    </row>
    <row r="292" spans="2:20" ht="12">
      <c r="B292" s="275"/>
      <c r="C292" s="150"/>
      <c r="D292" s="150"/>
      <c r="E292" s="150"/>
      <c r="F292" s="150"/>
      <c r="G292" s="150"/>
      <c r="H292" s="150"/>
      <c r="I292" s="150"/>
      <c r="J292" s="150"/>
      <c r="K292" s="150"/>
      <c r="L292" s="150"/>
      <c r="M292" s="145"/>
      <c r="N292" s="150"/>
      <c r="O292" s="150"/>
      <c r="P292" s="150"/>
      <c r="Q292" s="154"/>
      <c r="R292" s="154"/>
      <c r="S292" s="152"/>
      <c r="T292" s="153">
        <f t="shared" si="4"/>
        <v>0</v>
      </c>
    </row>
    <row r="293" spans="2:20" ht="12">
      <c r="B293" s="275"/>
      <c r="C293" s="150"/>
      <c r="D293" s="150"/>
      <c r="E293" s="150"/>
      <c r="F293" s="150"/>
      <c r="G293" s="150"/>
      <c r="H293" s="150"/>
      <c r="I293" s="150"/>
      <c r="J293" s="150"/>
      <c r="K293" s="150"/>
      <c r="L293" s="150"/>
      <c r="M293" s="145"/>
      <c r="N293" s="150"/>
      <c r="O293" s="150"/>
      <c r="P293" s="150"/>
      <c r="Q293" s="154"/>
      <c r="R293" s="154"/>
      <c r="S293" s="152"/>
      <c r="T293" s="153">
        <f t="shared" si="4"/>
        <v>0</v>
      </c>
    </row>
    <row r="294" spans="2:20" ht="12">
      <c r="B294" s="275"/>
      <c r="C294" s="150"/>
      <c r="D294" s="150"/>
      <c r="E294" s="150"/>
      <c r="F294" s="150"/>
      <c r="G294" s="150"/>
      <c r="H294" s="150"/>
      <c r="I294" s="150"/>
      <c r="J294" s="150"/>
      <c r="K294" s="150"/>
      <c r="L294" s="150"/>
      <c r="M294" s="145"/>
      <c r="N294" s="150"/>
      <c r="O294" s="150"/>
      <c r="P294" s="150"/>
      <c r="Q294" s="154"/>
      <c r="R294" s="154"/>
      <c r="S294" s="152"/>
      <c r="T294" s="153">
        <f t="shared" si="4"/>
        <v>0</v>
      </c>
    </row>
    <row r="295" spans="2:20" ht="12">
      <c r="B295" s="275"/>
      <c r="C295" s="150"/>
      <c r="D295" s="150"/>
      <c r="E295" s="150"/>
      <c r="F295" s="150"/>
      <c r="G295" s="150"/>
      <c r="H295" s="150"/>
      <c r="I295" s="150"/>
      <c r="J295" s="150"/>
      <c r="K295" s="150"/>
      <c r="L295" s="150"/>
      <c r="M295" s="145"/>
      <c r="N295" s="150"/>
      <c r="O295" s="150"/>
      <c r="P295" s="150"/>
      <c r="Q295" s="154"/>
      <c r="R295" s="154"/>
      <c r="S295" s="152"/>
      <c r="T295" s="153">
        <f t="shared" si="4"/>
        <v>0</v>
      </c>
    </row>
    <row r="296" spans="2:20" ht="12">
      <c r="B296" s="275"/>
      <c r="C296" s="150"/>
      <c r="D296" s="150"/>
      <c r="E296" s="150"/>
      <c r="F296" s="150"/>
      <c r="G296" s="150"/>
      <c r="H296" s="150"/>
      <c r="I296" s="150"/>
      <c r="J296" s="150"/>
      <c r="K296" s="150"/>
      <c r="L296" s="150"/>
      <c r="M296" s="145"/>
      <c r="N296" s="150"/>
      <c r="O296" s="150"/>
      <c r="P296" s="150"/>
      <c r="Q296" s="154"/>
      <c r="R296" s="154"/>
      <c r="S296" s="152"/>
      <c r="T296" s="153">
        <f t="shared" si="4"/>
        <v>0</v>
      </c>
    </row>
    <row r="297" spans="2:20" ht="12">
      <c r="B297" s="275"/>
      <c r="C297" s="150"/>
      <c r="D297" s="150"/>
      <c r="E297" s="150"/>
      <c r="F297" s="150"/>
      <c r="G297" s="150"/>
      <c r="H297" s="150"/>
      <c r="I297" s="150"/>
      <c r="J297" s="150"/>
      <c r="K297" s="150"/>
      <c r="L297" s="150"/>
      <c r="M297" s="145"/>
      <c r="N297" s="150"/>
      <c r="O297" s="150"/>
      <c r="P297" s="150"/>
      <c r="Q297" s="154"/>
      <c r="R297" s="154"/>
      <c r="S297" s="152"/>
      <c r="T297" s="153">
        <f t="shared" si="4"/>
        <v>0</v>
      </c>
    </row>
    <row r="298" spans="2:20" ht="12">
      <c r="B298" s="275"/>
      <c r="C298" s="150"/>
      <c r="D298" s="150"/>
      <c r="E298" s="150"/>
      <c r="F298" s="150"/>
      <c r="G298" s="150"/>
      <c r="H298" s="150"/>
      <c r="I298" s="150"/>
      <c r="J298" s="150"/>
      <c r="K298" s="150"/>
      <c r="L298" s="150"/>
      <c r="M298" s="145"/>
      <c r="N298" s="150"/>
      <c r="O298" s="150"/>
      <c r="P298" s="150"/>
      <c r="Q298" s="154"/>
      <c r="R298" s="154"/>
      <c r="S298" s="152"/>
      <c r="T298" s="153">
        <f t="shared" si="4"/>
        <v>0</v>
      </c>
    </row>
    <row r="299" spans="2:20" ht="12">
      <c r="B299" s="275"/>
      <c r="C299" s="150"/>
      <c r="D299" s="150"/>
      <c r="E299" s="150"/>
      <c r="F299" s="150"/>
      <c r="G299" s="150"/>
      <c r="H299" s="150"/>
      <c r="I299" s="150"/>
      <c r="J299" s="150"/>
      <c r="K299" s="150"/>
      <c r="L299" s="150"/>
      <c r="M299" s="145"/>
      <c r="N299" s="150"/>
      <c r="O299" s="150"/>
      <c r="P299" s="150"/>
      <c r="Q299" s="154"/>
      <c r="R299" s="154"/>
      <c r="S299" s="152"/>
      <c r="T299" s="153">
        <f t="shared" si="4"/>
        <v>0</v>
      </c>
    </row>
    <row r="300" spans="2:20" ht="12">
      <c r="B300" s="275"/>
      <c r="C300" s="150"/>
      <c r="D300" s="150"/>
      <c r="E300" s="150"/>
      <c r="F300" s="150"/>
      <c r="G300" s="150"/>
      <c r="H300" s="150"/>
      <c r="I300" s="150"/>
      <c r="J300" s="150"/>
      <c r="K300" s="150"/>
      <c r="L300" s="150"/>
      <c r="M300" s="145"/>
      <c r="N300" s="150"/>
      <c r="O300" s="150"/>
      <c r="P300" s="150"/>
      <c r="Q300" s="154"/>
      <c r="R300" s="154"/>
      <c r="S300" s="152"/>
      <c r="T300" s="153">
        <f t="shared" si="4"/>
        <v>0</v>
      </c>
    </row>
    <row r="301" spans="2:20" ht="12">
      <c r="B301" s="275"/>
      <c r="C301" s="150"/>
      <c r="D301" s="150"/>
      <c r="E301" s="150"/>
      <c r="F301" s="150"/>
      <c r="G301" s="150"/>
      <c r="H301" s="150"/>
      <c r="I301" s="150"/>
      <c r="J301" s="150"/>
      <c r="K301" s="150"/>
      <c r="L301" s="150"/>
      <c r="M301" s="145"/>
      <c r="N301" s="150"/>
      <c r="O301" s="150"/>
      <c r="P301" s="150"/>
      <c r="Q301" s="154"/>
      <c r="R301" s="154"/>
      <c r="S301" s="152"/>
      <c r="T301" s="153">
        <f t="shared" si="4"/>
        <v>0</v>
      </c>
    </row>
    <row r="302" spans="2:20" ht="12">
      <c r="B302" s="275"/>
      <c r="C302" s="150"/>
      <c r="D302" s="150"/>
      <c r="E302" s="150"/>
      <c r="F302" s="150"/>
      <c r="G302" s="150"/>
      <c r="H302" s="150"/>
      <c r="I302" s="150"/>
      <c r="J302" s="150"/>
      <c r="K302" s="150"/>
      <c r="L302" s="150"/>
      <c r="M302" s="145"/>
      <c r="N302" s="150"/>
      <c r="O302" s="150"/>
      <c r="P302" s="150"/>
      <c r="Q302" s="154"/>
      <c r="R302" s="154"/>
      <c r="S302" s="152"/>
      <c r="T302" s="153">
        <f t="shared" si="4"/>
        <v>0</v>
      </c>
    </row>
    <row r="303" spans="2:20" ht="12">
      <c r="B303" s="275"/>
      <c r="C303" s="150"/>
      <c r="D303" s="150"/>
      <c r="E303" s="150"/>
      <c r="F303" s="150"/>
      <c r="G303" s="150"/>
      <c r="H303" s="150"/>
      <c r="I303" s="150"/>
      <c r="J303" s="150"/>
      <c r="K303" s="150"/>
      <c r="L303" s="150"/>
      <c r="M303" s="145"/>
      <c r="N303" s="150"/>
      <c r="O303" s="150"/>
      <c r="P303" s="150"/>
      <c r="Q303" s="154"/>
      <c r="R303" s="154"/>
      <c r="S303" s="152"/>
      <c r="T303" s="153">
        <f t="shared" si="4"/>
        <v>0</v>
      </c>
    </row>
    <row r="304" spans="2:20" ht="12">
      <c r="B304" s="275"/>
      <c r="C304" s="150"/>
      <c r="D304" s="150"/>
      <c r="E304" s="150"/>
      <c r="F304" s="150"/>
      <c r="G304" s="150"/>
      <c r="H304" s="150"/>
      <c r="I304" s="150"/>
      <c r="J304" s="150"/>
      <c r="K304" s="150"/>
      <c r="L304" s="150"/>
      <c r="M304" s="145"/>
      <c r="N304" s="150"/>
      <c r="O304" s="150"/>
      <c r="P304" s="150"/>
      <c r="Q304" s="154"/>
      <c r="R304" s="154"/>
      <c r="S304" s="152"/>
      <c r="T304" s="153">
        <f t="shared" si="4"/>
        <v>0</v>
      </c>
    </row>
    <row r="305" spans="2:20" ht="12">
      <c r="B305" s="275"/>
      <c r="C305" s="150"/>
      <c r="D305" s="150"/>
      <c r="E305" s="150"/>
      <c r="F305" s="150"/>
      <c r="G305" s="150"/>
      <c r="H305" s="150"/>
      <c r="I305" s="150"/>
      <c r="J305" s="150"/>
      <c r="K305" s="150"/>
      <c r="L305" s="150"/>
      <c r="M305" s="145"/>
      <c r="N305" s="150"/>
      <c r="O305" s="150"/>
      <c r="P305" s="150"/>
      <c r="Q305" s="154"/>
      <c r="R305" s="154"/>
      <c r="S305" s="152"/>
      <c r="T305" s="153">
        <f t="shared" si="4"/>
        <v>0</v>
      </c>
    </row>
    <row r="306" spans="2:20" ht="12">
      <c r="B306" s="275"/>
      <c r="C306" s="150"/>
      <c r="D306" s="150"/>
      <c r="E306" s="150"/>
      <c r="F306" s="150"/>
      <c r="G306" s="150"/>
      <c r="H306" s="150"/>
      <c r="I306" s="150"/>
      <c r="J306" s="150"/>
      <c r="K306" s="150"/>
      <c r="L306" s="150"/>
      <c r="M306" s="145"/>
      <c r="N306" s="150"/>
      <c r="O306" s="150"/>
      <c r="P306" s="150"/>
      <c r="Q306" s="154"/>
      <c r="R306" s="154"/>
      <c r="S306" s="152"/>
      <c r="T306" s="153">
        <f t="shared" si="4"/>
        <v>0</v>
      </c>
    </row>
    <row r="307" spans="2:20" ht="12">
      <c r="B307" s="275"/>
      <c r="C307" s="150"/>
      <c r="D307" s="150"/>
      <c r="E307" s="150"/>
      <c r="F307" s="150"/>
      <c r="G307" s="150"/>
      <c r="H307" s="150"/>
      <c r="I307" s="150"/>
      <c r="J307" s="150"/>
      <c r="K307" s="150"/>
      <c r="L307" s="150"/>
      <c r="M307" s="145"/>
      <c r="N307" s="150"/>
      <c r="O307" s="150"/>
      <c r="P307" s="150"/>
      <c r="Q307" s="154"/>
      <c r="R307" s="154"/>
      <c r="S307" s="152"/>
      <c r="T307" s="153">
        <f t="shared" si="4"/>
        <v>0</v>
      </c>
    </row>
    <row r="308" spans="2:20" ht="12">
      <c r="B308" s="275"/>
      <c r="C308" s="150"/>
      <c r="D308" s="150"/>
      <c r="E308" s="150"/>
      <c r="F308" s="150"/>
      <c r="G308" s="150"/>
      <c r="H308" s="150"/>
      <c r="I308" s="150"/>
      <c r="J308" s="150"/>
      <c r="K308" s="150"/>
      <c r="L308" s="150"/>
      <c r="M308" s="145"/>
      <c r="N308" s="150"/>
      <c r="O308" s="150"/>
      <c r="P308" s="150"/>
      <c r="Q308" s="154"/>
      <c r="R308" s="154"/>
      <c r="S308" s="152"/>
      <c r="T308" s="153">
        <f t="shared" si="4"/>
        <v>0</v>
      </c>
    </row>
    <row r="309" spans="2:20" ht="12">
      <c r="B309" s="275"/>
      <c r="C309" s="150"/>
      <c r="D309" s="150"/>
      <c r="E309" s="150"/>
      <c r="F309" s="150"/>
      <c r="G309" s="150"/>
      <c r="H309" s="150"/>
      <c r="I309" s="150"/>
      <c r="J309" s="150"/>
      <c r="K309" s="150"/>
      <c r="L309" s="150"/>
      <c r="M309" s="145"/>
      <c r="N309" s="150"/>
      <c r="O309" s="150"/>
      <c r="P309" s="150"/>
      <c r="Q309" s="154"/>
      <c r="R309" s="154"/>
      <c r="S309" s="152"/>
      <c r="T309" s="153">
        <f t="shared" si="4"/>
        <v>0</v>
      </c>
    </row>
    <row r="310" spans="2:20" ht="12">
      <c r="B310" s="275"/>
      <c r="C310" s="150"/>
      <c r="D310" s="150"/>
      <c r="E310" s="150"/>
      <c r="F310" s="150"/>
      <c r="G310" s="150"/>
      <c r="H310" s="150"/>
      <c r="I310" s="150"/>
      <c r="J310" s="150"/>
      <c r="K310" s="150"/>
      <c r="L310" s="150"/>
      <c r="M310" s="145"/>
      <c r="N310" s="150"/>
      <c r="O310" s="150"/>
      <c r="P310" s="150"/>
      <c r="Q310" s="154"/>
      <c r="R310" s="154"/>
      <c r="S310" s="152"/>
      <c r="T310" s="153">
        <f t="shared" si="4"/>
        <v>0</v>
      </c>
    </row>
    <row r="311" spans="2:20" ht="12">
      <c r="B311" s="275"/>
      <c r="C311" s="150"/>
      <c r="D311" s="150"/>
      <c r="E311" s="150"/>
      <c r="F311" s="150"/>
      <c r="G311" s="150"/>
      <c r="H311" s="150"/>
      <c r="I311" s="150"/>
      <c r="J311" s="150"/>
      <c r="K311" s="150"/>
      <c r="L311" s="150"/>
      <c r="M311" s="145"/>
      <c r="N311" s="150"/>
      <c r="O311" s="150"/>
      <c r="P311" s="150"/>
      <c r="Q311" s="154"/>
      <c r="R311" s="154"/>
      <c r="S311" s="152"/>
      <c r="T311" s="153">
        <f t="shared" si="4"/>
        <v>0</v>
      </c>
    </row>
    <row r="312" spans="2:20" ht="12">
      <c r="B312" s="275"/>
      <c r="C312" s="150"/>
      <c r="D312" s="150"/>
      <c r="E312" s="150"/>
      <c r="F312" s="150"/>
      <c r="G312" s="150"/>
      <c r="H312" s="150"/>
      <c r="I312" s="150"/>
      <c r="J312" s="150"/>
      <c r="K312" s="150"/>
      <c r="L312" s="150"/>
      <c r="M312" s="145"/>
      <c r="N312" s="150"/>
      <c r="O312" s="150"/>
      <c r="P312" s="150"/>
      <c r="Q312" s="154"/>
      <c r="R312" s="154"/>
      <c r="S312" s="152"/>
      <c r="T312" s="153">
        <f t="shared" si="4"/>
        <v>0</v>
      </c>
    </row>
    <row r="313" spans="2:20" ht="12">
      <c r="B313" s="275"/>
      <c r="C313" s="150"/>
      <c r="D313" s="150"/>
      <c r="E313" s="150"/>
      <c r="F313" s="150"/>
      <c r="G313" s="150"/>
      <c r="H313" s="150"/>
      <c r="I313" s="150"/>
      <c r="J313" s="150"/>
      <c r="K313" s="150"/>
      <c r="L313" s="150"/>
      <c r="M313" s="145"/>
      <c r="N313" s="150"/>
      <c r="O313" s="150"/>
      <c r="P313" s="150"/>
      <c r="Q313" s="154"/>
      <c r="R313" s="154"/>
      <c r="S313" s="152"/>
      <c r="T313" s="153">
        <f t="shared" si="4"/>
        <v>0</v>
      </c>
    </row>
    <row r="314" spans="2:20" ht="12">
      <c r="B314" s="275"/>
      <c r="C314" s="150"/>
      <c r="D314" s="150"/>
      <c r="E314" s="150"/>
      <c r="F314" s="150"/>
      <c r="G314" s="150"/>
      <c r="H314" s="150"/>
      <c r="I314" s="150"/>
      <c r="J314" s="150"/>
      <c r="K314" s="150"/>
      <c r="L314" s="150"/>
      <c r="M314" s="145"/>
      <c r="N314" s="150"/>
      <c r="O314" s="150"/>
      <c r="P314" s="150"/>
      <c r="Q314" s="154"/>
      <c r="R314" s="154"/>
      <c r="S314" s="152"/>
      <c r="T314" s="153">
        <f t="shared" si="4"/>
        <v>0</v>
      </c>
    </row>
    <row r="315" spans="2:20" ht="12">
      <c r="B315" s="275"/>
      <c r="C315" s="150"/>
      <c r="D315" s="150"/>
      <c r="E315" s="150"/>
      <c r="F315" s="150"/>
      <c r="G315" s="150"/>
      <c r="H315" s="150"/>
      <c r="I315" s="150"/>
      <c r="J315" s="150"/>
      <c r="K315" s="150"/>
      <c r="L315" s="150"/>
      <c r="M315" s="145"/>
      <c r="N315" s="150"/>
      <c r="O315" s="150"/>
      <c r="P315" s="150"/>
      <c r="Q315" s="154"/>
      <c r="R315" s="154"/>
      <c r="S315" s="152"/>
      <c r="T315" s="153">
        <f t="shared" si="4"/>
        <v>0</v>
      </c>
    </row>
    <row r="316" spans="2:20" ht="12">
      <c r="B316" s="275"/>
      <c r="C316" s="150"/>
      <c r="D316" s="150"/>
      <c r="E316" s="150"/>
      <c r="F316" s="150"/>
      <c r="G316" s="150"/>
      <c r="H316" s="150"/>
      <c r="I316" s="150"/>
      <c r="J316" s="150"/>
      <c r="K316" s="150"/>
      <c r="L316" s="150"/>
      <c r="M316" s="145"/>
      <c r="N316" s="150"/>
      <c r="O316" s="150"/>
      <c r="P316" s="150"/>
      <c r="Q316" s="154"/>
      <c r="R316" s="154"/>
      <c r="S316" s="152"/>
      <c r="T316" s="153">
        <f t="shared" si="4"/>
        <v>0</v>
      </c>
    </row>
    <row r="317" spans="2:20" ht="12">
      <c r="B317" s="275"/>
      <c r="C317" s="150"/>
      <c r="D317" s="150"/>
      <c r="E317" s="150"/>
      <c r="F317" s="150"/>
      <c r="G317" s="150"/>
      <c r="H317" s="150"/>
      <c r="I317" s="150"/>
      <c r="J317" s="150"/>
      <c r="K317" s="150"/>
      <c r="L317" s="150"/>
      <c r="M317" s="145"/>
      <c r="N317" s="150"/>
      <c r="O317" s="150"/>
      <c r="P317" s="150"/>
      <c r="Q317" s="154"/>
      <c r="R317" s="154"/>
      <c r="S317" s="152"/>
      <c r="T317" s="153">
        <f t="shared" si="4"/>
        <v>0</v>
      </c>
    </row>
    <row r="318" spans="2:20" ht="12">
      <c r="B318" s="275"/>
      <c r="C318" s="150"/>
      <c r="D318" s="150"/>
      <c r="E318" s="150"/>
      <c r="F318" s="150"/>
      <c r="G318" s="150"/>
      <c r="H318" s="150"/>
      <c r="I318" s="150"/>
      <c r="J318" s="150"/>
      <c r="K318" s="150"/>
      <c r="L318" s="150"/>
      <c r="M318" s="145"/>
      <c r="N318" s="150"/>
      <c r="O318" s="150"/>
      <c r="P318" s="150"/>
      <c r="Q318" s="154"/>
      <c r="R318" s="154"/>
      <c r="S318" s="152"/>
      <c r="T318" s="153">
        <f t="shared" si="4"/>
        <v>0</v>
      </c>
    </row>
    <row r="319" spans="2:20" ht="12">
      <c r="B319" s="275"/>
      <c r="C319" s="150"/>
      <c r="D319" s="150"/>
      <c r="E319" s="150"/>
      <c r="F319" s="150"/>
      <c r="G319" s="150"/>
      <c r="H319" s="150"/>
      <c r="I319" s="150"/>
      <c r="J319" s="150"/>
      <c r="K319" s="150"/>
      <c r="L319" s="150"/>
      <c r="M319" s="145"/>
      <c r="N319" s="150"/>
      <c r="O319" s="150"/>
      <c r="P319" s="150"/>
      <c r="Q319" s="154"/>
      <c r="R319" s="154"/>
      <c r="S319" s="152"/>
      <c r="T319" s="153">
        <f t="shared" si="4"/>
        <v>0</v>
      </c>
    </row>
    <row r="320" spans="2:20" ht="12">
      <c r="B320" s="275"/>
      <c r="C320" s="150"/>
      <c r="D320" s="150"/>
      <c r="E320" s="150"/>
      <c r="F320" s="150"/>
      <c r="G320" s="150"/>
      <c r="H320" s="150"/>
      <c r="I320" s="150"/>
      <c r="J320" s="150"/>
      <c r="K320" s="150"/>
      <c r="L320" s="150"/>
      <c r="M320" s="145"/>
      <c r="N320" s="150"/>
      <c r="O320" s="150"/>
      <c r="P320" s="150"/>
      <c r="Q320" s="154"/>
      <c r="R320" s="154"/>
      <c r="S320" s="152"/>
      <c r="T320" s="153">
        <f t="shared" si="4"/>
        <v>0</v>
      </c>
    </row>
    <row r="321" spans="2:20" ht="12">
      <c r="B321" s="275"/>
      <c r="C321" s="150"/>
      <c r="D321" s="150"/>
      <c r="E321" s="150"/>
      <c r="F321" s="150"/>
      <c r="G321" s="150"/>
      <c r="H321" s="150"/>
      <c r="I321" s="150"/>
      <c r="J321" s="150"/>
      <c r="K321" s="150"/>
      <c r="L321" s="150"/>
      <c r="M321" s="145"/>
      <c r="N321" s="150"/>
      <c r="O321" s="150"/>
      <c r="P321" s="150"/>
      <c r="Q321" s="154"/>
      <c r="R321" s="154"/>
      <c r="S321" s="152"/>
      <c r="T321" s="153">
        <f t="shared" si="4"/>
        <v>0</v>
      </c>
    </row>
    <row r="322" spans="2:20" ht="12">
      <c r="B322" s="275"/>
      <c r="C322" s="150"/>
      <c r="D322" s="150"/>
      <c r="E322" s="150"/>
      <c r="F322" s="150"/>
      <c r="G322" s="150"/>
      <c r="H322" s="150"/>
      <c r="I322" s="150"/>
      <c r="J322" s="150"/>
      <c r="K322" s="150"/>
      <c r="L322" s="150"/>
      <c r="M322" s="145"/>
      <c r="N322" s="150"/>
      <c r="O322" s="150"/>
      <c r="P322" s="150"/>
      <c r="Q322" s="154"/>
      <c r="R322" s="154"/>
      <c r="S322" s="152"/>
      <c r="T322" s="153">
        <f t="shared" si="4"/>
        <v>0</v>
      </c>
    </row>
    <row r="323" spans="2:20" ht="12">
      <c r="B323" s="275"/>
      <c r="C323" s="150"/>
      <c r="D323" s="150"/>
      <c r="E323" s="150"/>
      <c r="F323" s="150"/>
      <c r="G323" s="150"/>
      <c r="H323" s="150"/>
      <c r="I323" s="150"/>
      <c r="J323" s="150"/>
      <c r="K323" s="150"/>
      <c r="L323" s="150"/>
      <c r="M323" s="145"/>
      <c r="N323" s="150"/>
      <c r="O323" s="150"/>
      <c r="P323" s="150"/>
      <c r="Q323" s="154"/>
      <c r="R323" s="154"/>
      <c r="S323" s="152"/>
      <c r="T323" s="153">
        <f t="shared" si="4"/>
        <v>0</v>
      </c>
    </row>
    <row r="324" spans="2:20" ht="12">
      <c r="B324" s="275"/>
      <c r="C324" s="150"/>
      <c r="D324" s="150"/>
      <c r="E324" s="150"/>
      <c r="F324" s="150"/>
      <c r="G324" s="150"/>
      <c r="H324" s="150"/>
      <c r="I324" s="150"/>
      <c r="J324" s="150"/>
      <c r="K324" s="150"/>
      <c r="L324" s="150"/>
      <c r="M324" s="145"/>
      <c r="N324" s="150"/>
      <c r="O324" s="150"/>
      <c r="P324" s="150"/>
      <c r="Q324" s="154"/>
      <c r="R324" s="154"/>
      <c r="S324" s="152"/>
      <c r="T324" s="153">
        <f t="shared" si="4"/>
        <v>0</v>
      </c>
    </row>
    <row r="325" spans="2:20" ht="12">
      <c r="B325" s="275"/>
      <c r="C325" s="150"/>
      <c r="D325" s="150"/>
      <c r="E325" s="150"/>
      <c r="F325" s="150"/>
      <c r="G325" s="150"/>
      <c r="H325" s="150"/>
      <c r="I325" s="150"/>
      <c r="J325" s="150"/>
      <c r="K325" s="150"/>
      <c r="L325" s="150"/>
      <c r="M325" s="145"/>
      <c r="N325" s="150"/>
      <c r="O325" s="150"/>
      <c r="P325" s="150"/>
      <c r="Q325" s="154"/>
      <c r="R325" s="154"/>
      <c r="S325" s="152"/>
      <c r="T325" s="153">
        <f t="shared" si="4"/>
        <v>0</v>
      </c>
    </row>
    <row r="326" spans="2:20" ht="12">
      <c r="B326" s="275"/>
      <c r="C326" s="150"/>
      <c r="D326" s="150"/>
      <c r="E326" s="150"/>
      <c r="F326" s="150"/>
      <c r="G326" s="150"/>
      <c r="H326" s="150"/>
      <c r="I326" s="150"/>
      <c r="J326" s="150"/>
      <c r="K326" s="150"/>
      <c r="L326" s="150"/>
      <c r="M326" s="145"/>
      <c r="N326" s="150"/>
      <c r="O326" s="150"/>
      <c r="P326" s="150"/>
      <c r="Q326" s="154"/>
      <c r="R326" s="154"/>
      <c r="S326" s="152"/>
      <c r="T326" s="153">
        <f t="shared" si="4"/>
        <v>0</v>
      </c>
    </row>
    <row r="327" spans="2:20" ht="12">
      <c r="B327" s="275"/>
      <c r="C327" s="150"/>
      <c r="D327" s="150"/>
      <c r="E327" s="150"/>
      <c r="F327" s="150"/>
      <c r="G327" s="150"/>
      <c r="H327" s="150"/>
      <c r="I327" s="150"/>
      <c r="J327" s="150"/>
      <c r="K327" s="150"/>
      <c r="L327" s="150"/>
      <c r="M327" s="145"/>
      <c r="N327" s="150"/>
      <c r="O327" s="150"/>
      <c r="P327" s="150"/>
      <c r="Q327" s="154"/>
      <c r="R327" s="154"/>
      <c r="S327" s="152"/>
      <c r="T327" s="153">
        <f t="shared" si="4"/>
        <v>0</v>
      </c>
    </row>
    <row r="328" spans="2:20" ht="12">
      <c r="B328" s="275"/>
      <c r="C328" s="150"/>
      <c r="D328" s="150"/>
      <c r="E328" s="150"/>
      <c r="F328" s="150"/>
      <c r="G328" s="150"/>
      <c r="H328" s="150"/>
      <c r="I328" s="150"/>
      <c r="J328" s="150"/>
      <c r="K328" s="150"/>
      <c r="L328" s="150"/>
      <c r="M328" s="145"/>
      <c r="N328" s="150"/>
      <c r="O328" s="150"/>
      <c r="P328" s="150"/>
      <c r="Q328" s="154"/>
      <c r="R328" s="154"/>
      <c r="S328" s="152"/>
      <c r="T328" s="153">
        <f t="shared" si="4"/>
        <v>0</v>
      </c>
    </row>
    <row r="329" spans="2:20" ht="12">
      <c r="B329" s="275"/>
      <c r="C329" s="150"/>
      <c r="D329" s="150"/>
      <c r="E329" s="150"/>
      <c r="F329" s="150"/>
      <c r="G329" s="150"/>
      <c r="H329" s="150"/>
      <c r="I329" s="150"/>
      <c r="J329" s="150"/>
      <c r="K329" s="150"/>
      <c r="L329" s="150"/>
      <c r="M329" s="145"/>
      <c r="N329" s="150"/>
      <c r="O329" s="150"/>
      <c r="P329" s="150"/>
      <c r="Q329" s="154"/>
      <c r="R329" s="154"/>
      <c r="S329" s="152"/>
      <c r="T329" s="153">
        <f t="shared" si="4"/>
        <v>0</v>
      </c>
    </row>
    <row r="330" spans="2:20" ht="12">
      <c r="B330" s="275"/>
      <c r="C330" s="150"/>
      <c r="D330" s="150"/>
      <c r="E330" s="150"/>
      <c r="F330" s="150"/>
      <c r="G330" s="150"/>
      <c r="H330" s="150"/>
      <c r="I330" s="150"/>
      <c r="J330" s="150"/>
      <c r="K330" s="150"/>
      <c r="L330" s="150"/>
      <c r="M330" s="145"/>
      <c r="N330" s="150"/>
      <c r="O330" s="150"/>
      <c r="P330" s="150"/>
      <c r="Q330" s="154"/>
      <c r="R330" s="154"/>
      <c r="S330" s="152"/>
      <c r="T330" s="153">
        <f t="shared" si="4"/>
        <v>0</v>
      </c>
    </row>
    <row r="331" spans="2:20" ht="12">
      <c r="B331" s="275"/>
      <c r="C331" s="150"/>
      <c r="D331" s="150"/>
      <c r="E331" s="150"/>
      <c r="F331" s="150"/>
      <c r="G331" s="150"/>
      <c r="H331" s="150"/>
      <c r="I331" s="150"/>
      <c r="J331" s="150"/>
      <c r="K331" s="150"/>
      <c r="L331" s="150"/>
      <c r="M331" s="145"/>
      <c r="N331" s="150"/>
      <c r="O331" s="150"/>
      <c r="P331" s="150"/>
      <c r="Q331" s="154"/>
      <c r="R331" s="154"/>
      <c r="S331" s="152"/>
      <c r="T331" s="153">
        <f t="shared" si="4"/>
        <v>0</v>
      </c>
    </row>
    <row r="332" spans="2:20" ht="12">
      <c r="B332" s="275"/>
      <c r="C332" s="150"/>
      <c r="D332" s="150"/>
      <c r="E332" s="150"/>
      <c r="F332" s="150"/>
      <c r="G332" s="150"/>
      <c r="H332" s="150"/>
      <c r="I332" s="150"/>
      <c r="J332" s="150"/>
      <c r="K332" s="150"/>
      <c r="L332" s="150"/>
      <c r="M332" s="145"/>
      <c r="N332" s="150"/>
      <c r="O332" s="150"/>
      <c r="P332" s="150"/>
      <c r="Q332" s="154"/>
      <c r="R332" s="154"/>
      <c r="S332" s="152"/>
      <c r="T332" s="153">
        <f t="shared" si="4"/>
        <v>0</v>
      </c>
    </row>
    <row r="333" spans="2:20" ht="12">
      <c r="B333" s="275"/>
      <c r="C333" s="150"/>
      <c r="D333" s="150"/>
      <c r="E333" s="150"/>
      <c r="F333" s="150"/>
      <c r="G333" s="150"/>
      <c r="H333" s="150"/>
      <c r="I333" s="150"/>
      <c r="J333" s="150"/>
      <c r="K333" s="150"/>
      <c r="L333" s="150"/>
      <c r="M333" s="145"/>
      <c r="N333" s="150"/>
      <c r="O333" s="150"/>
      <c r="P333" s="150"/>
      <c r="Q333" s="154"/>
      <c r="R333" s="154"/>
      <c r="S333" s="152"/>
      <c r="T333" s="153">
        <f t="shared" si="4"/>
        <v>0</v>
      </c>
    </row>
    <row r="334" spans="2:20" ht="12">
      <c r="B334" s="275"/>
      <c r="C334" s="150"/>
      <c r="D334" s="150"/>
      <c r="E334" s="150"/>
      <c r="F334" s="150"/>
      <c r="G334" s="150"/>
      <c r="H334" s="150"/>
      <c r="I334" s="150"/>
      <c r="J334" s="150"/>
      <c r="K334" s="150"/>
      <c r="L334" s="150"/>
      <c r="M334" s="145"/>
      <c r="N334" s="150"/>
      <c r="O334" s="150"/>
      <c r="P334" s="150"/>
      <c r="Q334" s="154"/>
      <c r="R334" s="154"/>
      <c r="S334" s="152"/>
      <c r="T334" s="153">
        <f t="shared" si="4"/>
        <v>0</v>
      </c>
    </row>
    <row r="335" spans="2:20" ht="12">
      <c r="B335" s="275"/>
      <c r="C335" s="150"/>
      <c r="D335" s="150"/>
      <c r="E335" s="150"/>
      <c r="F335" s="150"/>
      <c r="G335" s="150"/>
      <c r="H335" s="150"/>
      <c r="I335" s="150"/>
      <c r="J335" s="150"/>
      <c r="K335" s="150"/>
      <c r="L335" s="150"/>
      <c r="M335" s="145"/>
      <c r="N335" s="150"/>
      <c r="O335" s="150"/>
      <c r="P335" s="150"/>
      <c r="Q335" s="154"/>
      <c r="R335" s="154"/>
      <c r="S335" s="152"/>
      <c r="T335" s="153">
        <f t="shared" si="4"/>
        <v>0</v>
      </c>
    </row>
    <row r="336" spans="2:20" ht="12">
      <c r="B336" s="275"/>
      <c r="C336" s="150"/>
      <c r="D336" s="150"/>
      <c r="E336" s="150"/>
      <c r="F336" s="150"/>
      <c r="G336" s="150"/>
      <c r="H336" s="150"/>
      <c r="I336" s="150"/>
      <c r="J336" s="150"/>
      <c r="K336" s="150"/>
      <c r="L336" s="150"/>
      <c r="M336" s="145"/>
      <c r="N336" s="150"/>
      <c r="O336" s="150"/>
      <c r="P336" s="150"/>
      <c r="Q336" s="154"/>
      <c r="R336" s="154"/>
      <c r="S336" s="152"/>
      <c r="T336" s="153">
        <f t="shared" si="4"/>
        <v>0</v>
      </c>
    </row>
    <row r="337" spans="2:20" ht="12">
      <c r="B337" s="275"/>
      <c r="C337" s="150"/>
      <c r="D337" s="150"/>
      <c r="E337" s="150"/>
      <c r="F337" s="150"/>
      <c r="G337" s="150"/>
      <c r="H337" s="150"/>
      <c r="I337" s="150"/>
      <c r="J337" s="150"/>
      <c r="K337" s="150"/>
      <c r="L337" s="150"/>
      <c r="M337" s="145"/>
      <c r="N337" s="150"/>
      <c r="O337" s="150"/>
      <c r="P337" s="150"/>
      <c r="Q337" s="154"/>
      <c r="R337" s="154"/>
      <c r="S337" s="152"/>
      <c r="T337" s="153">
        <f t="shared" si="4"/>
        <v>0</v>
      </c>
    </row>
    <row r="338" spans="2:20" ht="12">
      <c r="B338" s="275"/>
      <c r="C338" s="150"/>
      <c r="D338" s="150"/>
      <c r="E338" s="150"/>
      <c r="F338" s="150"/>
      <c r="G338" s="150"/>
      <c r="H338" s="150"/>
      <c r="I338" s="150"/>
      <c r="J338" s="150"/>
      <c r="K338" s="150"/>
      <c r="L338" s="150"/>
      <c r="M338" s="145"/>
      <c r="N338" s="150"/>
      <c r="O338" s="150"/>
      <c r="P338" s="150"/>
      <c r="Q338" s="154"/>
      <c r="R338" s="154"/>
      <c r="S338" s="152"/>
      <c r="T338" s="153">
        <f t="shared" si="4"/>
        <v>0</v>
      </c>
    </row>
    <row r="339" spans="2:20" ht="12">
      <c r="B339" s="275"/>
      <c r="C339" s="150"/>
      <c r="D339" s="150"/>
      <c r="E339" s="150"/>
      <c r="F339" s="150"/>
      <c r="G339" s="150"/>
      <c r="H339" s="150"/>
      <c r="I339" s="150"/>
      <c r="J339" s="150"/>
      <c r="K339" s="150"/>
      <c r="L339" s="150"/>
      <c r="M339" s="145"/>
      <c r="N339" s="150"/>
      <c r="O339" s="150"/>
      <c r="P339" s="150"/>
      <c r="Q339" s="154"/>
      <c r="R339" s="154"/>
      <c r="S339" s="152"/>
      <c r="T339" s="153">
        <f t="shared" si="4"/>
        <v>0</v>
      </c>
    </row>
    <row r="340" spans="2:20" ht="12">
      <c r="B340" s="275"/>
      <c r="C340" s="150"/>
      <c r="D340" s="150"/>
      <c r="E340" s="150"/>
      <c r="F340" s="150"/>
      <c r="G340" s="150"/>
      <c r="H340" s="150"/>
      <c r="I340" s="150"/>
      <c r="J340" s="150"/>
      <c r="K340" s="150"/>
      <c r="L340" s="150"/>
      <c r="M340" s="145"/>
      <c r="N340" s="150"/>
      <c r="O340" s="150"/>
      <c r="P340" s="150"/>
      <c r="Q340" s="154"/>
      <c r="R340" s="154"/>
      <c r="S340" s="152"/>
      <c r="T340" s="153">
        <f t="shared" si="4"/>
        <v>0</v>
      </c>
    </row>
    <row r="341" spans="2:20" ht="12">
      <c r="B341" s="275"/>
      <c r="C341" s="150"/>
      <c r="D341" s="150"/>
      <c r="E341" s="150"/>
      <c r="F341" s="150"/>
      <c r="G341" s="150"/>
      <c r="H341" s="150"/>
      <c r="I341" s="150"/>
      <c r="J341" s="150"/>
      <c r="K341" s="150"/>
      <c r="L341" s="150"/>
      <c r="M341" s="145"/>
      <c r="N341" s="150"/>
      <c r="O341" s="150"/>
      <c r="P341" s="150"/>
      <c r="Q341" s="154"/>
      <c r="R341" s="154"/>
      <c r="S341" s="152"/>
      <c r="T341" s="153">
        <f t="shared" si="4"/>
        <v>0</v>
      </c>
    </row>
    <row r="342" spans="2:20" ht="12">
      <c r="B342" s="275"/>
      <c r="C342" s="150"/>
      <c r="D342" s="150"/>
      <c r="E342" s="150"/>
      <c r="F342" s="150"/>
      <c r="G342" s="150"/>
      <c r="H342" s="150"/>
      <c r="I342" s="150"/>
      <c r="J342" s="150"/>
      <c r="K342" s="150"/>
      <c r="L342" s="150"/>
      <c r="M342" s="145"/>
      <c r="N342" s="150"/>
      <c r="O342" s="150"/>
      <c r="P342" s="150"/>
      <c r="Q342" s="154"/>
      <c r="R342" s="154"/>
      <c r="S342" s="152"/>
      <c r="T342" s="153">
        <f t="shared" si="4"/>
        <v>0</v>
      </c>
    </row>
    <row r="343" spans="2:20" ht="12">
      <c r="B343" s="275"/>
      <c r="C343" s="150"/>
      <c r="D343" s="150"/>
      <c r="E343" s="150"/>
      <c r="F343" s="150"/>
      <c r="G343" s="150"/>
      <c r="H343" s="150"/>
      <c r="I343" s="150"/>
      <c r="J343" s="150"/>
      <c r="K343" s="150"/>
      <c r="L343" s="150"/>
      <c r="M343" s="145"/>
      <c r="N343" s="150"/>
      <c r="O343" s="150"/>
      <c r="P343" s="150"/>
      <c r="Q343" s="154"/>
      <c r="R343" s="154"/>
      <c r="S343" s="152"/>
      <c r="T343" s="153">
        <f t="shared" si="4"/>
        <v>0</v>
      </c>
    </row>
    <row r="344" spans="2:20" ht="12">
      <c r="B344" s="275"/>
      <c r="C344" s="150"/>
      <c r="D344" s="150"/>
      <c r="E344" s="150"/>
      <c r="F344" s="150"/>
      <c r="G344" s="150"/>
      <c r="H344" s="150"/>
      <c r="I344" s="150"/>
      <c r="J344" s="150"/>
      <c r="K344" s="150"/>
      <c r="L344" s="150"/>
      <c r="M344" s="145"/>
      <c r="N344" s="150"/>
      <c r="O344" s="150"/>
      <c r="P344" s="150"/>
      <c r="Q344" s="154"/>
      <c r="R344" s="154"/>
      <c r="S344" s="152"/>
      <c r="T344" s="153">
        <f t="shared" si="4"/>
        <v>0</v>
      </c>
    </row>
    <row r="345" spans="2:20" ht="12">
      <c r="B345" s="275"/>
      <c r="C345" s="150"/>
      <c r="D345" s="150"/>
      <c r="E345" s="150"/>
      <c r="F345" s="150"/>
      <c r="G345" s="150"/>
      <c r="H345" s="150"/>
      <c r="I345" s="150"/>
      <c r="J345" s="150"/>
      <c r="K345" s="150"/>
      <c r="L345" s="150"/>
      <c r="M345" s="145"/>
      <c r="N345" s="150"/>
      <c r="O345" s="150"/>
      <c r="P345" s="150"/>
      <c r="Q345" s="154"/>
      <c r="R345" s="154"/>
      <c r="S345" s="152"/>
      <c r="T345" s="153">
        <f t="shared" si="4"/>
        <v>0</v>
      </c>
    </row>
    <row r="346" spans="2:20" ht="12">
      <c r="B346" s="275"/>
      <c r="C346" s="150"/>
      <c r="D346" s="150"/>
      <c r="E346" s="150"/>
      <c r="F346" s="150"/>
      <c r="G346" s="150"/>
      <c r="H346" s="150"/>
      <c r="I346" s="150"/>
      <c r="J346" s="150"/>
      <c r="K346" s="150"/>
      <c r="L346" s="150"/>
      <c r="M346" s="145"/>
      <c r="N346" s="150"/>
      <c r="O346" s="150"/>
      <c r="P346" s="150"/>
      <c r="Q346" s="154"/>
      <c r="R346" s="154"/>
      <c r="S346" s="152"/>
      <c r="T346" s="153">
        <f t="shared" si="4"/>
        <v>0</v>
      </c>
    </row>
    <row r="347" spans="2:20" ht="12">
      <c r="B347" s="275"/>
      <c r="C347" s="150"/>
      <c r="D347" s="150"/>
      <c r="E347" s="150"/>
      <c r="F347" s="150"/>
      <c r="G347" s="150"/>
      <c r="H347" s="150"/>
      <c r="I347" s="150"/>
      <c r="J347" s="150"/>
      <c r="K347" s="150"/>
      <c r="L347" s="150"/>
      <c r="M347" s="145"/>
      <c r="N347" s="150"/>
      <c r="O347" s="150"/>
      <c r="P347" s="150"/>
      <c r="Q347" s="154"/>
      <c r="R347" s="154"/>
      <c r="S347" s="152"/>
      <c r="T347" s="153">
        <f t="shared" si="4"/>
        <v>0</v>
      </c>
    </row>
    <row r="348" spans="2:20" ht="12">
      <c r="B348" s="275"/>
      <c r="C348" s="150"/>
      <c r="D348" s="150"/>
      <c r="E348" s="150"/>
      <c r="F348" s="150"/>
      <c r="G348" s="150"/>
      <c r="H348" s="150"/>
      <c r="I348" s="150"/>
      <c r="J348" s="150"/>
      <c r="K348" s="150"/>
      <c r="L348" s="150"/>
      <c r="M348" s="145"/>
      <c r="N348" s="150"/>
      <c r="O348" s="150"/>
      <c r="P348" s="150"/>
      <c r="Q348" s="154"/>
      <c r="R348" s="154"/>
      <c r="S348" s="152"/>
      <c r="T348" s="153">
        <f t="shared" si="4"/>
        <v>0</v>
      </c>
    </row>
    <row r="349" spans="2:20" ht="12">
      <c r="B349" s="275"/>
      <c r="C349" s="150"/>
      <c r="D349" s="150"/>
      <c r="E349" s="150"/>
      <c r="F349" s="150"/>
      <c r="G349" s="150"/>
      <c r="H349" s="150"/>
      <c r="I349" s="150"/>
      <c r="J349" s="150"/>
      <c r="K349" s="150"/>
      <c r="L349" s="150"/>
      <c r="M349" s="145"/>
      <c r="N349" s="150"/>
      <c r="O349" s="150"/>
      <c r="P349" s="150"/>
      <c r="Q349" s="154"/>
      <c r="R349" s="154"/>
      <c r="S349" s="152"/>
      <c r="T349" s="153">
        <f t="shared" si="4"/>
        <v>0</v>
      </c>
    </row>
    <row r="350" spans="2:20" ht="12">
      <c r="B350" s="275"/>
      <c r="C350" s="150"/>
      <c r="D350" s="150"/>
      <c r="E350" s="150"/>
      <c r="F350" s="150"/>
      <c r="G350" s="150"/>
      <c r="H350" s="150"/>
      <c r="I350" s="150"/>
      <c r="J350" s="150"/>
      <c r="K350" s="150"/>
      <c r="L350" s="150"/>
      <c r="M350" s="145"/>
      <c r="N350" s="150"/>
      <c r="O350" s="150"/>
      <c r="P350" s="150"/>
      <c r="Q350" s="154"/>
      <c r="R350" s="154"/>
      <c r="S350" s="152"/>
      <c r="T350" s="153">
        <f t="shared" si="4"/>
        <v>0</v>
      </c>
    </row>
    <row r="351" spans="2:20" ht="12">
      <c r="B351" s="275"/>
      <c r="C351" s="150"/>
      <c r="D351" s="150"/>
      <c r="E351" s="150"/>
      <c r="F351" s="150"/>
      <c r="G351" s="150"/>
      <c r="H351" s="150"/>
      <c r="I351" s="150"/>
      <c r="J351" s="150"/>
      <c r="K351" s="150"/>
      <c r="L351" s="150"/>
      <c r="M351" s="145"/>
      <c r="N351" s="150"/>
      <c r="O351" s="150"/>
      <c r="P351" s="150"/>
      <c r="Q351" s="154"/>
      <c r="R351" s="154"/>
      <c r="S351" s="152"/>
      <c r="T351" s="153">
        <f t="shared" si="4"/>
        <v>0</v>
      </c>
    </row>
    <row r="352" spans="2:20" ht="12">
      <c r="B352" s="275"/>
      <c r="C352" s="150"/>
      <c r="D352" s="150"/>
      <c r="E352" s="150"/>
      <c r="F352" s="150"/>
      <c r="G352" s="150"/>
      <c r="H352" s="150"/>
      <c r="I352" s="150"/>
      <c r="J352" s="150"/>
      <c r="K352" s="150"/>
      <c r="L352" s="150"/>
      <c r="M352" s="145"/>
      <c r="N352" s="150"/>
      <c r="O352" s="150"/>
      <c r="P352" s="150"/>
      <c r="Q352" s="154"/>
      <c r="R352" s="154"/>
      <c r="S352" s="152"/>
      <c r="T352" s="153">
        <f t="shared" si="4"/>
        <v>0</v>
      </c>
    </row>
    <row r="353" spans="2:20" ht="12">
      <c r="B353" s="275"/>
      <c r="C353" s="150"/>
      <c r="D353" s="150"/>
      <c r="E353" s="150"/>
      <c r="F353" s="150"/>
      <c r="G353" s="150"/>
      <c r="H353" s="150"/>
      <c r="I353" s="150"/>
      <c r="J353" s="150"/>
      <c r="K353" s="150"/>
      <c r="L353" s="150"/>
      <c r="M353" s="145"/>
      <c r="N353" s="150"/>
      <c r="O353" s="150"/>
      <c r="P353" s="150"/>
      <c r="Q353" s="154"/>
      <c r="R353" s="154"/>
      <c r="S353" s="152"/>
      <c r="T353" s="153">
        <f t="shared" si="4"/>
        <v>0</v>
      </c>
    </row>
    <row r="354" spans="2:20" ht="12">
      <c r="B354" s="275"/>
      <c r="C354" s="150"/>
      <c r="D354" s="150"/>
      <c r="E354" s="150"/>
      <c r="F354" s="150"/>
      <c r="G354" s="150"/>
      <c r="H354" s="150"/>
      <c r="I354" s="150"/>
      <c r="J354" s="150"/>
      <c r="K354" s="150"/>
      <c r="L354" s="150"/>
      <c r="M354" s="145"/>
      <c r="N354" s="150"/>
      <c r="O354" s="150"/>
      <c r="P354" s="150"/>
      <c r="Q354" s="154"/>
      <c r="R354" s="154"/>
      <c r="S354" s="152"/>
      <c r="T354" s="153">
        <f t="shared" si="4"/>
        <v>0</v>
      </c>
    </row>
    <row r="355" spans="2:20" ht="12">
      <c r="B355" s="275"/>
      <c r="C355" s="150"/>
      <c r="D355" s="150"/>
      <c r="E355" s="150"/>
      <c r="F355" s="150"/>
      <c r="G355" s="150"/>
      <c r="H355" s="150"/>
      <c r="I355" s="150"/>
      <c r="J355" s="150"/>
      <c r="K355" s="150"/>
      <c r="L355" s="150"/>
      <c r="M355" s="145"/>
      <c r="N355" s="150"/>
      <c r="O355" s="150"/>
      <c r="P355" s="150"/>
      <c r="Q355" s="154"/>
      <c r="R355" s="154"/>
      <c r="S355" s="152"/>
      <c r="T355" s="153">
        <f t="shared" si="4"/>
        <v>0</v>
      </c>
    </row>
    <row r="356" spans="2:20" ht="12">
      <c r="B356" s="275"/>
      <c r="C356" s="150"/>
      <c r="D356" s="150"/>
      <c r="E356" s="150"/>
      <c r="F356" s="150"/>
      <c r="G356" s="150"/>
      <c r="H356" s="150"/>
      <c r="I356" s="150"/>
      <c r="J356" s="150"/>
      <c r="K356" s="150"/>
      <c r="L356" s="150"/>
      <c r="M356" s="145"/>
      <c r="N356" s="150"/>
      <c r="O356" s="150"/>
      <c r="P356" s="150"/>
      <c r="Q356" s="154"/>
      <c r="R356" s="154"/>
      <c r="S356" s="152"/>
      <c r="T356" s="153">
        <f t="shared" si="4"/>
        <v>0</v>
      </c>
    </row>
    <row r="357" spans="2:20" ht="12">
      <c r="B357" s="275"/>
      <c r="C357" s="150"/>
      <c r="D357" s="150"/>
      <c r="E357" s="150"/>
      <c r="F357" s="150"/>
      <c r="G357" s="150"/>
      <c r="H357" s="150"/>
      <c r="I357" s="150"/>
      <c r="J357" s="150"/>
      <c r="K357" s="150"/>
      <c r="L357" s="150"/>
      <c r="M357" s="145"/>
      <c r="N357" s="150"/>
      <c r="O357" s="150"/>
      <c r="P357" s="150"/>
      <c r="Q357" s="154"/>
      <c r="R357" s="154"/>
      <c r="S357" s="152"/>
      <c r="T357" s="153">
        <f t="shared" si="4"/>
        <v>0</v>
      </c>
    </row>
    <row r="358" spans="2:20" ht="12">
      <c r="B358" s="275"/>
      <c r="C358" s="150"/>
      <c r="D358" s="150"/>
      <c r="E358" s="150"/>
      <c r="F358" s="150"/>
      <c r="G358" s="150"/>
      <c r="H358" s="150"/>
      <c r="I358" s="150"/>
      <c r="J358" s="150"/>
      <c r="K358" s="150"/>
      <c r="L358" s="150"/>
      <c r="M358" s="145"/>
      <c r="N358" s="150"/>
      <c r="O358" s="150"/>
      <c r="P358" s="150"/>
      <c r="Q358" s="154"/>
      <c r="R358" s="154"/>
      <c r="S358" s="152"/>
      <c r="T358" s="153">
        <f t="shared" si="4"/>
        <v>0</v>
      </c>
    </row>
    <row r="359" spans="2:20" ht="12">
      <c r="B359" s="275"/>
      <c r="C359" s="150"/>
      <c r="D359" s="150"/>
      <c r="E359" s="150"/>
      <c r="F359" s="150"/>
      <c r="G359" s="150"/>
      <c r="H359" s="150"/>
      <c r="I359" s="150"/>
      <c r="J359" s="150"/>
      <c r="K359" s="150"/>
      <c r="L359" s="150"/>
      <c r="M359" s="145"/>
      <c r="N359" s="150"/>
      <c r="O359" s="150"/>
      <c r="P359" s="150"/>
      <c r="Q359" s="154"/>
      <c r="R359" s="154"/>
      <c r="S359" s="152"/>
      <c r="T359" s="153">
        <f t="shared" si="4"/>
        <v>0</v>
      </c>
    </row>
    <row r="360" spans="2:20" ht="12">
      <c r="B360" s="275"/>
      <c r="C360" s="150"/>
      <c r="D360" s="150"/>
      <c r="E360" s="150"/>
      <c r="F360" s="150"/>
      <c r="G360" s="150"/>
      <c r="H360" s="150"/>
      <c r="I360" s="150"/>
      <c r="J360" s="150"/>
      <c r="K360" s="150"/>
      <c r="L360" s="150"/>
      <c r="M360" s="145"/>
      <c r="N360" s="150"/>
      <c r="O360" s="150"/>
      <c r="P360" s="150"/>
      <c r="Q360" s="154"/>
      <c r="R360" s="154"/>
      <c r="S360" s="152"/>
      <c r="T360" s="153">
        <f t="shared" si="4"/>
        <v>0</v>
      </c>
    </row>
    <row r="361" spans="2:20" ht="12">
      <c r="B361" s="275"/>
      <c r="C361" s="150"/>
      <c r="D361" s="150"/>
      <c r="E361" s="150"/>
      <c r="F361" s="150"/>
      <c r="G361" s="150"/>
      <c r="H361" s="150"/>
      <c r="I361" s="150"/>
      <c r="J361" s="150"/>
      <c r="K361" s="150"/>
      <c r="L361" s="150"/>
      <c r="M361" s="145"/>
      <c r="N361" s="150"/>
      <c r="O361" s="150"/>
      <c r="P361" s="150"/>
      <c r="Q361" s="154"/>
      <c r="R361" s="154"/>
      <c r="S361" s="152"/>
      <c r="T361" s="153">
        <f t="shared" si="4"/>
        <v>0</v>
      </c>
    </row>
    <row r="362" spans="2:20" ht="12">
      <c r="B362" s="275"/>
      <c r="C362" s="150"/>
      <c r="D362" s="150"/>
      <c r="E362" s="150"/>
      <c r="F362" s="150"/>
      <c r="G362" s="150"/>
      <c r="H362" s="150"/>
      <c r="I362" s="150"/>
      <c r="J362" s="150"/>
      <c r="K362" s="150"/>
      <c r="L362" s="150"/>
      <c r="M362" s="145"/>
      <c r="N362" s="150"/>
      <c r="O362" s="150"/>
      <c r="P362" s="150"/>
      <c r="Q362" s="154"/>
      <c r="R362" s="154"/>
      <c r="S362" s="152"/>
      <c r="T362" s="153">
        <f t="shared" si="4"/>
        <v>0</v>
      </c>
    </row>
    <row r="363" spans="2:20" ht="12">
      <c r="B363" s="275"/>
      <c r="C363" s="150"/>
      <c r="D363" s="150"/>
      <c r="E363" s="150"/>
      <c r="F363" s="150"/>
      <c r="G363" s="150"/>
      <c r="H363" s="150"/>
      <c r="I363" s="150"/>
      <c r="J363" s="150"/>
      <c r="K363" s="150"/>
      <c r="L363" s="150"/>
      <c r="M363" s="145"/>
      <c r="N363" s="150"/>
      <c r="O363" s="150"/>
      <c r="P363" s="150"/>
      <c r="Q363" s="154"/>
      <c r="R363" s="154"/>
      <c r="S363" s="152"/>
      <c r="T363" s="153">
        <f t="shared" si="4"/>
        <v>0</v>
      </c>
    </row>
    <row r="364" spans="2:20" ht="12">
      <c r="B364" s="275"/>
      <c r="C364" s="150"/>
      <c r="D364" s="150"/>
      <c r="E364" s="150"/>
      <c r="F364" s="150"/>
      <c r="G364" s="150"/>
      <c r="H364" s="150"/>
      <c r="I364" s="150"/>
      <c r="J364" s="150"/>
      <c r="K364" s="150"/>
      <c r="L364" s="150"/>
      <c r="M364" s="145"/>
      <c r="N364" s="150"/>
      <c r="O364" s="150"/>
      <c r="P364" s="150"/>
      <c r="Q364" s="154"/>
      <c r="R364" s="154"/>
      <c r="S364" s="152"/>
      <c r="T364" s="153">
        <f t="shared" si="4"/>
        <v>0</v>
      </c>
    </row>
    <row r="365" spans="2:20" ht="12">
      <c r="B365" s="275"/>
      <c r="C365" s="150"/>
      <c r="D365" s="150"/>
      <c r="E365" s="150"/>
      <c r="F365" s="150"/>
      <c r="G365" s="150"/>
      <c r="H365" s="150"/>
      <c r="I365" s="150"/>
      <c r="J365" s="150"/>
      <c r="K365" s="150"/>
      <c r="L365" s="150"/>
      <c r="M365" s="145"/>
      <c r="N365" s="150"/>
      <c r="O365" s="150"/>
      <c r="P365" s="150"/>
      <c r="Q365" s="154"/>
      <c r="R365" s="154"/>
      <c r="S365" s="152"/>
      <c r="T365" s="153">
        <f t="shared" si="4"/>
        <v>0</v>
      </c>
    </row>
    <row r="366" spans="2:20" ht="12">
      <c r="B366" s="275"/>
      <c r="C366" s="150"/>
      <c r="D366" s="150"/>
      <c r="E366" s="150"/>
      <c r="F366" s="150"/>
      <c r="G366" s="150"/>
      <c r="H366" s="150"/>
      <c r="I366" s="150"/>
      <c r="J366" s="150"/>
      <c r="K366" s="150"/>
      <c r="L366" s="150"/>
      <c r="M366" s="145"/>
      <c r="N366" s="150"/>
      <c r="O366" s="150"/>
      <c r="P366" s="150"/>
      <c r="Q366" s="154"/>
      <c r="R366" s="154"/>
      <c r="S366" s="152"/>
      <c r="T366" s="153">
        <f t="shared" si="4"/>
        <v>0</v>
      </c>
    </row>
    <row r="367" spans="2:20" ht="12">
      <c r="B367" s="275"/>
      <c r="C367" s="150"/>
      <c r="D367" s="150"/>
      <c r="E367" s="150"/>
      <c r="F367" s="150"/>
      <c r="G367" s="150"/>
      <c r="H367" s="150"/>
      <c r="I367" s="150"/>
      <c r="J367" s="150"/>
      <c r="K367" s="150"/>
      <c r="L367" s="150"/>
      <c r="M367" s="145"/>
      <c r="N367" s="150"/>
      <c r="O367" s="150"/>
      <c r="P367" s="150"/>
      <c r="Q367" s="154"/>
      <c r="R367" s="154"/>
      <c r="S367" s="152"/>
      <c r="T367" s="153">
        <f t="shared" si="4"/>
        <v>0</v>
      </c>
    </row>
    <row r="368" spans="2:20" ht="12">
      <c r="B368" s="275"/>
      <c r="C368" s="150"/>
      <c r="D368" s="150"/>
      <c r="E368" s="150"/>
      <c r="F368" s="150"/>
      <c r="G368" s="150"/>
      <c r="H368" s="150"/>
      <c r="I368" s="150"/>
      <c r="J368" s="150"/>
      <c r="K368" s="150"/>
      <c r="L368" s="150"/>
      <c r="M368" s="145"/>
      <c r="N368" s="150"/>
      <c r="O368" s="150"/>
      <c r="P368" s="150"/>
      <c r="Q368" s="154"/>
      <c r="R368" s="154"/>
      <c r="S368" s="152"/>
      <c r="T368" s="153">
        <f t="shared" si="4"/>
        <v>0</v>
      </c>
    </row>
    <row r="369" spans="2:20" ht="12">
      <c r="B369" s="275"/>
      <c r="C369" s="150"/>
      <c r="D369" s="150"/>
      <c r="E369" s="150"/>
      <c r="F369" s="150"/>
      <c r="G369" s="150"/>
      <c r="H369" s="150"/>
      <c r="I369" s="150"/>
      <c r="J369" s="150"/>
      <c r="K369" s="150"/>
      <c r="L369" s="150"/>
      <c r="M369" s="145"/>
      <c r="N369" s="150"/>
      <c r="O369" s="150"/>
      <c r="P369" s="150"/>
      <c r="Q369" s="154"/>
      <c r="R369" s="154"/>
      <c r="S369" s="152"/>
      <c r="T369" s="153">
        <f t="shared" si="4"/>
        <v>0</v>
      </c>
    </row>
    <row r="370" spans="2:20" ht="12">
      <c r="B370" s="275"/>
      <c r="C370" s="150"/>
      <c r="D370" s="150"/>
      <c r="E370" s="150"/>
      <c r="F370" s="150"/>
      <c r="G370" s="150"/>
      <c r="H370" s="150"/>
      <c r="I370" s="150"/>
      <c r="J370" s="150"/>
      <c r="K370" s="150"/>
      <c r="L370" s="150"/>
      <c r="M370" s="145"/>
      <c r="N370" s="150"/>
      <c r="O370" s="150"/>
      <c r="P370" s="150"/>
      <c r="Q370" s="154"/>
      <c r="R370" s="154"/>
      <c r="S370" s="152"/>
      <c r="T370" s="153">
        <f t="shared" si="4"/>
        <v>0</v>
      </c>
    </row>
    <row r="371" spans="2:20" ht="12">
      <c r="B371" s="275"/>
      <c r="C371" s="150"/>
      <c r="D371" s="150"/>
      <c r="E371" s="150"/>
      <c r="F371" s="150"/>
      <c r="G371" s="150"/>
      <c r="H371" s="150"/>
      <c r="I371" s="150"/>
      <c r="J371" s="150"/>
      <c r="K371" s="150"/>
      <c r="L371" s="150"/>
      <c r="M371" s="145"/>
      <c r="N371" s="150"/>
      <c r="O371" s="150"/>
      <c r="P371" s="150"/>
      <c r="Q371" s="154"/>
      <c r="R371" s="154"/>
      <c r="S371" s="152"/>
      <c r="T371" s="153">
        <f t="shared" si="4"/>
        <v>0</v>
      </c>
    </row>
    <row r="372" spans="2:20" ht="12">
      <c r="B372" s="275"/>
      <c r="C372" s="150"/>
      <c r="D372" s="150"/>
      <c r="E372" s="150"/>
      <c r="F372" s="150"/>
      <c r="G372" s="150"/>
      <c r="H372" s="150"/>
      <c r="I372" s="150"/>
      <c r="J372" s="150"/>
      <c r="K372" s="150"/>
      <c r="L372" s="150"/>
      <c r="M372" s="145"/>
      <c r="N372" s="150"/>
      <c r="O372" s="150"/>
      <c r="P372" s="150"/>
      <c r="Q372" s="154"/>
      <c r="R372" s="154"/>
      <c r="S372" s="152"/>
      <c r="T372" s="153">
        <f t="shared" si="4"/>
        <v>0</v>
      </c>
    </row>
    <row r="373" spans="2:20" ht="12">
      <c r="B373" s="275"/>
      <c r="C373" s="150"/>
      <c r="D373" s="150"/>
      <c r="E373" s="150"/>
      <c r="F373" s="150"/>
      <c r="G373" s="150"/>
      <c r="H373" s="150"/>
      <c r="I373" s="150"/>
      <c r="J373" s="150"/>
      <c r="K373" s="150"/>
      <c r="L373" s="150"/>
      <c r="M373" s="145"/>
      <c r="N373" s="150"/>
      <c r="O373" s="150"/>
      <c r="P373" s="150"/>
      <c r="Q373" s="154"/>
      <c r="R373" s="154"/>
      <c r="S373" s="152"/>
      <c r="T373" s="153">
        <f t="shared" si="4"/>
        <v>0</v>
      </c>
    </row>
    <row r="374" spans="2:20" ht="12">
      <c r="B374" s="275"/>
      <c r="C374" s="150"/>
      <c r="D374" s="150"/>
      <c r="E374" s="150"/>
      <c r="F374" s="150"/>
      <c r="G374" s="150"/>
      <c r="H374" s="150"/>
      <c r="I374" s="150"/>
      <c r="J374" s="150"/>
      <c r="K374" s="150"/>
      <c r="L374" s="150"/>
      <c r="M374" s="145"/>
      <c r="N374" s="150"/>
      <c r="O374" s="150"/>
      <c r="P374" s="150"/>
      <c r="Q374" s="154"/>
      <c r="R374" s="154"/>
      <c r="S374" s="152"/>
      <c r="T374" s="153">
        <f t="shared" si="4"/>
        <v>0</v>
      </c>
    </row>
    <row r="375" spans="2:20" ht="12">
      <c r="B375" s="275"/>
      <c r="C375" s="150"/>
      <c r="D375" s="150"/>
      <c r="E375" s="150"/>
      <c r="F375" s="150"/>
      <c r="G375" s="150"/>
      <c r="H375" s="150"/>
      <c r="I375" s="150"/>
      <c r="J375" s="150"/>
      <c r="K375" s="150"/>
      <c r="L375" s="150"/>
      <c r="M375" s="145"/>
      <c r="N375" s="150"/>
      <c r="O375" s="150"/>
      <c r="P375" s="150"/>
      <c r="Q375" s="154"/>
      <c r="R375" s="154"/>
      <c r="S375" s="152"/>
      <c r="T375" s="153">
        <f t="shared" si="4"/>
        <v>0</v>
      </c>
    </row>
    <row r="376" spans="2:20" ht="12">
      <c r="B376" s="275"/>
      <c r="C376" s="150"/>
      <c r="D376" s="150"/>
      <c r="E376" s="150"/>
      <c r="F376" s="150"/>
      <c r="G376" s="150"/>
      <c r="H376" s="150"/>
      <c r="I376" s="150"/>
      <c r="J376" s="150"/>
      <c r="K376" s="150"/>
      <c r="L376" s="150"/>
      <c r="M376" s="145"/>
      <c r="N376" s="150"/>
      <c r="O376" s="150"/>
      <c r="P376" s="150"/>
      <c r="Q376" s="154"/>
      <c r="R376" s="154"/>
      <c r="S376" s="152"/>
      <c r="T376" s="153">
        <f t="shared" si="4"/>
        <v>0</v>
      </c>
    </row>
    <row r="377" spans="2:20" ht="12">
      <c r="B377" s="275"/>
      <c r="C377" s="150"/>
      <c r="D377" s="150"/>
      <c r="E377" s="150"/>
      <c r="F377" s="150"/>
      <c r="G377" s="150"/>
      <c r="H377" s="150"/>
      <c r="I377" s="150"/>
      <c r="J377" s="150"/>
      <c r="K377" s="150"/>
      <c r="L377" s="150"/>
      <c r="M377" s="145"/>
      <c r="N377" s="150"/>
      <c r="O377" s="150"/>
      <c r="P377" s="150"/>
      <c r="Q377" s="154"/>
      <c r="R377" s="154"/>
      <c r="S377" s="152"/>
      <c r="T377" s="153">
        <f t="shared" si="4"/>
        <v>0</v>
      </c>
    </row>
    <row r="378" spans="2:20" ht="12">
      <c r="B378" s="275"/>
      <c r="C378" s="150"/>
      <c r="D378" s="150"/>
      <c r="E378" s="150"/>
      <c r="F378" s="150"/>
      <c r="G378" s="150"/>
      <c r="H378" s="150"/>
      <c r="I378" s="150"/>
      <c r="J378" s="150"/>
      <c r="K378" s="150"/>
      <c r="L378" s="150"/>
      <c r="M378" s="145"/>
      <c r="N378" s="150"/>
      <c r="O378" s="150"/>
      <c r="P378" s="150"/>
      <c r="Q378" s="154"/>
      <c r="R378" s="154"/>
      <c r="S378" s="152"/>
      <c r="T378" s="153">
        <f t="shared" si="4"/>
        <v>0</v>
      </c>
    </row>
    <row r="379" spans="2:20" ht="12">
      <c r="B379" s="275"/>
      <c r="C379" s="150"/>
      <c r="D379" s="150"/>
      <c r="E379" s="150"/>
      <c r="F379" s="150"/>
      <c r="G379" s="150"/>
      <c r="H379" s="150"/>
      <c r="I379" s="150"/>
      <c r="J379" s="150"/>
      <c r="K379" s="150"/>
      <c r="L379" s="150"/>
      <c r="M379" s="145"/>
      <c r="N379" s="150"/>
      <c r="O379" s="150"/>
      <c r="P379" s="150"/>
      <c r="Q379" s="154"/>
      <c r="R379" s="154"/>
      <c r="S379" s="152"/>
      <c r="T379" s="153">
        <f t="shared" si="4"/>
        <v>0</v>
      </c>
    </row>
    <row r="380" spans="2:20" ht="12">
      <c r="B380" s="275"/>
      <c r="C380" s="150"/>
      <c r="D380" s="150"/>
      <c r="E380" s="150"/>
      <c r="F380" s="150"/>
      <c r="G380" s="150"/>
      <c r="H380" s="150"/>
      <c r="I380" s="150"/>
      <c r="J380" s="150"/>
      <c r="K380" s="150"/>
      <c r="L380" s="150"/>
      <c r="M380" s="145"/>
      <c r="N380" s="150"/>
      <c r="O380" s="150"/>
      <c r="P380" s="150"/>
      <c r="Q380" s="154"/>
      <c r="R380" s="154"/>
      <c r="S380" s="152"/>
      <c r="T380" s="153">
        <f t="shared" si="4"/>
        <v>0</v>
      </c>
    </row>
    <row r="381" spans="2:20" ht="12">
      <c r="B381" s="275"/>
      <c r="C381" s="150"/>
      <c r="D381" s="150"/>
      <c r="E381" s="150"/>
      <c r="F381" s="150"/>
      <c r="G381" s="150"/>
      <c r="H381" s="150"/>
      <c r="I381" s="150"/>
      <c r="J381" s="150"/>
      <c r="K381" s="150"/>
      <c r="L381" s="150"/>
      <c r="M381" s="145"/>
      <c r="N381" s="150"/>
      <c r="O381" s="150"/>
      <c r="P381" s="150"/>
      <c r="Q381" s="154"/>
      <c r="R381" s="154"/>
      <c r="S381" s="152"/>
      <c r="T381" s="153">
        <f t="shared" si="4"/>
        <v>0</v>
      </c>
    </row>
    <row r="382" spans="2:20" ht="12">
      <c r="B382" s="275"/>
      <c r="C382" s="150"/>
      <c r="D382" s="150"/>
      <c r="E382" s="150"/>
      <c r="F382" s="150"/>
      <c r="G382" s="150"/>
      <c r="H382" s="150"/>
      <c r="I382" s="150"/>
      <c r="J382" s="150"/>
      <c r="K382" s="150"/>
      <c r="L382" s="150"/>
      <c r="M382" s="145"/>
      <c r="N382" s="150"/>
      <c r="O382" s="150"/>
      <c r="P382" s="150"/>
      <c r="Q382" s="154"/>
      <c r="R382" s="154"/>
      <c r="S382" s="152"/>
      <c r="T382" s="153">
        <f t="shared" si="4"/>
        <v>0</v>
      </c>
    </row>
    <row r="383" spans="2:20" ht="12">
      <c r="B383" s="275"/>
      <c r="C383" s="150"/>
      <c r="D383" s="150"/>
      <c r="E383" s="150"/>
      <c r="F383" s="150"/>
      <c r="G383" s="150"/>
      <c r="H383" s="150"/>
      <c r="I383" s="150"/>
      <c r="J383" s="150"/>
      <c r="K383" s="150"/>
      <c r="L383" s="150"/>
      <c r="M383" s="145"/>
      <c r="N383" s="150"/>
      <c r="O383" s="150"/>
      <c r="P383" s="150"/>
      <c r="Q383" s="154"/>
      <c r="R383" s="154"/>
      <c r="S383" s="152"/>
      <c r="T383" s="153">
        <f t="shared" si="4"/>
        <v>0</v>
      </c>
    </row>
    <row r="384" spans="2:20" ht="12">
      <c r="B384" s="275"/>
      <c r="C384" s="150"/>
      <c r="D384" s="150"/>
      <c r="E384" s="150"/>
      <c r="F384" s="150"/>
      <c r="G384" s="150"/>
      <c r="H384" s="150"/>
      <c r="I384" s="150"/>
      <c r="J384" s="150"/>
      <c r="K384" s="150"/>
      <c r="L384" s="150"/>
      <c r="M384" s="145"/>
      <c r="N384" s="150"/>
      <c r="O384" s="150"/>
      <c r="P384" s="150"/>
      <c r="Q384" s="154"/>
      <c r="R384" s="154"/>
      <c r="S384" s="152"/>
      <c r="T384" s="153">
        <f t="shared" si="4"/>
        <v>0</v>
      </c>
    </row>
    <row r="385" spans="2:20" ht="12">
      <c r="B385" s="275"/>
      <c r="C385" s="150"/>
      <c r="D385" s="150"/>
      <c r="E385" s="150"/>
      <c r="F385" s="150"/>
      <c r="G385" s="150"/>
      <c r="H385" s="150"/>
      <c r="I385" s="150"/>
      <c r="J385" s="150"/>
      <c r="K385" s="150"/>
      <c r="L385" s="150"/>
      <c r="M385" s="145"/>
      <c r="N385" s="150"/>
      <c r="O385" s="150"/>
      <c r="P385" s="150"/>
      <c r="Q385" s="154"/>
      <c r="R385" s="154"/>
      <c r="S385" s="152"/>
      <c r="T385" s="153">
        <f t="shared" si="4"/>
        <v>0</v>
      </c>
    </row>
    <row r="386" spans="2:20" ht="12">
      <c r="B386" s="275"/>
      <c r="C386" s="150"/>
      <c r="D386" s="150"/>
      <c r="E386" s="150"/>
      <c r="F386" s="150"/>
      <c r="G386" s="150"/>
      <c r="H386" s="150"/>
      <c r="I386" s="150"/>
      <c r="J386" s="150"/>
      <c r="K386" s="150"/>
      <c r="L386" s="150"/>
      <c r="M386" s="145"/>
      <c r="N386" s="150"/>
      <c r="O386" s="150"/>
      <c r="P386" s="150"/>
      <c r="Q386" s="154"/>
      <c r="R386" s="154"/>
      <c r="S386" s="152"/>
      <c r="T386" s="153">
        <f t="shared" si="4"/>
        <v>0</v>
      </c>
    </row>
    <row r="387" spans="2:20" ht="12">
      <c r="B387" s="275"/>
      <c r="C387" s="150"/>
      <c r="D387" s="150"/>
      <c r="E387" s="150"/>
      <c r="F387" s="150"/>
      <c r="G387" s="150"/>
      <c r="H387" s="150"/>
      <c r="I387" s="150"/>
      <c r="J387" s="150"/>
      <c r="K387" s="150"/>
      <c r="L387" s="150"/>
      <c r="M387" s="145"/>
      <c r="N387" s="150"/>
      <c r="O387" s="150"/>
      <c r="P387" s="150"/>
      <c r="Q387" s="154"/>
      <c r="R387" s="154"/>
      <c r="S387" s="152"/>
      <c r="T387" s="153">
        <f t="shared" si="4"/>
        <v>0</v>
      </c>
    </row>
    <row r="388" spans="2:20" ht="12">
      <c r="B388" s="275"/>
      <c r="C388" s="150"/>
      <c r="D388" s="150"/>
      <c r="E388" s="150"/>
      <c r="F388" s="150"/>
      <c r="G388" s="150"/>
      <c r="H388" s="150"/>
      <c r="I388" s="150"/>
      <c r="J388" s="150"/>
      <c r="K388" s="150"/>
      <c r="L388" s="150"/>
      <c r="M388" s="145"/>
      <c r="N388" s="150"/>
      <c r="O388" s="150"/>
      <c r="P388" s="150"/>
      <c r="Q388" s="154"/>
      <c r="R388" s="154"/>
      <c r="S388" s="152"/>
      <c r="T388" s="153">
        <f t="shared" si="4"/>
        <v>0</v>
      </c>
    </row>
    <row r="389" spans="2:20" ht="12">
      <c r="B389" s="275"/>
      <c r="C389" s="150"/>
      <c r="D389" s="150"/>
      <c r="E389" s="150"/>
      <c r="F389" s="150"/>
      <c r="G389" s="150"/>
      <c r="H389" s="150"/>
      <c r="I389" s="150"/>
      <c r="J389" s="150"/>
      <c r="K389" s="150"/>
      <c r="L389" s="150"/>
      <c r="M389" s="145"/>
      <c r="N389" s="150"/>
      <c r="O389" s="150"/>
      <c r="P389" s="150"/>
      <c r="Q389" s="154"/>
      <c r="R389" s="154"/>
      <c r="S389" s="152"/>
      <c r="T389" s="153">
        <f t="shared" si="4"/>
        <v>0</v>
      </c>
    </row>
    <row r="390" spans="2:20" ht="12">
      <c r="B390" s="275"/>
      <c r="C390" s="150"/>
      <c r="D390" s="150"/>
      <c r="E390" s="150"/>
      <c r="F390" s="150"/>
      <c r="G390" s="150"/>
      <c r="H390" s="150"/>
      <c r="I390" s="150"/>
      <c r="J390" s="150"/>
      <c r="K390" s="150"/>
      <c r="L390" s="150"/>
      <c r="M390" s="145"/>
      <c r="N390" s="150"/>
      <c r="O390" s="150"/>
      <c r="P390" s="150"/>
      <c r="Q390" s="154"/>
      <c r="R390" s="154"/>
      <c r="S390" s="152"/>
      <c r="T390" s="153">
        <f t="shared" si="4"/>
        <v>0</v>
      </c>
    </row>
    <row r="391" spans="2:20" ht="12">
      <c r="B391" s="275"/>
      <c r="C391" s="150"/>
      <c r="D391" s="150"/>
      <c r="E391" s="150"/>
      <c r="F391" s="150"/>
      <c r="G391" s="150"/>
      <c r="H391" s="150"/>
      <c r="I391" s="150"/>
      <c r="J391" s="150"/>
      <c r="K391" s="150"/>
      <c r="L391" s="150"/>
      <c r="M391" s="145"/>
      <c r="N391" s="150"/>
      <c r="O391" s="150"/>
      <c r="P391" s="150"/>
      <c r="Q391" s="154"/>
      <c r="R391" s="154"/>
      <c r="S391" s="152"/>
      <c r="T391" s="153">
        <f t="shared" si="4"/>
        <v>0</v>
      </c>
    </row>
    <row r="392" spans="2:20" ht="12">
      <c r="B392" s="275"/>
      <c r="C392" s="150"/>
      <c r="D392" s="150"/>
      <c r="E392" s="150"/>
      <c r="F392" s="150"/>
      <c r="G392" s="150"/>
      <c r="H392" s="150"/>
      <c r="I392" s="150"/>
      <c r="J392" s="150"/>
      <c r="K392" s="150"/>
      <c r="L392" s="150"/>
      <c r="M392" s="145"/>
      <c r="N392" s="150"/>
      <c r="O392" s="150"/>
      <c r="P392" s="150"/>
      <c r="Q392" s="154"/>
      <c r="R392" s="154"/>
      <c r="S392" s="152"/>
      <c r="T392" s="153">
        <f t="shared" si="4"/>
        <v>0</v>
      </c>
    </row>
    <row r="393" spans="2:20" ht="12">
      <c r="B393" s="275"/>
      <c r="C393" s="150"/>
      <c r="D393" s="150"/>
      <c r="E393" s="150"/>
      <c r="F393" s="150"/>
      <c r="G393" s="150"/>
      <c r="H393" s="150"/>
      <c r="I393" s="150"/>
      <c r="J393" s="150"/>
      <c r="K393" s="150"/>
      <c r="L393" s="150"/>
      <c r="M393" s="145"/>
      <c r="N393" s="150"/>
      <c r="O393" s="150"/>
      <c r="P393" s="150"/>
      <c r="Q393" s="154"/>
      <c r="R393" s="154"/>
      <c r="S393" s="152"/>
      <c r="T393" s="153">
        <f t="shared" si="4"/>
        <v>0</v>
      </c>
    </row>
    <row r="394" spans="2:20" ht="12">
      <c r="B394" s="275"/>
      <c r="C394" s="150"/>
      <c r="D394" s="150"/>
      <c r="E394" s="150"/>
      <c r="F394" s="150"/>
      <c r="G394" s="150"/>
      <c r="H394" s="150"/>
      <c r="I394" s="150"/>
      <c r="J394" s="150"/>
      <c r="K394" s="150"/>
      <c r="L394" s="150"/>
      <c r="M394" s="145"/>
      <c r="N394" s="150"/>
      <c r="O394" s="150"/>
      <c r="P394" s="150"/>
      <c r="Q394" s="154"/>
      <c r="R394" s="154"/>
      <c r="S394" s="152"/>
      <c r="T394" s="153">
        <f t="shared" si="4"/>
        <v>0</v>
      </c>
    </row>
    <row r="395" spans="2:20" ht="12">
      <c r="B395" s="275"/>
      <c r="C395" s="150"/>
      <c r="D395" s="150"/>
      <c r="E395" s="150"/>
      <c r="F395" s="150"/>
      <c r="G395" s="150"/>
      <c r="H395" s="150"/>
      <c r="I395" s="150"/>
      <c r="J395" s="150"/>
      <c r="K395" s="150"/>
      <c r="L395" s="150"/>
      <c r="M395" s="145"/>
      <c r="N395" s="150"/>
      <c r="O395" s="150"/>
      <c r="P395" s="150"/>
      <c r="Q395" s="154"/>
      <c r="R395" s="154"/>
      <c r="S395" s="152"/>
      <c r="T395" s="153">
        <f t="shared" si="4"/>
        <v>0</v>
      </c>
    </row>
    <row r="396" spans="2:20" ht="12">
      <c r="B396" s="275"/>
      <c r="C396" s="150"/>
      <c r="D396" s="150"/>
      <c r="E396" s="150"/>
      <c r="F396" s="150"/>
      <c r="G396" s="150"/>
      <c r="H396" s="150"/>
      <c r="I396" s="150"/>
      <c r="J396" s="150"/>
      <c r="K396" s="150"/>
      <c r="L396" s="150"/>
      <c r="M396" s="145"/>
      <c r="N396" s="150"/>
      <c r="O396" s="150"/>
      <c r="P396" s="150"/>
      <c r="Q396" s="154"/>
      <c r="R396" s="154"/>
      <c r="S396" s="152"/>
      <c r="T396" s="153">
        <f t="shared" si="4"/>
        <v>0</v>
      </c>
    </row>
    <row r="397" spans="2:20" ht="12">
      <c r="B397" s="275"/>
      <c r="C397" s="150"/>
      <c r="D397" s="150"/>
      <c r="E397" s="150"/>
      <c r="F397" s="150"/>
      <c r="G397" s="150"/>
      <c r="H397" s="150"/>
      <c r="I397" s="150"/>
      <c r="J397" s="150"/>
      <c r="K397" s="150"/>
      <c r="L397" s="150"/>
      <c r="M397" s="145"/>
      <c r="N397" s="150"/>
      <c r="O397" s="150"/>
      <c r="P397" s="150"/>
      <c r="Q397" s="154"/>
      <c r="R397" s="154"/>
      <c r="S397" s="152"/>
      <c r="T397" s="153">
        <f t="shared" si="4"/>
        <v>0</v>
      </c>
    </row>
    <row r="398" spans="2:20" ht="13" thickBot="1">
      <c r="B398" s="276"/>
      <c r="C398" s="155"/>
      <c r="D398" s="155"/>
      <c r="E398" s="155"/>
      <c r="F398" s="155"/>
      <c r="G398" s="155"/>
      <c r="H398" s="155"/>
      <c r="I398" s="155"/>
      <c r="J398" s="155"/>
      <c r="K398" s="155"/>
      <c r="L398" s="155"/>
      <c r="M398" s="415"/>
      <c r="N398" s="155"/>
      <c r="O398" s="155"/>
      <c r="P398" s="155"/>
      <c r="Q398" s="156"/>
      <c r="R398" s="156"/>
      <c r="S398" s="157"/>
      <c r="T398" s="158">
        <f t="shared" si="4"/>
        <v>0</v>
      </c>
    </row>
  </sheetData>
  <mergeCells count="7">
    <mergeCell ref="B11:I11"/>
    <mergeCell ref="N11:T11"/>
    <mergeCell ref="B7:I7"/>
    <mergeCell ref="N7:O7"/>
    <mergeCell ref="C10:J10"/>
    <mergeCell ref="N10:Q10"/>
    <mergeCell ref="R10:S10"/>
  </mergeCells>
  <phoneticPr fontId="61" type="noConversion"/>
  <conditionalFormatting sqref="N13:N1048576">
    <cfRule type="containsText" dxfId="17" priority="1" operator="containsText" text="Processing">
      <formula>NOT(ISERROR(SEARCH("Processing",N13)))</formula>
    </cfRule>
    <cfRule type="containsText" dxfId="16" priority="2" operator="containsText" text="Completed">
      <formula>NOT(ISERROR(SEARCH("Completed",N13)))</formula>
    </cfRule>
  </conditionalFormatting>
  <conditionalFormatting sqref="T13:T398">
    <cfRule type="expression" dxfId="15" priority="3">
      <formula>N13="Completed"</formula>
    </cfRule>
    <cfRule type="expression" dxfId="14" priority="4">
      <formula>N13="Processing"</formula>
    </cfRule>
  </conditionalFormatting>
  <dataValidations count="1">
    <dataValidation type="custom" allowBlank="1" showDropDown="1" sqref="B13:B398" xr:uid="{00000000-0002-0000-0800-000002000000}">
      <formula1>OR(NOT(ISERROR(DATEVALUE(B13))), AND(ISNUMBER(B13), LEFT(CELL("format", B13))="D"))</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6" r:id="rId3" name="Check Box 4">
              <controlPr defaultSize="0" autoFill="0" autoLine="0" autoPict="0">
                <anchor moveWithCells="1">
                  <from>
                    <xdr:col>12</xdr:col>
                    <xdr:colOff>152400</xdr:colOff>
                    <xdr:row>12</xdr:row>
                    <xdr:rowOff>12700</xdr:rowOff>
                  </from>
                  <to>
                    <xdr:col>12</xdr:col>
                    <xdr:colOff>393700</xdr:colOff>
                    <xdr:row>13</xdr:row>
                    <xdr:rowOff>0</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12</xdr:col>
                    <xdr:colOff>152400</xdr:colOff>
                    <xdr:row>13</xdr:row>
                    <xdr:rowOff>12700</xdr:rowOff>
                  </from>
                  <to>
                    <xdr:col>12</xdr:col>
                    <xdr:colOff>393700</xdr:colOff>
                    <xdr:row>14</xdr:row>
                    <xdr:rowOff>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12</xdr:col>
                    <xdr:colOff>152400</xdr:colOff>
                    <xdr:row>14</xdr:row>
                    <xdr:rowOff>12700</xdr:rowOff>
                  </from>
                  <to>
                    <xdr:col>12</xdr:col>
                    <xdr:colOff>393700</xdr:colOff>
                    <xdr:row>15</xdr:row>
                    <xdr:rowOff>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12</xdr:col>
                    <xdr:colOff>152400</xdr:colOff>
                    <xdr:row>15</xdr:row>
                    <xdr:rowOff>12700</xdr:rowOff>
                  </from>
                  <to>
                    <xdr:col>12</xdr:col>
                    <xdr:colOff>393700</xdr:colOff>
                    <xdr:row>16</xdr:row>
                    <xdr:rowOff>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12</xdr:col>
                    <xdr:colOff>152400</xdr:colOff>
                    <xdr:row>16</xdr:row>
                    <xdr:rowOff>12700</xdr:rowOff>
                  </from>
                  <to>
                    <xdr:col>12</xdr:col>
                    <xdr:colOff>393700</xdr:colOff>
                    <xdr:row>17</xdr:row>
                    <xdr:rowOff>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12</xdr:col>
                    <xdr:colOff>152400</xdr:colOff>
                    <xdr:row>17</xdr:row>
                    <xdr:rowOff>12700</xdr:rowOff>
                  </from>
                  <to>
                    <xdr:col>12</xdr:col>
                    <xdr:colOff>393700</xdr:colOff>
                    <xdr:row>18</xdr:row>
                    <xdr:rowOff>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12</xdr:col>
                    <xdr:colOff>152400</xdr:colOff>
                    <xdr:row>18</xdr:row>
                    <xdr:rowOff>12700</xdr:rowOff>
                  </from>
                  <to>
                    <xdr:col>12</xdr:col>
                    <xdr:colOff>393700</xdr:colOff>
                    <xdr:row>19</xdr:row>
                    <xdr:rowOff>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12</xdr:col>
                    <xdr:colOff>152400</xdr:colOff>
                    <xdr:row>19</xdr:row>
                    <xdr:rowOff>12700</xdr:rowOff>
                  </from>
                  <to>
                    <xdr:col>12</xdr:col>
                    <xdr:colOff>393700</xdr:colOff>
                    <xdr:row>20</xdr:row>
                    <xdr:rowOff>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12</xdr:col>
                    <xdr:colOff>152400</xdr:colOff>
                    <xdr:row>20</xdr:row>
                    <xdr:rowOff>12700</xdr:rowOff>
                  </from>
                  <to>
                    <xdr:col>12</xdr:col>
                    <xdr:colOff>393700</xdr:colOff>
                    <xdr:row>21</xdr:row>
                    <xdr:rowOff>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12</xdr:col>
                    <xdr:colOff>152400</xdr:colOff>
                    <xdr:row>21</xdr:row>
                    <xdr:rowOff>12700</xdr:rowOff>
                  </from>
                  <to>
                    <xdr:col>12</xdr:col>
                    <xdr:colOff>393700</xdr:colOff>
                    <xdr:row>22</xdr:row>
                    <xdr:rowOff>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12</xdr:col>
                    <xdr:colOff>152400</xdr:colOff>
                    <xdr:row>22</xdr:row>
                    <xdr:rowOff>12700</xdr:rowOff>
                  </from>
                  <to>
                    <xdr:col>12</xdr:col>
                    <xdr:colOff>393700</xdr:colOff>
                    <xdr:row>23</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12</xdr:col>
                    <xdr:colOff>152400</xdr:colOff>
                    <xdr:row>23</xdr:row>
                    <xdr:rowOff>12700</xdr:rowOff>
                  </from>
                  <to>
                    <xdr:col>12</xdr:col>
                    <xdr:colOff>393700</xdr:colOff>
                    <xdr:row>24</xdr:row>
                    <xdr:rowOff>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12</xdr:col>
                    <xdr:colOff>152400</xdr:colOff>
                    <xdr:row>24</xdr:row>
                    <xdr:rowOff>12700</xdr:rowOff>
                  </from>
                  <to>
                    <xdr:col>12</xdr:col>
                    <xdr:colOff>393700</xdr:colOff>
                    <xdr:row>25</xdr:row>
                    <xdr:rowOff>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12</xdr:col>
                    <xdr:colOff>152400</xdr:colOff>
                    <xdr:row>25</xdr:row>
                    <xdr:rowOff>12700</xdr:rowOff>
                  </from>
                  <to>
                    <xdr:col>12</xdr:col>
                    <xdr:colOff>393700</xdr:colOff>
                    <xdr:row>26</xdr:row>
                    <xdr:rowOff>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12</xdr:col>
                    <xdr:colOff>152400</xdr:colOff>
                    <xdr:row>26</xdr:row>
                    <xdr:rowOff>12700</xdr:rowOff>
                  </from>
                  <to>
                    <xdr:col>12</xdr:col>
                    <xdr:colOff>393700</xdr:colOff>
                    <xdr:row>27</xdr:row>
                    <xdr:rowOff>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12</xdr:col>
                    <xdr:colOff>152400</xdr:colOff>
                    <xdr:row>27</xdr:row>
                    <xdr:rowOff>12700</xdr:rowOff>
                  </from>
                  <to>
                    <xdr:col>12</xdr:col>
                    <xdr:colOff>393700</xdr:colOff>
                    <xdr:row>28</xdr:row>
                    <xdr:rowOff>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12</xdr:col>
                    <xdr:colOff>152400</xdr:colOff>
                    <xdr:row>28</xdr:row>
                    <xdr:rowOff>12700</xdr:rowOff>
                  </from>
                  <to>
                    <xdr:col>12</xdr:col>
                    <xdr:colOff>393700</xdr:colOff>
                    <xdr:row>29</xdr:row>
                    <xdr:rowOff>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12</xdr:col>
                    <xdr:colOff>152400</xdr:colOff>
                    <xdr:row>29</xdr:row>
                    <xdr:rowOff>12700</xdr:rowOff>
                  </from>
                  <to>
                    <xdr:col>12</xdr:col>
                    <xdr:colOff>393700</xdr:colOff>
                    <xdr:row>30</xdr:row>
                    <xdr:rowOff>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12</xdr:col>
                    <xdr:colOff>152400</xdr:colOff>
                    <xdr:row>30</xdr:row>
                    <xdr:rowOff>12700</xdr:rowOff>
                  </from>
                  <to>
                    <xdr:col>12</xdr:col>
                    <xdr:colOff>393700</xdr:colOff>
                    <xdr:row>31</xdr:row>
                    <xdr:rowOff>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12</xdr:col>
                    <xdr:colOff>152400</xdr:colOff>
                    <xdr:row>31</xdr:row>
                    <xdr:rowOff>12700</xdr:rowOff>
                  </from>
                  <to>
                    <xdr:col>12</xdr:col>
                    <xdr:colOff>393700</xdr:colOff>
                    <xdr:row>32</xdr:row>
                    <xdr:rowOff>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12</xdr:col>
                    <xdr:colOff>152400</xdr:colOff>
                    <xdr:row>32</xdr:row>
                    <xdr:rowOff>12700</xdr:rowOff>
                  </from>
                  <to>
                    <xdr:col>12</xdr:col>
                    <xdr:colOff>393700</xdr:colOff>
                    <xdr:row>33</xdr:row>
                    <xdr:rowOff>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12</xdr:col>
                    <xdr:colOff>152400</xdr:colOff>
                    <xdr:row>33</xdr:row>
                    <xdr:rowOff>12700</xdr:rowOff>
                  </from>
                  <to>
                    <xdr:col>12</xdr:col>
                    <xdr:colOff>393700</xdr:colOff>
                    <xdr:row>34</xdr:row>
                    <xdr:rowOff>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12</xdr:col>
                    <xdr:colOff>152400</xdr:colOff>
                    <xdr:row>34</xdr:row>
                    <xdr:rowOff>12700</xdr:rowOff>
                  </from>
                  <to>
                    <xdr:col>12</xdr:col>
                    <xdr:colOff>393700</xdr:colOff>
                    <xdr:row>35</xdr:row>
                    <xdr:rowOff>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12</xdr:col>
                    <xdr:colOff>152400</xdr:colOff>
                    <xdr:row>35</xdr:row>
                    <xdr:rowOff>12700</xdr:rowOff>
                  </from>
                  <to>
                    <xdr:col>12</xdr:col>
                    <xdr:colOff>393700</xdr:colOff>
                    <xdr:row>36</xdr:row>
                    <xdr:rowOff>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12</xdr:col>
                    <xdr:colOff>152400</xdr:colOff>
                    <xdr:row>36</xdr:row>
                    <xdr:rowOff>12700</xdr:rowOff>
                  </from>
                  <to>
                    <xdr:col>12</xdr:col>
                    <xdr:colOff>393700</xdr:colOff>
                    <xdr:row>37</xdr:row>
                    <xdr:rowOff>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12</xdr:col>
                    <xdr:colOff>152400</xdr:colOff>
                    <xdr:row>37</xdr:row>
                    <xdr:rowOff>12700</xdr:rowOff>
                  </from>
                  <to>
                    <xdr:col>12</xdr:col>
                    <xdr:colOff>393700</xdr:colOff>
                    <xdr:row>38</xdr:row>
                    <xdr:rowOff>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12</xdr:col>
                    <xdr:colOff>152400</xdr:colOff>
                    <xdr:row>38</xdr:row>
                    <xdr:rowOff>12700</xdr:rowOff>
                  </from>
                  <to>
                    <xdr:col>12</xdr:col>
                    <xdr:colOff>393700</xdr:colOff>
                    <xdr:row>39</xdr:row>
                    <xdr:rowOff>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12</xdr:col>
                    <xdr:colOff>152400</xdr:colOff>
                    <xdr:row>39</xdr:row>
                    <xdr:rowOff>12700</xdr:rowOff>
                  </from>
                  <to>
                    <xdr:col>12</xdr:col>
                    <xdr:colOff>393700</xdr:colOff>
                    <xdr:row>40</xdr:row>
                    <xdr:rowOff>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12</xdr:col>
                    <xdr:colOff>152400</xdr:colOff>
                    <xdr:row>40</xdr:row>
                    <xdr:rowOff>12700</xdr:rowOff>
                  </from>
                  <to>
                    <xdr:col>12</xdr:col>
                    <xdr:colOff>393700</xdr:colOff>
                    <xdr:row>41</xdr:row>
                    <xdr:rowOff>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12</xdr:col>
                    <xdr:colOff>152400</xdr:colOff>
                    <xdr:row>41</xdr:row>
                    <xdr:rowOff>12700</xdr:rowOff>
                  </from>
                  <to>
                    <xdr:col>12</xdr:col>
                    <xdr:colOff>393700</xdr:colOff>
                    <xdr:row>42</xdr:row>
                    <xdr:rowOff>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12</xdr:col>
                    <xdr:colOff>152400</xdr:colOff>
                    <xdr:row>42</xdr:row>
                    <xdr:rowOff>12700</xdr:rowOff>
                  </from>
                  <to>
                    <xdr:col>12</xdr:col>
                    <xdr:colOff>393700</xdr:colOff>
                    <xdr:row>43</xdr:row>
                    <xdr:rowOff>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12</xdr:col>
                    <xdr:colOff>152400</xdr:colOff>
                    <xdr:row>43</xdr:row>
                    <xdr:rowOff>12700</xdr:rowOff>
                  </from>
                  <to>
                    <xdr:col>12</xdr:col>
                    <xdr:colOff>393700</xdr:colOff>
                    <xdr:row>44</xdr:row>
                    <xdr:rowOff>0</xdr:rowOff>
                  </to>
                </anchor>
              </controlPr>
            </control>
          </mc:Choice>
        </mc:AlternateContent>
        <mc:AlternateContent xmlns:mc="http://schemas.openxmlformats.org/markup-compatibility/2006">
          <mc:Choice Requires="x14">
            <control shapeId="3109" r:id="rId35" name="Check Box 37">
              <controlPr defaultSize="0" autoFill="0" autoLine="0" autoPict="0">
                <anchor moveWithCells="1">
                  <from>
                    <xdr:col>12</xdr:col>
                    <xdr:colOff>152400</xdr:colOff>
                    <xdr:row>44</xdr:row>
                    <xdr:rowOff>12700</xdr:rowOff>
                  </from>
                  <to>
                    <xdr:col>12</xdr:col>
                    <xdr:colOff>393700</xdr:colOff>
                    <xdr:row>45</xdr:row>
                    <xdr:rowOff>0</xdr:rowOff>
                  </to>
                </anchor>
              </controlPr>
            </control>
          </mc:Choice>
        </mc:AlternateContent>
        <mc:AlternateContent xmlns:mc="http://schemas.openxmlformats.org/markup-compatibility/2006">
          <mc:Choice Requires="x14">
            <control shapeId="3110" r:id="rId36" name="Check Box 38">
              <controlPr defaultSize="0" autoFill="0" autoLine="0" autoPict="0">
                <anchor moveWithCells="1">
                  <from>
                    <xdr:col>12</xdr:col>
                    <xdr:colOff>152400</xdr:colOff>
                    <xdr:row>45</xdr:row>
                    <xdr:rowOff>12700</xdr:rowOff>
                  </from>
                  <to>
                    <xdr:col>12</xdr:col>
                    <xdr:colOff>393700</xdr:colOff>
                    <xdr:row>46</xdr:row>
                    <xdr:rowOff>0</xdr:rowOff>
                  </to>
                </anchor>
              </controlPr>
            </control>
          </mc:Choice>
        </mc:AlternateContent>
        <mc:AlternateContent xmlns:mc="http://schemas.openxmlformats.org/markup-compatibility/2006">
          <mc:Choice Requires="x14">
            <control shapeId="3111" r:id="rId37" name="Check Box 39">
              <controlPr defaultSize="0" autoFill="0" autoLine="0" autoPict="0">
                <anchor moveWithCells="1">
                  <from>
                    <xdr:col>12</xdr:col>
                    <xdr:colOff>152400</xdr:colOff>
                    <xdr:row>46</xdr:row>
                    <xdr:rowOff>12700</xdr:rowOff>
                  </from>
                  <to>
                    <xdr:col>12</xdr:col>
                    <xdr:colOff>393700</xdr:colOff>
                    <xdr:row>47</xdr:row>
                    <xdr:rowOff>0</xdr:rowOff>
                  </to>
                </anchor>
              </controlPr>
            </control>
          </mc:Choice>
        </mc:AlternateContent>
        <mc:AlternateContent xmlns:mc="http://schemas.openxmlformats.org/markup-compatibility/2006">
          <mc:Choice Requires="x14">
            <control shapeId="3112" r:id="rId38" name="Check Box 40">
              <controlPr defaultSize="0" autoFill="0" autoLine="0" autoPict="0">
                <anchor moveWithCells="1">
                  <from>
                    <xdr:col>12</xdr:col>
                    <xdr:colOff>152400</xdr:colOff>
                    <xdr:row>47</xdr:row>
                    <xdr:rowOff>12700</xdr:rowOff>
                  </from>
                  <to>
                    <xdr:col>12</xdr:col>
                    <xdr:colOff>393700</xdr:colOff>
                    <xdr:row>48</xdr:row>
                    <xdr:rowOff>0</xdr:rowOff>
                  </to>
                </anchor>
              </controlPr>
            </control>
          </mc:Choice>
        </mc:AlternateContent>
        <mc:AlternateContent xmlns:mc="http://schemas.openxmlformats.org/markup-compatibility/2006">
          <mc:Choice Requires="x14">
            <control shapeId="3113" r:id="rId39" name="Check Box 41">
              <controlPr defaultSize="0" autoFill="0" autoLine="0" autoPict="0">
                <anchor moveWithCells="1">
                  <from>
                    <xdr:col>12</xdr:col>
                    <xdr:colOff>152400</xdr:colOff>
                    <xdr:row>48</xdr:row>
                    <xdr:rowOff>12700</xdr:rowOff>
                  </from>
                  <to>
                    <xdr:col>12</xdr:col>
                    <xdr:colOff>393700</xdr:colOff>
                    <xdr:row>49</xdr:row>
                    <xdr:rowOff>0</xdr:rowOff>
                  </to>
                </anchor>
              </controlPr>
            </control>
          </mc:Choice>
        </mc:AlternateContent>
        <mc:AlternateContent xmlns:mc="http://schemas.openxmlformats.org/markup-compatibility/2006">
          <mc:Choice Requires="x14">
            <control shapeId="3114" r:id="rId40" name="Check Box 42">
              <controlPr defaultSize="0" autoFill="0" autoLine="0" autoPict="0">
                <anchor moveWithCells="1">
                  <from>
                    <xdr:col>12</xdr:col>
                    <xdr:colOff>152400</xdr:colOff>
                    <xdr:row>49</xdr:row>
                    <xdr:rowOff>12700</xdr:rowOff>
                  </from>
                  <to>
                    <xdr:col>12</xdr:col>
                    <xdr:colOff>393700</xdr:colOff>
                    <xdr:row>50</xdr:row>
                    <xdr:rowOff>0</xdr:rowOff>
                  </to>
                </anchor>
              </controlPr>
            </control>
          </mc:Choice>
        </mc:AlternateContent>
        <mc:AlternateContent xmlns:mc="http://schemas.openxmlformats.org/markup-compatibility/2006">
          <mc:Choice Requires="x14">
            <control shapeId="3115" r:id="rId41" name="Check Box 43">
              <controlPr defaultSize="0" autoFill="0" autoLine="0" autoPict="0">
                <anchor moveWithCells="1">
                  <from>
                    <xdr:col>12</xdr:col>
                    <xdr:colOff>152400</xdr:colOff>
                    <xdr:row>50</xdr:row>
                    <xdr:rowOff>12700</xdr:rowOff>
                  </from>
                  <to>
                    <xdr:col>12</xdr:col>
                    <xdr:colOff>393700</xdr:colOff>
                    <xdr:row>51</xdr:row>
                    <xdr:rowOff>0</xdr:rowOff>
                  </to>
                </anchor>
              </controlPr>
            </control>
          </mc:Choice>
        </mc:AlternateContent>
        <mc:AlternateContent xmlns:mc="http://schemas.openxmlformats.org/markup-compatibility/2006">
          <mc:Choice Requires="x14">
            <control shapeId="3116" r:id="rId42" name="Check Box 44">
              <controlPr defaultSize="0" autoFill="0" autoLine="0" autoPict="0">
                <anchor moveWithCells="1">
                  <from>
                    <xdr:col>12</xdr:col>
                    <xdr:colOff>152400</xdr:colOff>
                    <xdr:row>51</xdr:row>
                    <xdr:rowOff>12700</xdr:rowOff>
                  </from>
                  <to>
                    <xdr:col>12</xdr:col>
                    <xdr:colOff>393700</xdr:colOff>
                    <xdr:row>52</xdr:row>
                    <xdr:rowOff>0</xdr:rowOff>
                  </to>
                </anchor>
              </controlPr>
            </control>
          </mc:Choice>
        </mc:AlternateContent>
        <mc:AlternateContent xmlns:mc="http://schemas.openxmlformats.org/markup-compatibility/2006">
          <mc:Choice Requires="x14">
            <control shapeId="3117" r:id="rId43" name="Check Box 45">
              <controlPr defaultSize="0" autoFill="0" autoLine="0" autoPict="0">
                <anchor moveWithCells="1">
                  <from>
                    <xdr:col>12</xdr:col>
                    <xdr:colOff>152400</xdr:colOff>
                    <xdr:row>52</xdr:row>
                    <xdr:rowOff>12700</xdr:rowOff>
                  </from>
                  <to>
                    <xdr:col>12</xdr:col>
                    <xdr:colOff>393700</xdr:colOff>
                    <xdr:row>53</xdr:row>
                    <xdr:rowOff>0</xdr:rowOff>
                  </to>
                </anchor>
              </controlPr>
            </control>
          </mc:Choice>
        </mc:AlternateContent>
        <mc:AlternateContent xmlns:mc="http://schemas.openxmlformats.org/markup-compatibility/2006">
          <mc:Choice Requires="x14">
            <control shapeId="3118" r:id="rId44" name="Check Box 46">
              <controlPr defaultSize="0" autoFill="0" autoLine="0" autoPict="0">
                <anchor moveWithCells="1">
                  <from>
                    <xdr:col>12</xdr:col>
                    <xdr:colOff>152400</xdr:colOff>
                    <xdr:row>53</xdr:row>
                    <xdr:rowOff>12700</xdr:rowOff>
                  </from>
                  <to>
                    <xdr:col>12</xdr:col>
                    <xdr:colOff>393700</xdr:colOff>
                    <xdr:row>54</xdr:row>
                    <xdr:rowOff>0</xdr:rowOff>
                  </to>
                </anchor>
              </controlPr>
            </control>
          </mc:Choice>
        </mc:AlternateContent>
        <mc:AlternateContent xmlns:mc="http://schemas.openxmlformats.org/markup-compatibility/2006">
          <mc:Choice Requires="x14">
            <control shapeId="3119" r:id="rId45" name="Check Box 47">
              <controlPr defaultSize="0" autoFill="0" autoLine="0" autoPict="0">
                <anchor moveWithCells="1">
                  <from>
                    <xdr:col>12</xdr:col>
                    <xdr:colOff>152400</xdr:colOff>
                    <xdr:row>54</xdr:row>
                    <xdr:rowOff>12700</xdr:rowOff>
                  </from>
                  <to>
                    <xdr:col>12</xdr:col>
                    <xdr:colOff>393700</xdr:colOff>
                    <xdr:row>55</xdr:row>
                    <xdr:rowOff>0</xdr:rowOff>
                  </to>
                </anchor>
              </controlPr>
            </control>
          </mc:Choice>
        </mc:AlternateContent>
        <mc:AlternateContent xmlns:mc="http://schemas.openxmlformats.org/markup-compatibility/2006">
          <mc:Choice Requires="x14">
            <control shapeId="3120" r:id="rId46" name="Check Box 48">
              <controlPr defaultSize="0" autoFill="0" autoLine="0" autoPict="0">
                <anchor moveWithCells="1">
                  <from>
                    <xdr:col>12</xdr:col>
                    <xdr:colOff>152400</xdr:colOff>
                    <xdr:row>55</xdr:row>
                    <xdr:rowOff>12700</xdr:rowOff>
                  </from>
                  <to>
                    <xdr:col>12</xdr:col>
                    <xdr:colOff>393700</xdr:colOff>
                    <xdr:row>56</xdr:row>
                    <xdr:rowOff>0</xdr:rowOff>
                  </to>
                </anchor>
              </controlPr>
            </control>
          </mc:Choice>
        </mc:AlternateContent>
        <mc:AlternateContent xmlns:mc="http://schemas.openxmlformats.org/markup-compatibility/2006">
          <mc:Choice Requires="x14">
            <control shapeId="3121" r:id="rId47" name="Check Box 49">
              <controlPr defaultSize="0" autoFill="0" autoLine="0" autoPict="0">
                <anchor moveWithCells="1">
                  <from>
                    <xdr:col>12</xdr:col>
                    <xdr:colOff>152400</xdr:colOff>
                    <xdr:row>56</xdr:row>
                    <xdr:rowOff>12700</xdr:rowOff>
                  </from>
                  <to>
                    <xdr:col>12</xdr:col>
                    <xdr:colOff>393700</xdr:colOff>
                    <xdr:row>57</xdr:row>
                    <xdr:rowOff>0</xdr:rowOff>
                  </to>
                </anchor>
              </controlPr>
            </control>
          </mc:Choice>
        </mc:AlternateContent>
        <mc:AlternateContent xmlns:mc="http://schemas.openxmlformats.org/markup-compatibility/2006">
          <mc:Choice Requires="x14">
            <control shapeId="3122" r:id="rId48" name="Check Box 50">
              <controlPr defaultSize="0" autoFill="0" autoLine="0" autoPict="0">
                <anchor moveWithCells="1">
                  <from>
                    <xdr:col>12</xdr:col>
                    <xdr:colOff>152400</xdr:colOff>
                    <xdr:row>57</xdr:row>
                    <xdr:rowOff>12700</xdr:rowOff>
                  </from>
                  <to>
                    <xdr:col>12</xdr:col>
                    <xdr:colOff>393700</xdr:colOff>
                    <xdr:row>58</xdr:row>
                    <xdr:rowOff>0</xdr:rowOff>
                  </to>
                </anchor>
              </controlPr>
            </control>
          </mc:Choice>
        </mc:AlternateContent>
        <mc:AlternateContent xmlns:mc="http://schemas.openxmlformats.org/markup-compatibility/2006">
          <mc:Choice Requires="x14">
            <control shapeId="3123" r:id="rId49" name="Check Box 51">
              <controlPr defaultSize="0" autoFill="0" autoLine="0" autoPict="0">
                <anchor moveWithCells="1">
                  <from>
                    <xdr:col>12</xdr:col>
                    <xdr:colOff>152400</xdr:colOff>
                    <xdr:row>58</xdr:row>
                    <xdr:rowOff>12700</xdr:rowOff>
                  </from>
                  <to>
                    <xdr:col>12</xdr:col>
                    <xdr:colOff>393700</xdr:colOff>
                    <xdr:row>59</xdr:row>
                    <xdr:rowOff>0</xdr:rowOff>
                  </to>
                </anchor>
              </controlPr>
            </control>
          </mc:Choice>
        </mc:AlternateContent>
        <mc:AlternateContent xmlns:mc="http://schemas.openxmlformats.org/markup-compatibility/2006">
          <mc:Choice Requires="x14">
            <control shapeId="3124" r:id="rId50" name="Check Box 52">
              <controlPr defaultSize="0" autoFill="0" autoLine="0" autoPict="0">
                <anchor moveWithCells="1">
                  <from>
                    <xdr:col>12</xdr:col>
                    <xdr:colOff>152400</xdr:colOff>
                    <xdr:row>59</xdr:row>
                    <xdr:rowOff>12700</xdr:rowOff>
                  </from>
                  <to>
                    <xdr:col>12</xdr:col>
                    <xdr:colOff>393700</xdr:colOff>
                    <xdr:row>60</xdr:row>
                    <xdr:rowOff>0</xdr:rowOff>
                  </to>
                </anchor>
              </controlPr>
            </control>
          </mc:Choice>
        </mc:AlternateContent>
        <mc:AlternateContent xmlns:mc="http://schemas.openxmlformats.org/markup-compatibility/2006">
          <mc:Choice Requires="x14">
            <control shapeId="3125" r:id="rId51" name="Check Box 53">
              <controlPr defaultSize="0" autoFill="0" autoLine="0" autoPict="0">
                <anchor moveWithCells="1">
                  <from>
                    <xdr:col>12</xdr:col>
                    <xdr:colOff>152400</xdr:colOff>
                    <xdr:row>60</xdr:row>
                    <xdr:rowOff>12700</xdr:rowOff>
                  </from>
                  <to>
                    <xdr:col>12</xdr:col>
                    <xdr:colOff>393700</xdr:colOff>
                    <xdr:row>61</xdr:row>
                    <xdr:rowOff>0</xdr:rowOff>
                  </to>
                </anchor>
              </controlPr>
            </control>
          </mc:Choice>
        </mc:AlternateContent>
        <mc:AlternateContent xmlns:mc="http://schemas.openxmlformats.org/markup-compatibility/2006">
          <mc:Choice Requires="x14">
            <control shapeId="3126" r:id="rId52" name="Check Box 54">
              <controlPr defaultSize="0" autoFill="0" autoLine="0" autoPict="0">
                <anchor moveWithCells="1">
                  <from>
                    <xdr:col>12</xdr:col>
                    <xdr:colOff>152400</xdr:colOff>
                    <xdr:row>61</xdr:row>
                    <xdr:rowOff>12700</xdr:rowOff>
                  </from>
                  <to>
                    <xdr:col>12</xdr:col>
                    <xdr:colOff>393700</xdr:colOff>
                    <xdr:row>62</xdr:row>
                    <xdr:rowOff>0</xdr:rowOff>
                  </to>
                </anchor>
              </controlPr>
            </control>
          </mc:Choice>
        </mc:AlternateContent>
        <mc:AlternateContent xmlns:mc="http://schemas.openxmlformats.org/markup-compatibility/2006">
          <mc:Choice Requires="x14">
            <control shapeId="3127" r:id="rId53" name="Check Box 55">
              <controlPr defaultSize="0" autoFill="0" autoLine="0" autoPict="0">
                <anchor moveWithCells="1">
                  <from>
                    <xdr:col>12</xdr:col>
                    <xdr:colOff>152400</xdr:colOff>
                    <xdr:row>62</xdr:row>
                    <xdr:rowOff>12700</xdr:rowOff>
                  </from>
                  <to>
                    <xdr:col>12</xdr:col>
                    <xdr:colOff>393700</xdr:colOff>
                    <xdr:row>63</xdr:row>
                    <xdr:rowOff>0</xdr:rowOff>
                  </to>
                </anchor>
              </controlPr>
            </control>
          </mc:Choice>
        </mc:AlternateContent>
        <mc:AlternateContent xmlns:mc="http://schemas.openxmlformats.org/markup-compatibility/2006">
          <mc:Choice Requires="x14">
            <control shapeId="3128" r:id="rId54" name="Check Box 56">
              <controlPr defaultSize="0" autoFill="0" autoLine="0" autoPict="0">
                <anchor moveWithCells="1">
                  <from>
                    <xdr:col>12</xdr:col>
                    <xdr:colOff>152400</xdr:colOff>
                    <xdr:row>63</xdr:row>
                    <xdr:rowOff>12700</xdr:rowOff>
                  </from>
                  <to>
                    <xdr:col>12</xdr:col>
                    <xdr:colOff>393700</xdr:colOff>
                    <xdr:row>64</xdr:row>
                    <xdr:rowOff>0</xdr:rowOff>
                  </to>
                </anchor>
              </controlPr>
            </control>
          </mc:Choice>
        </mc:AlternateContent>
        <mc:AlternateContent xmlns:mc="http://schemas.openxmlformats.org/markup-compatibility/2006">
          <mc:Choice Requires="x14">
            <control shapeId="3129" r:id="rId55" name="Check Box 57">
              <controlPr defaultSize="0" autoFill="0" autoLine="0" autoPict="0">
                <anchor moveWithCells="1">
                  <from>
                    <xdr:col>12</xdr:col>
                    <xdr:colOff>152400</xdr:colOff>
                    <xdr:row>64</xdr:row>
                    <xdr:rowOff>12700</xdr:rowOff>
                  </from>
                  <to>
                    <xdr:col>12</xdr:col>
                    <xdr:colOff>393700</xdr:colOff>
                    <xdr:row>65</xdr:row>
                    <xdr:rowOff>0</xdr:rowOff>
                  </to>
                </anchor>
              </controlPr>
            </control>
          </mc:Choice>
        </mc:AlternateContent>
        <mc:AlternateContent xmlns:mc="http://schemas.openxmlformats.org/markup-compatibility/2006">
          <mc:Choice Requires="x14">
            <control shapeId="3130" r:id="rId56" name="Check Box 58">
              <controlPr defaultSize="0" autoFill="0" autoLine="0" autoPict="0">
                <anchor moveWithCells="1">
                  <from>
                    <xdr:col>12</xdr:col>
                    <xdr:colOff>152400</xdr:colOff>
                    <xdr:row>65</xdr:row>
                    <xdr:rowOff>12700</xdr:rowOff>
                  </from>
                  <to>
                    <xdr:col>12</xdr:col>
                    <xdr:colOff>393700</xdr:colOff>
                    <xdr:row>66</xdr:row>
                    <xdr:rowOff>0</xdr:rowOff>
                  </to>
                </anchor>
              </controlPr>
            </control>
          </mc:Choice>
        </mc:AlternateContent>
        <mc:AlternateContent xmlns:mc="http://schemas.openxmlformats.org/markup-compatibility/2006">
          <mc:Choice Requires="x14">
            <control shapeId="3131" r:id="rId57" name="Check Box 59">
              <controlPr defaultSize="0" autoFill="0" autoLine="0" autoPict="0">
                <anchor moveWithCells="1">
                  <from>
                    <xdr:col>12</xdr:col>
                    <xdr:colOff>152400</xdr:colOff>
                    <xdr:row>66</xdr:row>
                    <xdr:rowOff>12700</xdr:rowOff>
                  </from>
                  <to>
                    <xdr:col>12</xdr:col>
                    <xdr:colOff>393700</xdr:colOff>
                    <xdr:row>67</xdr:row>
                    <xdr:rowOff>0</xdr:rowOff>
                  </to>
                </anchor>
              </controlPr>
            </control>
          </mc:Choice>
        </mc:AlternateContent>
        <mc:AlternateContent xmlns:mc="http://schemas.openxmlformats.org/markup-compatibility/2006">
          <mc:Choice Requires="x14">
            <control shapeId="3132" r:id="rId58" name="Check Box 60">
              <controlPr defaultSize="0" autoFill="0" autoLine="0" autoPict="0">
                <anchor moveWithCells="1">
                  <from>
                    <xdr:col>12</xdr:col>
                    <xdr:colOff>152400</xdr:colOff>
                    <xdr:row>67</xdr:row>
                    <xdr:rowOff>12700</xdr:rowOff>
                  </from>
                  <to>
                    <xdr:col>12</xdr:col>
                    <xdr:colOff>393700</xdr:colOff>
                    <xdr:row>68</xdr:row>
                    <xdr:rowOff>0</xdr:rowOff>
                  </to>
                </anchor>
              </controlPr>
            </control>
          </mc:Choice>
        </mc:AlternateContent>
        <mc:AlternateContent xmlns:mc="http://schemas.openxmlformats.org/markup-compatibility/2006">
          <mc:Choice Requires="x14">
            <control shapeId="3133" r:id="rId59" name="Check Box 61">
              <controlPr defaultSize="0" autoFill="0" autoLine="0" autoPict="0">
                <anchor moveWithCells="1">
                  <from>
                    <xdr:col>12</xdr:col>
                    <xdr:colOff>152400</xdr:colOff>
                    <xdr:row>68</xdr:row>
                    <xdr:rowOff>12700</xdr:rowOff>
                  </from>
                  <to>
                    <xdr:col>12</xdr:col>
                    <xdr:colOff>393700</xdr:colOff>
                    <xdr:row>69</xdr:row>
                    <xdr:rowOff>0</xdr:rowOff>
                  </to>
                </anchor>
              </controlPr>
            </control>
          </mc:Choice>
        </mc:AlternateContent>
        <mc:AlternateContent xmlns:mc="http://schemas.openxmlformats.org/markup-compatibility/2006">
          <mc:Choice Requires="x14">
            <control shapeId="3134" r:id="rId60" name="Check Box 62">
              <controlPr defaultSize="0" autoFill="0" autoLine="0" autoPict="0">
                <anchor moveWithCells="1">
                  <from>
                    <xdr:col>12</xdr:col>
                    <xdr:colOff>152400</xdr:colOff>
                    <xdr:row>69</xdr:row>
                    <xdr:rowOff>12700</xdr:rowOff>
                  </from>
                  <to>
                    <xdr:col>12</xdr:col>
                    <xdr:colOff>393700</xdr:colOff>
                    <xdr:row>70</xdr:row>
                    <xdr:rowOff>0</xdr:rowOff>
                  </to>
                </anchor>
              </controlPr>
            </control>
          </mc:Choice>
        </mc:AlternateContent>
        <mc:AlternateContent xmlns:mc="http://schemas.openxmlformats.org/markup-compatibility/2006">
          <mc:Choice Requires="x14">
            <control shapeId="3135" r:id="rId61" name="Check Box 63">
              <controlPr defaultSize="0" autoFill="0" autoLine="0" autoPict="0">
                <anchor moveWithCells="1">
                  <from>
                    <xdr:col>12</xdr:col>
                    <xdr:colOff>152400</xdr:colOff>
                    <xdr:row>70</xdr:row>
                    <xdr:rowOff>12700</xdr:rowOff>
                  </from>
                  <to>
                    <xdr:col>12</xdr:col>
                    <xdr:colOff>393700</xdr:colOff>
                    <xdr:row>71</xdr:row>
                    <xdr:rowOff>0</xdr:rowOff>
                  </to>
                </anchor>
              </controlPr>
            </control>
          </mc:Choice>
        </mc:AlternateContent>
        <mc:AlternateContent xmlns:mc="http://schemas.openxmlformats.org/markup-compatibility/2006">
          <mc:Choice Requires="x14">
            <control shapeId="3136" r:id="rId62" name="Check Box 64">
              <controlPr defaultSize="0" autoFill="0" autoLine="0" autoPict="0">
                <anchor moveWithCells="1">
                  <from>
                    <xdr:col>12</xdr:col>
                    <xdr:colOff>152400</xdr:colOff>
                    <xdr:row>71</xdr:row>
                    <xdr:rowOff>12700</xdr:rowOff>
                  </from>
                  <to>
                    <xdr:col>12</xdr:col>
                    <xdr:colOff>393700</xdr:colOff>
                    <xdr:row>72</xdr:row>
                    <xdr:rowOff>0</xdr:rowOff>
                  </to>
                </anchor>
              </controlPr>
            </control>
          </mc:Choice>
        </mc:AlternateContent>
        <mc:AlternateContent xmlns:mc="http://schemas.openxmlformats.org/markup-compatibility/2006">
          <mc:Choice Requires="x14">
            <control shapeId="3137" r:id="rId63" name="Check Box 65">
              <controlPr defaultSize="0" autoFill="0" autoLine="0" autoPict="0">
                <anchor moveWithCells="1">
                  <from>
                    <xdr:col>12</xdr:col>
                    <xdr:colOff>152400</xdr:colOff>
                    <xdr:row>72</xdr:row>
                    <xdr:rowOff>12700</xdr:rowOff>
                  </from>
                  <to>
                    <xdr:col>12</xdr:col>
                    <xdr:colOff>393700</xdr:colOff>
                    <xdr:row>73</xdr:row>
                    <xdr:rowOff>0</xdr:rowOff>
                  </to>
                </anchor>
              </controlPr>
            </control>
          </mc:Choice>
        </mc:AlternateContent>
        <mc:AlternateContent xmlns:mc="http://schemas.openxmlformats.org/markup-compatibility/2006">
          <mc:Choice Requires="x14">
            <control shapeId="3138" r:id="rId64" name="Check Box 66">
              <controlPr defaultSize="0" autoFill="0" autoLine="0" autoPict="0">
                <anchor moveWithCells="1">
                  <from>
                    <xdr:col>12</xdr:col>
                    <xdr:colOff>152400</xdr:colOff>
                    <xdr:row>73</xdr:row>
                    <xdr:rowOff>12700</xdr:rowOff>
                  </from>
                  <to>
                    <xdr:col>12</xdr:col>
                    <xdr:colOff>393700</xdr:colOff>
                    <xdr:row>74</xdr:row>
                    <xdr:rowOff>0</xdr:rowOff>
                  </to>
                </anchor>
              </controlPr>
            </control>
          </mc:Choice>
        </mc:AlternateContent>
        <mc:AlternateContent xmlns:mc="http://schemas.openxmlformats.org/markup-compatibility/2006">
          <mc:Choice Requires="x14">
            <control shapeId="3139" r:id="rId65" name="Check Box 67">
              <controlPr defaultSize="0" autoFill="0" autoLine="0" autoPict="0">
                <anchor moveWithCells="1">
                  <from>
                    <xdr:col>12</xdr:col>
                    <xdr:colOff>152400</xdr:colOff>
                    <xdr:row>74</xdr:row>
                    <xdr:rowOff>12700</xdr:rowOff>
                  </from>
                  <to>
                    <xdr:col>12</xdr:col>
                    <xdr:colOff>393700</xdr:colOff>
                    <xdr:row>75</xdr:row>
                    <xdr:rowOff>0</xdr:rowOff>
                  </to>
                </anchor>
              </controlPr>
            </control>
          </mc:Choice>
        </mc:AlternateContent>
        <mc:AlternateContent xmlns:mc="http://schemas.openxmlformats.org/markup-compatibility/2006">
          <mc:Choice Requires="x14">
            <control shapeId="3140" r:id="rId66" name="Check Box 68">
              <controlPr defaultSize="0" autoFill="0" autoLine="0" autoPict="0">
                <anchor moveWithCells="1">
                  <from>
                    <xdr:col>12</xdr:col>
                    <xdr:colOff>152400</xdr:colOff>
                    <xdr:row>75</xdr:row>
                    <xdr:rowOff>12700</xdr:rowOff>
                  </from>
                  <to>
                    <xdr:col>12</xdr:col>
                    <xdr:colOff>393700</xdr:colOff>
                    <xdr:row>76</xdr:row>
                    <xdr:rowOff>0</xdr:rowOff>
                  </to>
                </anchor>
              </controlPr>
            </control>
          </mc:Choice>
        </mc:AlternateContent>
        <mc:AlternateContent xmlns:mc="http://schemas.openxmlformats.org/markup-compatibility/2006">
          <mc:Choice Requires="x14">
            <control shapeId="3141" r:id="rId67" name="Check Box 69">
              <controlPr defaultSize="0" autoFill="0" autoLine="0" autoPict="0">
                <anchor moveWithCells="1">
                  <from>
                    <xdr:col>12</xdr:col>
                    <xdr:colOff>152400</xdr:colOff>
                    <xdr:row>76</xdr:row>
                    <xdr:rowOff>12700</xdr:rowOff>
                  </from>
                  <to>
                    <xdr:col>12</xdr:col>
                    <xdr:colOff>393700</xdr:colOff>
                    <xdr:row>77</xdr:row>
                    <xdr:rowOff>0</xdr:rowOff>
                  </to>
                </anchor>
              </controlPr>
            </control>
          </mc:Choice>
        </mc:AlternateContent>
        <mc:AlternateContent xmlns:mc="http://schemas.openxmlformats.org/markup-compatibility/2006">
          <mc:Choice Requires="x14">
            <control shapeId="3142" r:id="rId68" name="Check Box 70">
              <controlPr defaultSize="0" autoFill="0" autoLine="0" autoPict="0">
                <anchor moveWithCells="1">
                  <from>
                    <xdr:col>12</xdr:col>
                    <xdr:colOff>152400</xdr:colOff>
                    <xdr:row>77</xdr:row>
                    <xdr:rowOff>12700</xdr:rowOff>
                  </from>
                  <to>
                    <xdr:col>12</xdr:col>
                    <xdr:colOff>393700</xdr:colOff>
                    <xdr:row>78</xdr:row>
                    <xdr:rowOff>0</xdr:rowOff>
                  </to>
                </anchor>
              </controlPr>
            </control>
          </mc:Choice>
        </mc:AlternateContent>
        <mc:AlternateContent xmlns:mc="http://schemas.openxmlformats.org/markup-compatibility/2006">
          <mc:Choice Requires="x14">
            <control shapeId="3143" r:id="rId69" name="Check Box 71">
              <controlPr defaultSize="0" autoFill="0" autoLine="0" autoPict="0">
                <anchor moveWithCells="1">
                  <from>
                    <xdr:col>12</xdr:col>
                    <xdr:colOff>152400</xdr:colOff>
                    <xdr:row>78</xdr:row>
                    <xdr:rowOff>12700</xdr:rowOff>
                  </from>
                  <to>
                    <xdr:col>12</xdr:col>
                    <xdr:colOff>393700</xdr:colOff>
                    <xdr:row>79</xdr:row>
                    <xdr:rowOff>0</xdr:rowOff>
                  </to>
                </anchor>
              </controlPr>
            </control>
          </mc:Choice>
        </mc:AlternateContent>
        <mc:AlternateContent xmlns:mc="http://schemas.openxmlformats.org/markup-compatibility/2006">
          <mc:Choice Requires="x14">
            <control shapeId="3144" r:id="rId70" name="Check Box 72">
              <controlPr defaultSize="0" autoFill="0" autoLine="0" autoPict="0">
                <anchor moveWithCells="1">
                  <from>
                    <xdr:col>12</xdr:col>
                    <xdr:colOff>152400</xdr:colOff>
                    <xdr:row>79</xdr:row>
                    <xdr:rowOff>12700</xdr:rowOff>
                  </from>
                  <to>
                    <xdr:col>12</xdr:col>
                    <xdr:colOff>393700</xdr:colOff>
                    <xdr:row>80</xdr:row>
                    <xdr:rowOff>0</xdr:rowOff>
                  </to>
                </anchor>
              </controlPr>
            </control>
          </mc:Choice>
        </mc:AlternateContent>
        <mc:AlternateContent xmlns:mc="http://schemas.openxmlformats.org/markup-compatibility/2006">
          <mc:Choice Requires="x14">
            <control shapeId="3145" r:id="rId71" name="Check Box 73">
              <controlPr defaultSize="0" autoFill="0" autoLine="0" autoPict="0">
                <anchor moveWithCells="1">
                  <from>
                    <xdr:col>12</xdr:col>
                    <xdr:colOff>152400</xdr:colOff>
                    <xdr:row>80</xdr:row>
                    <xdr:rowOff>12700</xdr:rowOff>
                  </from>
                  <to>
                    <xdr:col>12</xdr:col>
                    <xdr:colOff>393700</xdr:colOff>
                    <xdr:row>81</xdr:row>
                    <xdr:rowOff>0</xdr:rowOff>
                  </to>
                </anchor>
              </controlPr>
            </control>
          </mc:Choice>
        </mc:AlternateContent>
        <mc:AlternateContent xmlns:mc="http://schemas.openxmlformats.org/markup-compatibility/2006">
          <mc:Choice Requires="x14">
            <control shapeId="3146" r:id="rId72" name="Check Box 74">
              <controlPr defaultSize="0" autoFill="0" autoLine="0" autoPict="0">
                <anchor moveWithCells="1">
                  <from>
                    <xdr:col>12</xdr:col>
                    <xdr:colOff>152400</xdr:colOff>
                    <xdr:row>81</xdr:row>
                    <xdr:rowOff>12700</xdr:rowOff>
                  </from>
                  <to>
                    <xdr:col>12</xdr:col>
                    <xdr:colOff>393700</xdr:colOff>
                    <xdr:row>82</xdr:row>
                    <xdr:rowOff>0</xdr:rowOff>
                  </to>
                </anchor>
              </controlPr>
            </control>
          </mc:Choice>
        </mc:AlternateContent>
        <mc:AlternateContent xmlns:mc="http://schemas.openxmlformats.org/markup-compatibility/2006">
          <mc:Choice Requires="x14">
            <control shapeId="3147" r:id="rId73" name="Check Box 75">
              <controlPr defaultSize="0" autoFill="0" autoLine="0" autoPict="0">
                <anchor moveWithCells="1">
                  <from>
                    <xdr:col>12</xdr:col>
                    <xdr:colOff>152400</xdr:colOff>
                    <xdr:row>82</xdr:row>
                    <xdr:rowOff>12700</xdr:rowOff>
                  </from>
                  <to>
                    <xdr:col>12</xdr:col>
                    <xdr:colOff>393700</xdr:colOff>
                    <xdr:row>83</xdr:row>
                    <xdr:rowOff>0</xdr:rowOff>
                  </to>
                </anchor>
              </controlPr>
            </control>
          </mc:Choice>
        </mc:AlternateContent>
        <mc:AlternateContent xmlns:mc="http://schemas.openxmlformats.org/markup-compatibility/2006">
          <mc:Choice Requires="x14">
            <control shapeId="3148" r:id="rId74" name="Check Box 76">
              <controlPr defaultSize="0" autoFill="0" autoLine="0" autoPict="0">
                <anchor moveWithCells="1">
                  <from>
                    <xdr:col>12</xdr:col>
                    <xdr:colOff>152400</xdr:colOff>
                    <xdr:row>83</xdr:row>
                    <xdr:rowOff>12700</xdr:rowOff>
                  </from>
                  <to>
                    <xdr:col>12</xdr:col>
                    <xdr:colOff>393700</xdr:colOff>
                    <xdr:row>84</xdr:row>
                    <xdr:rowOff>0</xdr:rowOff>
                  </to>
                </anchor>
              </controlPr>
            </control>
          </mc:Choice>
        </mc:AlternateContent>
        <mc:AlternateContent xmlns:mc="http://schemas.openxmlformats.org/markup-compatibility/2006">
          <mc:Choice Requires="x14">
            <control shapeId="3149" r:id="rId75" name="Check Box 77">
              <controlPr defaultSize="0" autoFill="0" autoLine="0" autoPict="0">
                <anchor moveWithCells="1">
                  <from>
                    <xdr:col>12</xdr:col>
                    <xdr:colOff>152400</xdr:colOff>
                    <xdr:row>84</xdr:row>
                    <xdr:rowOff>12700</xdr:rowOff>
                  </from>
                  <to>
                    <xdr:col>12</xdr:col>
                    <xdr:colOff>393700</xdr:colOff>
                    <xdr:row>85</xdr:row>
                    <xdr:rowOff>0</xdr:rowOff>
                  </to>
                </anchor>
              </controlPr>
            </control>
          </mc:Choice>
        </mc:AlternateContent>
        <mc:AlternateContent xmlns:mc="http://schemas.openxmlformats.org/markup-compatibility/2006">
          <mc:Choice Requires="x14">
            <control shapeId="3150" r:id="rId76" name="Check Box 78">
              <controlPr defaultSize="0" autoFill="0" autoLine="0" autoPict="0">
                <anchor moveWithCells="1">
                  <from>
                    <xdr:col>12</xdr:col>
                    <xdr:colOff>152400</xdr:colOff>
                    <xdr:row>85</xdr:row>
                    <xdr:rowOff>12700</xdr:rowOff>
                  </from>
                  <to>
                    <xdr:col>12</xdr:col>
                    <xdr:colOff>393700</xdr:colOff>
                    <xdr:row>86</xdr:row>
                    <xdr:rowOff>0</xdr:rowOff>
                  </to>
                </anchor>
              </controlPr>
            </control>
          </mc:Choice>
        </mc:AlternateContent>
        <mc:AlternateContent xmlns:mc="http://schemas.openxmlformats.org/markup-compatibility/2006">
          <mc:Choice Requires="x14">
            <control shapeId="3151" r:id="rId77" name="Check Box 79">
              <controlPr defaultSize="0" autoFill="0" autoLine="0" autoPict="0">
                <anchor moveWithCells="1">
                  <from>
                    <xdr:col>12</xdr:col>
                    <xdr:colOff>152400</xdr:colOff>
                    <xdr:row>86</xdr:row>
                    <xdr:rowOff>12700</xdr:rowOff>
                  </from>
                  <to>
                    <xdr:col>12</xdr:col>
                    <xdr:colOff>393700</xdr:colOff>
                    <xdr:row>87</xdr:row>
                    <xdr:rowOff>0</xdr:rowOff>
                  </to>
                </anchor>
              </controlPr>
            </control>
          </mc:Choice>
        </mc:AlternateContent>
        <mc:AlternateContent xmlns:mc="http://schemas.openxmlformats.org/markup-compatibility/2006">
          <mc:Choice Requires="x14">
            <control shapeId="3152" r:id="rId78" name="Check Box 80">
              <controlPr defaultSize="0" autoFill="0" autoLine="0" autoPict="0">
                <anchor moveWithCells="1">
                  <from>
                    <xdr:col>12</xdr:col>
                    <xdr:colOff>152400</xdr:colOff>
                    <xdr:row>87</xdr:row>
                    <xdr:rowOff>12700</xdr:rowOff>
                  </from>
                  <to>
                    <xdr:col>12</xdr:col>
                    <xdr:colOff>393700</xdr:colOff>
                    <xdr:row>88</xdr:row>
                    <xdr:rowOff>0</xdr:rowOff>
                  </to>
                </anchor>
              </controlPr>
            </control>
          </mc:Choice>
        </mc:AlternateContent>
        <mc:AlternateContent xmlns:mc="http://schemas.openxmlformats.org/markup-compatibility/2006">
          <mc:Choice Requires="x14">
            <control shapeId="3153" r:id="rId79" name="Check Box 81">
              <controlPr defaultSize="0" autoFill="0" autoLine="0" autoPict="0">
                <anchor moveWithCells="1">
                  <from>
                    <xdr:col>12</xdr:col>
                    <xdr:colOff>152400</xdr:colOff>
                    <xdr:row>88</xdr:row>
                    <xdr:rowOff>12700</xdr:rowOff>
                  </from>
                  <to>
                    <xdr:col>12</xdr:col>
                    <xdr:colOff>393700</xdr:colOff>
                    <xdr:row>89</xdr:row>
                    <xdr:rowOff>0</xdr:rowOff>
                  </to>
                </anchor>
              </controlPr>
            </control>
          </mc:Choice>
        </mc:AlternateContent>
        <mc:AlternateContent xmlns:mc="http://schemas.openxmlformats.org/markup-compatibility/2006">
          <mc:Choice Requires="x14">
            <control shapeId="3154" r:id="rId80" name="Check Box 82">
              <controlPr defaultSize="0" autoFill="0" autoLine="0" autoPict="0">
                <anchor moveWithCells="1">
                  <from>
                    <xdr:col>12</xdr:col>
                    <xdr:colOff>152400</xdr:colOff>
                    <xdr:row>89</xdr:row>
                    <xdr:rowOff>12700</xdr:rowOff>
                  </from>
                  <to>
                    <xdr:col>12</xdr:col>
                    <xdr:colOff>393700</xdr:colOff>
                    <xdr:row>90</xdr:row>
                    <xdr:rowOff>0</xdr:rowOff>
                  </to>
                </anchor>
              </controlPr>
            </control>
          </mc:Choice>
        </mc:AlternateContent>
        <mc:AlternateContent xmlns:mc="http://schemas.openxmlformats.org/markup-compatibility/2006">
          <mc:Choice Requires="x14">
            <control shapeId="3155" r:id="rId81" name="Check Box 83">
              <controlPr defaultSize="0" autoFill="0" autoLine="0" autoPict="0">
                <anchor moveWithCells="1">
                  <from>
                    <xdr:col>12</xdr:col>
                    <xdr:colOff>152400</xdr:colOff>
                    <xdr:row>90</xdr:row>
                    <xdr:rowOff>12700</xdr:rowOff>
                  </from>
                  <to>
                    <xdr:col>12</xdr:col>
                    <xdr:colOff>393700</xdr:colOff>
                    <xdr:row>91</xdr:row>
                    <xdr:rowOff>0</xdr:rowOff>
                  </to>
                </anchor>
              </controlPr>
            </control>
          </mc:Choice>
        </mc:AlternateContent>
        <mc:AlternateContent xmlns:mc="http://schemas.openxmlformats.org/markup-compatibility/2006">
          <mc:Choice Requires="x14">
            <control shapeId="3156" r:id="rId82" name="Check Box 84">
              <controlPr defaultSize="0" autoFill="0" autoLine="0" autoPict="0">
                <anchor moveWithCells="1">
                  <from>
                    <xdr:col>12</xdr:col>
                    <xdr:colOff>152400</xdr:colOff>
                    <xdr:row>91</xdr:row>
                    <xdr:rowOff>12700</xdr:rowOff>
                  </from>
                  <to>
                    <xdr:col>12</xdr:col>
                    <xdr:colOff>393700</xdr:colOff>
                    <xdr:row>92</xdr:row>
                    <xdr:rowOff>0</xdr:rowOff>
                  </to>
                </anchor>
              </controlPr>
            </control>
          </mc:Choice>
        </mc:AlternateContent>
        <mc:AlternateContent xmlns:mc="http://schemas.openxmlformats.org/markup-compatibility/2006">
          <mc:Choice Requires="x14">
            <control shapeId="3157" r:id="rId83" name="Check Box 85">
              <controlPr defaultSize="0" autoFill="0" autoLine="0" autoPict="0">
                <anchor moveWithCells="1">
                  <from>
                    <xdr:col>12</xdr:col>
                    <xdr:colOff>152400</xdr:colOff>
                    <xdr:row>92</xdr:row>
                    <xdr:rowOff>12700</xdr:rowOff>
                  </from>
                  <to>
                    <xdr:col>12</xdr:col>
                    <xdr:colOff>393700</xdr:colOff>
                    <xdr:row>93</xdr:row>
                    <xdr:rowOff>0</xdr:rowOff>
                  </to>
                </anchor>
              </controlPr>
            </control>
          </mc:Choice>
        </mc:AlternateContent>
        <mc:AlternateContent xmlns:mc="http://schemas.openxmlformats.org/markup-compatibility/2006">
          <mc:Choice Requires="x14">
            <control shapeId="3158" r:id="rId84" name="Check Box 86">
              <controlPr defaultSize="0" autoFill="0" autoLine="0" autoPict="0">
                <anchor moveWithCells="1">
                  <from>
                    <xdr:col>12</xdr:col>
                    <xdr:colOff>152400</xdr:colOff>
                    <xdr:row>93</xdr:row>
                    <xdr:rowOff>12700</xdr:rowOff>
                  </from>
                  <to>
                    <xdr:col>12</xdr:col>
                    <xdr:colOff>393700</xdr:colOff>
                    <xdr:row>94</xdr:row>
                    <xdr:rowOff>0</xdr:rowOff>
                  </to>
                </anchor>
              </controlPr>
            </control>
          </mc:Choice>
        </mc:AlternateContent>
        <mc:AlternateContent xmlns:mc="http://schemas.openxmlformats.org/markup-compatibility/2006">
          <mc:Choice Requires="x14">
            <control shapeId="3159" r:id="rId85" name="Check Box 87">
              <controlPr defaultSize="0" autoFill="0" autoLine="0" autoPict="0">
                <anchor moveWithCells="1">
                  <from>
                    <xdr:col>12</xdr:col>
                    <xdr:colOff>152400</xdr:colOff>
                    <xdr:row>94</xdr:row>
                    <xdr:rowOff>12700</xdr:rowOff>
                  </from>
                  <to>
                    <xdr:col>12</xdr:col>
                    <xdr:colOff>393700</xdr:colOff>
                    <xdr:row>95</xdr:row>
                    <xdr:rowOff>0</xdr:rowOff>
                  </to>
                </anchor>
              </controlPr>
            </control>
          </mc:Choice>
        </mc:AlternateContent>
        <mc:AlternateContent xmlns:mc="http://schemas.openxmlformats.org/markup-compatibility/2006">
          <mc:Choice Requires="x14">
            <control shapeId="3160" r:id="rId86" name="Check Box 88">
              <controlPr defaultSize="0" autoFill="0" autoLine="0" autoPict="0">
                <anchor moveWithCells="1">
                  <from>
                    <xdr:col>12</xdr:col>
                    <xdr:colOff>152400</xdr:colOff>
                    <xdr:row>95</xdr:row>
                    <xdr:rowOff>12700</xdr:rowOff>
                  </from>
                  <to>
                    <xdr:col>12</xdr:col>
                    <xdr:colOff>393700</xdr:colOff>
                    <xdr:row>96</xdr:row>
                    <xdr:rowOff>0</xdr:rowOff>
                  </to>
                </anchor>
              </controlPr>
            </control>
          </mc:Choice>
        </mc:AlternateContent>
        <mc:AlternateContent xmlns:mc="http://schemas.openxmlformats.org/markup-compatibility/2006">
          <mc:Choice Requires="x14">
            <control shapeId="3161" r:id="rId87" name="Check Box 89">
              <controlPr defaultSize="0" autoFill="0" autoLine="0" autoPict="0">
                <anchor moveWithCells="1">
                  <from>
                    <xdr:col>12</xdr:col>
                    <xdr:colOff>152400</xdr:colOff>
                    <xdr:row>96</xdr:row>
                    <xdr:rowOff>12700</xdr:rowOff>
                  </from>
                  <to>
                    <xdr:col>12</xdr:col>
                    <xdr:colOff>393700</xdr:colOff>
                    <xdr:row>97</xdr:row>
                    <xdr:rowOff>0</xdr:rowOff>
                  </to>
                </anchor>
              </controlPr>
            </control>
          </mc:Choice>
        </mc:AlternateContent>
        <mc:AlternateContent xmlns:mc="http://schemas.openxmlformats.org/markup-compatibility/2006">
          <mc:Choice Requires="x14">
            <control shapeId="3162" r:id="rId88" name="Check Box 90">
              <controlPr defaultSize="0" autoFill="0" autoLine="0" autoPict="0">
                <anchor moveWithCells="1">
                  <from>
                    <xdr:col>12</xdr:col>
                    <xdr:colOff>152400</xdr:colOff>
                    <xdr:row>97</xdr:row>
                    <xdr:rowOff>12700</xdr:rowOff>
                  </from>
                  <to>
                    <xdr:col>12</xdr:col>
                    <xdr:colOff>393700</xdr:colOff>
                    <xdr:row>98</xdr:row>
                    <xdr:rowOff>0</xdr:rowOff>
                  </to>
                </anchor>
              </controlPr>
            </control>
          </mc:Choice>
        </mc:AlternateContent>
        <mc:AlternateContent xmlns:mc="http://schemas.openxmlformats.org/markup-compatibility/2006">
          <mc:Choice Requires="x14">
            <control shapeId="3163" r:id="rId89" name="Check Box 91">
              <controlPr defaultSize="0" autoFill="0" autoLine="0" autoPict="0">
                <anchor moveWithCells="1">
                  <from>
                    <xdr:col>12</xdr:col>
                    <xdr:colOff>152400</xdr:colOff>
                    <xdr:row>98</xdr:row>
                    <xdr:rowOff>12700</xdr:rowOff>
                  </from>
                  <to>
                    <xdr:col>12</xdr:col>
                    <xdr:colOff>393700</xdr:colOff>
                    <xdr:row>99</xdr:row>
                    <xdr:rowOff>0</xdr:rowOff>
                  </to>
                </anchor>
              </controlPr>
            </control>
          </mc:Choice>
        </mc:AlternateContent>
        <mc:AlternateContent xmlns:mc="http://schemas.openxmlformats.org/markup-compatibility/2006">
          <mc:Choice Requires="x14">
            <control shapeId="3164" r:id="rId90" name="Check Box 92">
              <controlPr defaultSize="0" autoFill="0" autoLine="0" autoPict="0">
                <anchor moveWithCells="1">
                  <from>
                    <xdr:col>12</xdr:col>
                    <xdr:colOff>152400</xdr:colOff>
                    <xdr:row>99</xdr:row>
                    <xdr:rowOff>12700</xdr:rowOff>
                  </from>
                  <to>
                    <xdr:col>12</xdr:col>
                    <xdr:colOff>393700</xdr:colOff>
                    <xdr:row>100</xdr:row>
                    <xdr:rowOff>0</xdr:rowOff>
                  </to>
                </anchor>
              </controlPr>
            </control>
          </mc:Choice>
        </mc:AlternateContent>
        <mc:AlternateContent xmlns:mc="http://schemas.openxmlformats.org/markup-compatibility/2006">
          <mc:Choice Requires="x14">
            <control shapeId="3165" r:id="rId91" name="Check Box 93">
              <controlPr defaultSize="0" autoFill="0" autoLine="0" autoPict="0">
                <anchor moveWithCells="1">
                  <from>
                    <xdr:col>12</xdr:col>
                    <xdr:colOff>152400</xdr:colOff>
                    <xdr:row>100</xdr:row>
                    <xdr:rowOff>12700</xdr:rowOff>
                  </from>
                  <to>
                    <xdr:col>12</xdr:col>
                    <xdr:colOff>393700</xdr:colOff>
                    <xdr:row>101</xdr:row>
                    <xdr:rowOff>0</xdr:rowOff>
                  </to>
                </anchor>
              </controlPr>
            </control>
          </mc:Choice>
        </mc:AlternateContent>
        <mc:AlternateContent xmlns:mc="http://schemas.openxmlformats.org/markup-compatibility/2006">
          <mc:Choice Requires="x14">
            <control shapeId="3166" r:id="rId92" name="Check Box 94">
              <controlPr defaultSize="0" autoFill="0" autoLine="0" autoPict="0">
                <anchor moveWithCells="1">
                  <from>
                    <xdr:col>12</xdr:col>
                    <xdr:colOff>152400</xdr:colOff>
                    <xdr:row>101</xdr:row>
                    <xdr:rowOff>12700</xdr:rowOff>
                  </from>
                  <to>
                    <xdr:col>12</xdr:col>
                    <xdr:colOff>393700</xdr:colOff>
                    <xdr:row>102</xdr:row>
                    <xdr:rowOff>0</xdr:rowOff>
                  </to>
                </anchor>
              </controlPr>
            </control>
          </mc:Choice>
        </mc:AlternateContent>
        <mc:AlternateContent xmlns:mc="http://schemas.openxmlformats.org/markup-compatibility/2006">
          <mc:Choice Requires="x14">
            <control shapeId="3167" r:id="rId93" name="Check Box 95">
              <controlPr defaultSize="0" autoFill="0" autoLine="0" autoPict="0">
                <anchor moveWithCells="1">
                  <from>
                    <xdr:col>12</xdr:col>
                    <xdr:colOff>152400</xdr:colOff>
                    <xdr:row>102</xdr:row>
                    <xdr:rowOff>12700</xdr:rowOff>
                  </from>
                  <to>
                    <xdr:col>12</xdr:col>
                    <xdr:colOff>393700</xdr:colOff>
                    <xdr:row>103</xdr:row>
                    <xdr:rowOff>0</xdr:rowOff>
                  </to>
                </anchor>
              </controlPr>
            </control>
          </mc:Choice>
        </mc:AlternateContent>
        <mc:AlternateContent xmlns:mc="http://schemas.openxmlformats.org/markup-compatibility/2006">
          <mc:Choice Requires="x14">
            <control shapeId="3168" r:id="rId94" name="Check Box 96">
              <controlPr defaultSize="0" autoFill="0" autoLine="0" autoPict="0">
                <anchor moveWithCells="1">
                  <from>
                    <xdr:col>12</xdr:col>
                    <xdr:colOff>152400</xdr:colOff>
                    <xdr:row>103</xdr:row>
                    <xdr:rowOff>12700</xdr:rowOff>
                  </from>
                  <to>
                    <xdr:col>12</xdr:col>
                    <xdr:colOff>393700</xdr:colOff>
                    <xdr:row>104</xdr:row>
                    <xdr:rowOff>0</xdr:rowOff>
                  </to>
                </anchor>
              </controlPr>
            </control>
          </mc:Choice>
        </mc:AlternateContent>
        <mc:AlternateContent xmlns:mc="http://schemas.openxmlformats.org/markup-compatibility/2006">
          <mc:Choice Requires="x14">
            <control shapeId="3169" r:id="rId95" name="Check Box 97">
              <controlPr defaultSize="0" autoFill="0" autoLine="0" autoPict="0">
                <anchor moveWithCells="1">
                  <from>
                    <xdr:col>12</xdr:col>
                    <xdr:colOff>152400</xdr:colOff>
                    <xdr:row>104</xdr:row>
                    <xdr:rowOff>12700</xdr:rowOff>
                  </from>
                  <to>
                    <xdr:col>12</xdr:col>
                    <xdr:colOff>393700</xdr:colOff>
                    <xdr:row>105</xdr:row>
                    <xdr:rowOff>0</xdr:rowOff>
                  </to>
                </anchor>
              </controlPr>
            </control>
          </mc:Choice>
        </mc:AlternateContent>
        <mc:AlternateContent xmlns:mc="http://schemas.openxmlformats.org/markup-compatibility/2006">
          <mc:Choice Requires="x14">
            <control shapeId="3170" r:id="rId96" name="Check Box 98">
              <controlPr defaultSize="0" autoFill="0" autoLine="0" autoPict="0">
                <anchor moveWithCells="1">
                  <from>
                    <xdr:col>12</xdr:col>
                    <xdr:colOff>152400</xdr:colOff>
                    <xdr:row>105</xdr:row>
                    <xdr:rowOff>12700</xdr:rowOff>
                  </from>
                  <to>
                    <xdr:col>12</xdr:col>
                    <xdr:colOff>393700</xdr:colOff>
                    <xdr:row>106</xdr:row>
                    <xdr:rowOff>0</xdr:rowOff>
                  </to>
                </anchor>
              </controlPr>
            </control>
          </mc:Choice>
        </mc:AlternateContent>
        <mc:AlternateContent xmlns:mc="http://schemas.openxmlformats.org/markup-compatibility/2006">
          <mc:Choice Requires="x14">
            <control shapeId="3171" r:id="rId97" name="Check Box 99">
              <controlPr defaultSize="0" autoFill="0" autoLine="0" autoPict="0">
                <anchor moveWithCells="1">
                  <from>
                    <xdr:col>12</xdr:col>
                    <xdr:colOff>152400</xdr:colOff>
                    <xdr:row>106</xdr:row>
                    <xdr:rowOff>12700</xdr:rowOff>
                  </from>
                  <to>
                    <xdr:col>12</xdr:col>
                    <xdr:colOff>393700</xdr:colOff>
                    <xdr:row>107</xdr:row>
                    <xdr:rowOff>0</xdr:rowOff>
                  </to>
                </anchor>
              </controlPr>
            </control>
          </mc:Choice>
        </mc:AlternateContent>
        <mc:AlternateContent xmlns:mc="http://schemas.openxmlformats.org/markup-compatibility/2006">
          <mc:Choice Requires="x14">
            <control shapeId="3172" r:id="rId98" name="Check Box 100">
              <controlPr defaultSize="0" autoFill="0" autoLine="0" autoPict="0">
                <anchor moveWithCells="1">
                  <from>
                    <xdr:col>12</xdr:col>
                    <xdr:colOff>152400</xdr:colOff>
                    <xdr:row>107</xdr:row>
                    <xdr:rowOff>12700</xdr:rowOff>
                  </from>
                  <to>
                    <xdr:col>12</xdr:col>
                    <xdr:colOff>393700</xdr:colOff>
                    <xdr:row>108</xdr:row>
                    <xdr:rowOff>0</xdr:rowOff>
                  </to>
                </anchor>
              </controlPr>
            </control>
          </mc:Choice>
        </mc:AlternateContent>
        <mc:AlternateContent xmlns:mc="http://schemas.openxmlformats.org/markup-compatibility/2006">
          <mc:Choice Requires="x14">
            <control shapeId="3173" r:id="rId99" name="Check Box 101">
              <controlPr defaultSize="0" autoFill="0" autoLine="0" autoPict="0">
                <anchor moveWithCells="1">
                  <from>
                    <xdr:col>12</xdr:col>
                    <xdr:colOff>152400</xdr:colOff>
                    <xdr:row>108</xdr:row>
                    <xdr:rowOff>12700</xdr:rowOff>
                  </from>
                  <to>
                    <xdr:col>12</xdr:col>
                    <xdr:colOff>393700</xdr:colOff>
                    <xdr:row>109</xdr:row>
                    <xdr:rowOff>0</xdr:rowOff>
                  </to>
                </anchor>
              </controlPr>
            </control>
          </mc:Choice>
        </mc:AlternateContent>
        <mc:AlternateContent xmlns:mc="http://schemas.openxmlformats.org/markup-compatibility/2006">
          <mc:Choice Requires="x14">
            <control shapeId="3174" r:id="rId100" name="Check Box 102">
              <controlPr defaultSize="0" autoFill="0" autoLine="0" autoPict="0">
                <anchor moveWithCells="1">
                  <from>
                    <xdr:col>12</xdr:col>
                    <xdr:colOff>152400</xdr:colOff>
                    <xdr:row>109</xdr:row>
                    <xdr:rowOff>12700</xdr:rowOff>
                  </from>
                  <to>
                    <xdr:col>12</xdr:col>
                    <xdr:colOff>393700</xdr:colOff>
                    <xdr:row>110</xdr:row>
                    <xdr:rowOff>0</xdr:rowOff>
                  </to>
                </anchor>
              </controlPr>
            </control>
          </mc:Choice>
        </mc:AlternateContent>
        <mc:AlternateContent xmlns:mc="http://schemas.openxmlformats.org/markup-compatibility/2006">
          <mc:Choice Requires="x14">
            <control shapeId="3175" r:id="rId101" name="Check Box 103">
              <controlPr defaultSize="0" autoFill="0" autoLine="0" autoPict="0">
                <anchor moveWithCells="1">
                  <from>
                    <xdr:col>12</xdr:col>
                    <xdr:colOff>152400</xdr:colOff>
                    <xdr:row>110</xdr:row>
                    <xdr:rowOff>12700</xdr:rowOff>
                  </from>
                  <to>
                    <xdr:col>12</xdr:col>
                    <xdr:colOff>393700</xdr:colOff>
                    <xdr:row>111</xdr:row>
                    <xdr:rowOff>0</xdr:rowOff>
                  </to>
                </anchor>
              </controlPr>
            </control>
          </mc:Choice>
        </mc:AlternateContent>
        <mc:AlternateContent xmlns:mc="http://schemas.openxmlformats.org/markup-compatibility/2006">
          <mc:Choice Requires="x14">
            <control shapeId="3176" r:id="rId102" name="Check Box 104">
              <controlPr defaultSize="0" autoFill="0" autoLine="0" autoPict="0">
                <anchor moveWithCells="1">
                  <from>
                    <xdr:col>12</xdr:col>
                    <xdr:colOff>152400</xdr:colOff>
                    <xdr:row>111</xdr:row>
                    <xdr:rowOff>12700</xdr:rowOff>
                  </from>
                  <to>
                    <xdr:col>12</xdr:col>
                    <xdr:colOff>393700</xdr:colOff>
                    <xdr:row>112</xdr:row>
                    <xdr:rowOff>0</xdr:rowOff>
                  </to>
                </anchor>
              </controlPr>
            </control>
          </mc:Choice>
        </mc:AlternateContent>
        <mc:AlternateContent xmlns:mc="http://schemas.openxmlformats.org/markup-compatibility/2006">
          <mc:Choice Requires="x14">
            <control shapeId="3177" r:id="rId103" name="Check Box 105">
              <controlPr defaultSize="0" autoFill="0" autoLine="0" autoPict="0">
                <anchor moveWithCells="1">
                  <from>
                    <xdr:col>12</xdr:col>
                    <xdr:colOff>152400</xdr:colOff>
                    <xdr:row>112</xdr:row>
                    <xdr:rowOff>12700</xdr:rowOff>
                  </from>
                  <to>
                    <xdr:col>12</xdr:col>
                    <xdr:colOff>393700</xdr:colOff>
                    <xdr:row>113</xdr:row>
                    <xdr:rowOff>0</xdr:rowOff>
                  </to>
                </anchor>
              </controlPr>
            </control>
          </mc:Choice>
        </mc:AlternateContent>
        <mc:AlternateContent xmlns:mc="http://schemas.openxmlformats.org/markup-compatibility/2006">
          <mc:Choice Requires="x14">
            <control shapeId="3178" r:id="rId104" name="Check Box 106">
              <controlPr defaultSize="0" autoFill="0" autoLine="0" autoPict="0">
                <anchor moveWithCells="1">
                  <from>
                    <xdr:col>12</xdr:col>
                    <xdr:colOff>152400</xdr:colOff>
                    <xdr:row>113</xdr:row>
                    <xdr:rowOff>12700</xdr:rowOff>
                  </from>
                  <to>
                    <xdr:col>12</xdr:col>
                    <xdr:colOff>393700</xdr:colOff>
                    <xdr:row>114</xdr:row>
                    <xdr:rowOff>0</xdr:rowOff>
                  </to>
                </anchor>
              </controlPr>
            </control>
          </mc:Choice>
        </mc:AlternateContent>
        <mc:AlternateContent xmlns:mc="http://schemas.openxmlformats.org/markup-compatibility/2006">
          <mc:Choice Requires="x14">
            <control shapeId="3179" r:id="rId105" name="Check Box 107">
              <controlPr defaultSize="0" autoFill="0" autoLine="0" autoPict="0">
                <anchor moveWithCells="1">
                  <from>
                    <xdr:col>12</xdr:col>
                    <xdr:colOff>152400</xdr:colOff>
                    <xdr:row>114</xdr:row>
                    <xdr:rowOff>12700</xdr:rowOff>
                  </from>
                  <to>
                    <xdr:col>12</xdr:col>
                    <xdr:colOff>393700</xdr:colOff>
                    <xdr:row>115</xdr:row>
                    <xdr:rowOff>0</xdr:rowOff>
                  </to>
                </anchor>
              </controlPr>
            </control>
          </mc:Choice>
        </mc:AlternateContent>
        <mc:AlternateContent xmlns:mc="http://schemas.openxmlformats.org/markup-compatibility/2006">
          <mc:Choice Requires="x14">
            <control shapeId="3180" r:id="rId106" name="Check Box 108">
              <controlPr defaultSize="0" autoFill="0" autoLine="0" autoPict="0">
                <anchor moveWithCells="1">
                  <from>
                    <xdr:col>12</xdr:col>
                    <xdr:colOff>152400</xdr:colOff>
                    <xdr:row>115</xdr:row>
                    <xdr:rowOff>12700</xdr:rowOff>
                  </from>
                  <to>
                    <xdr:col>12</xdr:col>
                    <xdr:colOff>393700</xdr:colOff>
                    <xdr:row>116</xdr:row>
                    <xdr:rowOff>0</xdr:rowOff>
                  </to>
                </anchor>
              </controlPr>
            </control>
          </mc:Choice>
        </mc:AlternateContent>
        <mc:AlternateContent xmlns:mc="http://schemas.openxmlformats.org/markup-compatibility/2006">
          <mc:Choice Requires="x14">
            <control shapeId="3181" r:id="rId107" name="Check Box 109">
              <controlPr defaultSize="0" autoFill="0" autoLine="0" autoPict="0">
                <anchor moveWithCells="1">
                  <from>
                    <xdr:col>12</xdr:col>
                    <xdr:colOff>152400</xdr:colOff>
                    <xdr:row>116</xdr:row>
                    <xdr:rowOff>12700</xdr:rowOff>
                  </from>
                  <to>
                    <xdr:col>12</xdr:col>
                    <xdr:colOff>393700</xdr:colOff>
                    <xdr:row>117</xdr:row>
                    <xdr:rowOff>0</xdr:rowOff>
                  </to>
                </anchor>
              </controlPr>
            </control>
          </mc:Choice>
        </mc:AlternateContent>
        <mc:AlternateContent xmlns:mc="http://schemas.openxmlformats.org/markup-compatibility/2006">
          <mc:Choice Requires="x14">
            <control shapeId="3182" r:id="rId108" name="Check Box 110">
              <controlPr defaultSize="0" autoFill="0" autoLine="0" autoPict="0">
                <anchor moveWithCells="1">
                  <from>
                    <xdr:col>12</xdr:col>
                    <xdr:colOff>152400</xdr:colOff>
                    <xdr:row>117</xdr:row>
                    <xdr:rowOff>12700</xdr:rowOff>
                  </from>
                  <to>
                    <xdr:col>12</xdr:col>
                    <xdr:colOff>393700</xdr:colOff>
                    <xdr:row>118</xdr:row>
                    <xdr:rowOff>0</xdr:rowOff>
                  </to>
                </anchor>
              </controlPr>
            </control>
          </mc:Choice>
        </mc:AlternateContent>
        <mc:AlternateContent xmlns:mc="http://schemas.openxmlformats.org/markup-compatibility/2006">
          <mc:Choice Requires="x14">
            <control shapeId="3183" r:id="rId109" name="Check Box 111">
              <controlPr defaultSize="0" autoFill="0" autoLine="0" autoPict="0">
                <anchor moveWithCells="1">
                  <from>
                    <xdr:col>12</xdr:col>
                    <xdr:colOff>152400</xdr:colOff>
                    <xdr:row>118</xdr:row>
                    <xdr:rowOff>12700</xdr:rowOff>
                  </from>
                  <to>
                    <xdr:col>12</xdr:col>
                    <xdr:colOff>393700</xdr:colOff>
                    <xdr:row>119</xdr:row>
                    <xdr:rowOff>0</xdr:rowOff>
                  </to>
                </anchor>
              </controlPr>
            </control>
          </mc:Choice>
        </mc:AlternateContent>
        <mc:AlternateContent xmlns:mc="http://schemas.openxmlformats.org/markup-compatibility/2006">
          <mc:Choice Requires="x14">
            <control shapeId="3184" r:id="rId110" name="Check Box 112">
              <controlPr defaultSize="0" autoFill="0" autoLine="0" autoPict="0">
                <anchor moveWithCells="1">
                  <from>
                    <xdr:col>12</xdr:col>
                    <xdr:colOff>152400</xdr:colOff>
                    <xdr:row>119</xdr:row>
                    <xdr:rowOff>12700</xdr:rowOff>
                  </from>
                  <to>
                    <xdr:col>12</xdr:col>
                    <xdr:colOff>393700</xdr:colOff>
                    <xdr:row>120</xdr:row>
                    <xdr:rowOff>0</xdr:rowOff>
                  </to>
                </anchor>
              </controlPr>
            </control>
          </mc:Choice>
        </mc:AlternateContent>
        <mc:AlternateContent xmlns:mc="http://schemas.openxmlformats.org/markup-compatibility/2006">
          <mc:Choice Requires="x14">
            <control shapeId="3185" r:id="rId111" name="Check Box 113">
              <controlPr defaultSize="0" autoFill="0" autoLine="0" autoPict="0">
                <anchor moveWithCells="1">
                  <from>
                    <xdr:col>12</xdr:col>
                    <xdr:colOff>152400</xdr:colOff>
                    <xdr:row>120</xdr:row>
                    <xdr:rowOff>12700</xdr:rowOff>
                  </from>
                  <to>
                    <xdr:col>12</xdr:col>
                    <xdr:colOff>393700</xdr:colOff>
                    <xdr:row>121</xdr:row>
                    <xdr:rowOff>0</xdr:rowOff>
                  </to>
                </anchor>
              </controlPr>
            </control>
          </mc:Choice>
        </mc:AlternateContent>
        <mc:AlternateContent xmlns:mc="http://schemas.openxmlformats.org/markup-compatibility/2006">
          <mc:Choice Requires="x14">
            <control shapeId="3186" r:id="rId112" name="Check Box 114">
              <controlPr defaultSize="0" autoFill="0" autoLine="0" autoPict="0">
                <anchor moveWithCells="1">
                  <from>
                    <xdr:col>12</xdr:col>
                    <xdr:colOff>152400</xdr:colOff>
                    <xdr:row>121</xdr:row>
                    <xdr:rowOff>12700</xdr:rowOff>
                  </from>
                  <to>
                    <xdr:col>12</xdr:col>
                    <xdr:colOff>393700</xdr:colOff>
                    <xdr:row>122</xdr:row>
                    <xdr:rowOff>0</xdr:rowOff>
                  </to>
                </anchor>
              </controlPr>
            </control>
          </mc:Choice>
        </mc:AlternateContent>
        <mc:AlternateContent xmlns:mc="http://schemas.openxmlformats.org/markup-compatibility/2006">
          <mc:Choice Requires="x14">
            <control shapeId="3187" r:id="rId113" name="Check Box 115">
              <controlPr defaultSize="0" autoFill="0" autoLine="0" autoPict="0">
                <anchor moveWithCells="1">
                  <from>
                    <xdr:col>12</xdr:col>
                    <xdr:colOff>152400</xdr:colOff>
                    <xdr:row>122</xdr:row>
                    <xdr:rowOff>12700</xdr:rowOff>
                  </from>
                  <to>
                    <xdr:col>12</xdr:col>
                    <xdr:colOff>393700</xdr:colOff>
                    <xdr:row>123</xdr:row>
                    <xdr:rowOff>0</xdr:rowOff>
                  </to>
                </anchor>
              </controlPr>
            </control>
          </mc:Choice>
        </mc:AlternateContent>
        <mc:AlternateContent xmlns:mc="http://schemas.openxmlformats.org/markup-compatibility/2006">
          <mc:Choice Requires="x14">
            <control shapeId="3188" r:id="rId114" name="Check Box 116">
              <controlPr defaultSize="0" autoFill="0" autoLine="0" autoPict="0">
                <anchor moveWithCells="1">
                  <from>
                    <xdr:col>12</xdr:col>
                    <xdr:colOff>152400</xdr:colOff>
                    <xdr:row>123</xdr:row>
                    <xdr:rowOff>12700</xdr:rowOff>
                  </from>
                  <to>
                    <xdr:col>12</xdr:col>
                    <xdr:colOff>393700</xdr:colOff>
                    <xdr:row>124</xdr:row>
                    <xdr:rowOff>0</xdr:rowOff>
                  </to>
                </anchor>
              </controlPr>
            </control>
          </mc:Choice>
        </mc:AlternateContent>
        <mc:AlternateContent xmlns:mc="http://schemas.openxmlformats.org/markup-compatibility/2006">
          <mc:Choice Requires="x14">
            <control shapeId="3189" r:id="rId115" name="Check Box 117">
              <controlPr defaultSize="0" autoFill="0" autoLine="0" autoPict="0">
                <anchor moveWithCells="1">
                  <from>
                    <xdr:col>12</xdr:col>
                    <xdr:colOff>152400</xdr:colOff>
                    <xdr:row>124</xdr:row>
                    <xdr:rowOff>12700</xdr:rowOff>
                  </from>
                  <to>
                    <xdr:col>12</xdr:col>
                    <xdr:colOff>393700</xdr:colOff>
                    <xdr:row>125</xdr:row>
                    <xdr:rowOff>0</xdr:rowOff>
                  </to>
                </anchor>
              </controlPr>
            </control>
          </mc:Choice>
        </mc:AlternateContent>
        <mc:AlternateContent xmlns:mc="http://schemas.openxmlformats.org/markup-compatibility/2006">
          <mc:Choice Requires="x14">
            <control shapeId="3190" r:id="rId116" name="Check Box 118">
              <controlPr defaultSize="0" autoFill="0" autoLine="0" autoPict="0">
                <anchor moveWithCells="1">
                  <from>
                    <xdr:col>12</xdr:col>
                    <xdr:colOff>152400</xdr:colOff>
                    <xdr:row>125</xdr:row>
                    <xdr:rowOff>12700</xdr:rowOff>
                  </from>
                  <to>
                    <xdr:col>12</xdr:col>
                    <xdr:colOff>393700</xdr:colOff>
                    <xdr:row>126</xdr:row>
                    <xdr:rowOff>0</xdr:rowOff>
                  </to>
                </anchor>
              </controlPr>
            </control>
          </mc:Choice>
        </mc:AlternateContent>
        <mc:AlternateContent xmlns:mc="http://schemas.openxmlformats.org/markup-compatibility/2006">
          <mc:Choice Requires="x14">
            <control shapeId="3191" r:id="rId117" name="Check Box 119">
              <controlPr defaultSize="0" autoFill="0" autoLine="0" autoPict="0">
                <anchor moveWithCells="1">
                  <from>
                    <xdr:col>12</xdr:col>
                    <xdr:colOff>152400</xdr:colOff>
                    <xdr:row>126</xdr:row>
                    <xdr:rowOff>12700</xdr:rowOff>
                  </from>
                  <to>
                    <xdr:col>12</xdr:col>
                    <xdr:colOff>393700</xdr:colOff>
                    <xdr:row>127</xdr:row>
                    <xdr:rowOff>0</xdr:rowOff>
                  </to>
                </anchor>
              </controlPr>
            </control>
          </mc:Choice>
        </mc:AlternateContent>
        <mc:AlternateContent xmlns:mc="http://schemas.openxmlformats.org/markup-compatibility/2006">
          <mc:Choice Requires="x14">
            <control shapeId="3192" r:id="rId118" name="Check Box 120">
              <controlPr defaultSize="0" autoFill="0" autoLine="0" autoPict="0">
                <anchor moveWithCells="1">
                  <from>
                    <xdr:col>12</xdr:col>
                    <xdr:colOff>152400</xdr:colOff>
                    <xdr:row>127</xdr:row>
                    <xdr:rowOff>12700</xdr:rowOff>
                  </from>
                  <to>
                    <xdr:col>12</xdr:col>
                    <xdr:colOff>393700</xdr:colOff>
                    <xdr:row>128</xdr:row>
                    <xdr:rowOff>0</xdr:rowOff>
                  </to>
                </anchor>
              </controlPr>
            </control>
          </mc:Choice>
        </mc:AlternateContent>
        <mc:AlternateContent xmlns:mc="http://schemas.openxmlformats.org/markup-compatibility/2006">
          <mc:Choice Requires="x14">
            <control shapeId="3193" r:id="rId119" name="Check Box 121">
              <controlPr defaultSize="0" autoFill="0" autoLine="0" autoPict="0">
                <anchor moveWithCells="1">
                  <from>
                    <xdr:col>12</xdr:col>
                    <xdr:colOff>152400</xdr:colOff>
                    <xdr:row>128</xdr:row>
                    <xdr:rowOff>12700</xdr:rowOff>
                  </from>
                  <to>
                    <xdr:col>12</xdr:col>
                    <xdr:colOff>393700</xdr:colOff>
                    <xdr:row>129</xdr:row>
                    <xdr:rowOff>0</xdr:rowOff>
                  </to>
                </anchor>
              </controlPr>
            </control>
          </mc:Choice>
        </mc:AlternateContent>
        <mc:AlternateContent xmlns:mc="http://schemas.openxmlformats.org/markup-compatibility/2006">
          <mc:Choice Requires="x14">
            <control shapeId="3194" r:id="rId120" name="Check Box 122">
              <controlPr defaultSize="0" autoFill="0" autoLine="0" autoPict="0">
                <anchor moveWithCells="1">
                  <from>
                    <xdr:col>12</xdr:col>
                    <xdr:colOff>152400</xdr:colOff>
                    <xdr:row>129</xdr:row>
                    <xdr:rowOff>12700</xdr:rowOff>
                  </from>
                  <to>
                    <xdr:col>12</xdr:col>
                    <xdr:colOff>393700</xdr:colOff>
                    <xdr:row>130</xdr:row>
                    <xdr:rowOff>0</xdr:rowOff>
                  </to>
                </anchor>
              </controlPr>
            </control>
          </mc:Choice>
        </mc:AlternateContent>
        <mc:AlternateContent xmlns:mc="http://schemas.openxmlformats.org/markup-compatibility/2006">
          <mc:Choice Requires="x14">
            <control shapeId="3195" r:id="rId121" name="Check Box 123">
              <controlPr defaultSize="0" autoFill="0" autoLine="0" autoPict="0">
                <anchor moveWithCells="1">
                  <from>
                    <xdr:col>12</xdr:col>
                    <xdr:colOff>152400</xdr:colOff>
                    <xdr:row>130</xdr:row>
                    <xdr:rowOff>12700</xdr:rowOff>
                  </from>
                  <to>
                    <xdr:col>12</xdr:col>
                    <xdr:colOff>393700</xdr:colOff>
                    <xdr:row>131</xdr:row>
                    <xdr:rowOff>0</xdr:rowOff>
                  </to>
                </anchor>
              </controlPr>
            </control>
          </mc:Choice>
        </mc:AlternateContent>
        <mc:AlternateContent xmlns:mc="http://schemas.openxmlformats.org/markup-compatibility/2006">
          <mc:Choice Requires="x14">
            <control shapeId="3196" r:id="rId122" name="Check Box 124">
              <controlPr defaultSize="0" autoFill="0" autoLine="0" autoPict="0">
                <anchor moveWithCells="1">
                  <from>
                    <xdr:col>12</xdr:col>
                    <xdr:colOff>152400</xdr:colOff>
                    <xdr:row>131</xdr:row>
                    <xdr:rowOff>12700</xdr:rowOff>
                  </from>
                  <to>
                    <xdr:col>12</xdr:col>
                    <xdr:colOff>393700</xdr:colOff>
                    <xdr:row>132</xdr:row>
                    <xdr:rowOff>0</xdr:rowOff>
                  </to>
                </anchor>
              </controlPr>
            </control>
          </mc:Choice>
        </mc:AlternateContent>
        <mc:AlternateContent xmlns:mc="http://schemas.openxmlformats.org/markup-compatibility/2006">
          <mc:Choice Requires="x14">
            <control shapeId="3197" r:id="rId123" name="Check Box 125">
              <controlPr defaultSize="0" autoFill="0" autoLine="0" autoPict="0">
                <anchor moveWithCells="1">
                  <from>
                    <xdr:col>12</xdr:col>
                    <xdr:colOff>152400</xdr:colOff>
                    <xdr:row>132</xdr:row>
                    <xdr:rowOff>12700</xdr:rowOff>
                  </from>
                  <to>
                    <xdr:col>12</xdr:col>
                    <xdr:colOff>393700</xdr:colOff>
                    <xdr:row>133</xdr:row>
                    <xdr:rowOff>0</xdr:rowOff>
                  </to>
                </anchor>
              </controlPr>
            </control>
          </mc:Choice>
        </mc:AlternateContent>
        <mc:AlternateContent xmlns:mc="http://schemas.openxmlformats.org/markup-compatibility/2006">
          <mc:Choice Requires="x14">
            <control shapeId="3198" r:id="rId124" name="Check Box 126">
              <controlPr defaultSize="0" autoFill="0" autoLine="0" autoPict="0">
                <anchor moveWithCells="1">
                  <from>
                    <xdr:col>12</xdr:col>
                    <xdr:colOff>152400</xdr:colOff>
                    <xdr:row>133</xdr:row>
                    <xdr:rowOff>12700</xdr:rowOff>
                  </from>
                  <to>
                    <xdr:col>12</xdr:col>
                    <xdr:colOff>393700</xdr:colOff>
                    <xdr:row>134</xdr:row>
                    <xdr:rowOff>0</xdr:rowOff>
                  </to>
                </anchor>
              </controlPr>
            </control>
          </mc:Choice>
        </mc:AlternateContent>
        <mc:AlternateContent xmlns:mc="http://schemas.openxmlformats.org/markup-compatibility/2006">
          <mc:Choice Requires="x14">
            <control shapeId="3199" r:id="rId125" name="Check Box 127">
              <controlPr defaultSize="0" autoFill="0" autoLine="0" autoPict="0">
                <anchor moveWithCells="1">
                  <from>
                    <xdr:col>12</xdr:col>
                    <xdr:colOff>152400</xdr:colOff>
                    <xdr:row>134</xdr:row>
                    <xdr:rowOff>12700</xdr:rowOff>
                  </from>
                  <to>
                    <xdr:col>12</xdr:col>
                    <xdr:colOff>393700</xdr:colOff>
                    <xdr:row>135</xdr:row>
                    <xdr:rowOff>0</xdr:rowOff>
                  </to>
                </anchor>
              </controlPr>
            </control>
          </mc:Choice>
        </mc:AlternateContent>
        <mc:AlternateContent xmlns:mc="http://schemas.openxmlformats.org/markup-compatibility/2006">
          <mc:Choice Requires="x14">
            <control shapeId="3200" r:id="rId126" name="Check Box 128">
              <controlPr defaultSize="0" autoFill="0" autoLine="0" autoPict="0">
                <anchor moveWithCells="1">
                  <from>
                    <xdr:col>12</xdr:col>
                    <xdr:colOff>152400</xdr:colOff>
                    <xdr:row>135</xdr:row>
                    <xdr:rowOff>12700</xdr:rowOff>
                  </from>
                  <to>
                    <xdr:col>12</xdr:col>
                    <xdr:colOff>393700</xdr:colOff>
                    <xdr:row>136</xdr:row>
                    <xdr:rowOff>0</xdr:rowOff>
                  </to>
                </anchor>
              </controlPr>
            </control>
          </mc:Choice>
        </mc:AlternateContent>
        <mc:AlternateContent xmlns:mc="http://schemas.openxmlformats.org/markup-compatibility/2006">
          <mc:Choice Requires="x14">
            <control shapeId="3201" r:id="rId127" name="Check Box 129">
              <controlPr defaultSize="0" autoFill="0" autoLine="0" autoPict="0">
                <anchor moveWithCells="1">
                  <from>
                    <xdr:col>12</xdr:col>
                    <xdr:colOff>152400</xdr:colOff>
                    <xdr:row>136</xdr:row>
                    <xdr:rowOff>12700</xdr:rowOff>
                  </from>
                  <to>
                    <xdr:col>12</xdr:col>
                    <xdr:colOff>393700</xdr:colOff>
                    <xdr:row>137</xdr:row>
                    <xdr:rowOff>0</xdr:rowOff>
                  </to>
                </anchor>
              </controlPr>
            </control>
          </mc:Choice>
        </mc:AlternateContent>
        <mc:AlternateContent xmlns:mc="http://schemas.openxmlformats.org/markup-compatibility/2006">
          <mc:Choice Requires="x14">
            <control shapeId="3202" r:id="rId128" name="Check Box 130">
              <controlPr defaultSize="0" autoFill="0" autoLine="0" autoPict="0">
                <anchor moveWithCells="1">
                  <from>
                    <xdr:col>12</xdr:col>
                    <xdr:colOff>152400</xdr:colOff>
                    <xdr:row>137</xdr:row>
                    <xdr:rowOff>12700</xdr:rowOff>
                  </from>
                  <to>
                    <xdr:col>12</xdr:col>
                    <xdr:colOff>393700</xdr:colOff>
                    <xdr:row>138</xdr:row>
                    <xdr:rowOff>0</xdr:rowOff>
                  </to>
                </anchor>
              </controlPr>
            </control>
          </mc:Choice>
        </mc:AlternateContent>
        <mc:AlternateContent xmlns:mc="http://schemas.openxmlformats.org/markup-compatibility/2006">
          <mc:Choice Requires="x14">
            <control shapeId="3203" r:id="rId129" name="Check Box 131">
              <controlPr defaultSize="0" autoFill="0" autoLine="0" autoPict="0">
                <anchor moveWithCells="1">
                  <from>
                    <xdr:col>12</xdr:col>
                    <xdr:colOff>152400</xdr:colOff>
                    <xdr:row>138</xdr:row>
                    <xdr:rowOff>12700</xdr:rowOff>
                  </from>
                  <to>
                    <xdr:col>12</xdr:col>
                    <xdr:colOff>393700</xdr:colOff>
                    <xdr:row>139</xdr:row>
                    <xdr:rowOff>0</xdr:rowOff>
                  </to>
                </anchor>
              </controlPr>
            </control>
          </mc:Choice>
        </mc:AlternateContent>
        <mc:AlternateContent xmlns:mc="http://schemas.openxmlformats.org/markup-compatibility/2006">
          <mc:Choice Requires="x14">
            <control shapeId="3204" r:id="rId130" name="Check Box 132">
              <controlPr defaultSize="0" autoFill="0" autoLine="0" autoPict="0">
                <anchor moveWithCells="1">
                  <from>
                    <xdr:col>12</xdr:col>
                    <xdr:colOff>152400</xdr:colOff>
                    <xdr:row>139</xdr:row>
                    <xdr:rowOff>12700</xdr:rowOff>
                  </from>
                  <to>
                    <xdr:col>12</xdr:col>
                    <xdr:colOff>393700</xdr:colOff>
                    <xdr:row>140</xdr:row>
                    <xdr:rowOff>0</xdr:rowOff>
                  </to>
                </anchor>
              </controlPr>
            </control>
          </mc:Choice>
        </mc:AlternateContent>
        <mc:AlternateContent xmlns:mc="http://schemas.openxmlformats.org/markup-compatibility/2006">
          <mc:Choice Requires="x14">
            <control shapeId="3205" r:id="rId131" name="Check Box 133">
              <controlPr defaultSize="0" autoFill="0" autoLine="0" autoPict="0">
                <anchor moveWithCells="1">
                  <from>
                    <xdr:col>12</xdr:col>
                    <xdr:colOff>152400</xdr:colOff>
                    <xdr:row>140</xdr:row>
                    <xdr:rowOff>12700</xdr:rowOff>
                  </from>
                  <to>
                    <xdr:col>12</xdr:col>
                    <xdr:colOff>393700</xdr:colOff>
                    <xdr:row>141</xdr:row>
                    <xdr:rowOff>0</xdr:rowOff>
                  </to>
                </anchor>
              </controlPr>
            </control>
          </mc:Choice>
        </mc:AlternateContent>
        <mc:AlternateContent xmlns:mc="http://schemas.openxmlformats.org/markup-compatibility/2006">
          <mc:Choice Requires="x14">
            <control shapeId="3206" r:id="rId132" name="Check Box 134">
              <controlPr defaultSize="0" autoFill="0" autoLine="0" autoPict="0">
                <anchor moveWithCells="1">
                  <from>
                    <xdr:col>12</xdr:col>
                    <xdr:colOff>152400</xdr:colOff>
                    <xdr:row>141</xdr:row>
                    <xdr:rowOff>12700</xdr:rowOff>
                  </from>
                  <to>
                    <xdr:col>12</xdr:col>
                    <xdr:colOff>393700</xdr:colOff>
                    <xdr:row>142</xdr:row>
                    <xdr:rowOff>0</xdr:rowOff>
                  </to>
                </anchor>
              </controlPr>
            </control>
          </mc:Choice>
        </mc:AlternateContent>
        <mc:AlternateContent xmlns:mc="http://schemas.openxmlformats.org/markup-compatibility/2006">
          <mc:Choice Requires="x14">
            <control shapeId="3207" r:id="rId133" name="Check Box 135">
              <controlPr defaultSize="0" autoFill="0" autoLine="0" autoPict="0">
                <anchor moveWithCells="1">
                  <from>
                    <xdr:col>12</xdr:col>
                    <xdr:colOff>152400</xdr:colOff>
                    <xdr:row>142</xdr:row>
                    <xdr:rowOff>12700</xdr:rowOff>
                  </from>
                  <to>
                    <xdr:col>12</xdr:col>
                    <xdr:colOff>393700</xdr:colOff>
                    <xdr:row>143</xdr:row>
                    <xdr:rowOff>0</xdr:rowOff>
                  </to>
                </anchor>
              </controlPr>
            </control>
          </mc:Choice>
        </mc:AlternateContent>
        <mc:AlternateContent xmlns:mc="http://schemas.openxmlformats.org/markup-compatibility/2006">
          <mc:Choice Requires="x14">
            <control shapeId="3208" r:id="rId134" name="Check Box 136">
              <controlPr defaultSize="0" autoFill="0" autoLine="0" autoPict="0">
                <anchor moveWithCells="1">
                  <from>
                    <xdr:col>12</xdr:col>
                    <xdr:colOff>152400</xdr:colOff>
                    <xdr:row>143</xdr:row>
                    <xdr:rowOff>12700</xdr:rowOff>
                  </from>
                  <to>
                    <xdr:col>12</xdr:col>
                    <xdr:colOff>393700</xdr:colOff>
                    <xdr:row>144</xdr:row>
                    <xdr:rowOff>0</xdr:rowOff>
                  </to>
                </anchor>
              </controlPr>
            </control>
          </mc:Choice>
        </mc:AlternateContent>
        <mc:AlternateContent xmlns:mc="http://schemas.openxmlformats.org/markup-compatibility/2006">
          <mc:Choice Requires="x14">
            <control shapeId="3209" r:id="rId135" name="Check Box 137">
              <controlPr defaultSize="0" autoFill="0" autoLine="0" autoPict="0">
                <anchor moveWithCells="1">
                  <from>
                    <xdr:col>12</xdr:col>
                    <xdr:colOff>152400</xdr:colOff>
                    <xdr:row>144</xdr:row>
                    <xdr:rowOff>12700</xdr:rowOff>
                  </from>
                  <to>
                    <xdr:col>12</xdr:col>
                    <xdr:colOff>393700</xdr:colOff>
                    <xdr:row>145</xdr:row>
                    <xdr:rowOff>0</xdr:rowOff>
                  </to>
                </anchor>
              </controlPr>
            </control>
          </mc:Choice>
        </mc:AlternateContent>
        <mc:AlternateContent xmlns:mc="http://schemas.openxmlformats.org/markup-compatibility/2006">
          <mc:Choice Requires="x14">
            <control shapeId="3210" r:id="rId136" name="Check Box 138">
              <controlPr defaultSize="0" autoFill="0" autoLine="0" autoPict="0">
                <anchor moveWithCells="1">
                  <from>
                    <xdr:col>12</xdr:col>
                    <xdr:colOff>152400</xdr:colOff>
                    <xdr:row>145</xdr:row>
                    <xdr:rowOff>12700</xdr:rowOff>
                  </from>
                  <to>
                    <xdr:col>12</xdr:col>
                    <xdr:colOff>393700</xdr:colOff>
                    <xdr:row>146</xdr:row>
                    <xdr:rowOff>0</xdr:rowOff>
                  </to>
                </anchor>
              </controlPr>
            </control>
          </mc:Choice>
        </mc:AlternateContent>
        <mc:AlternateContent xmlns:mc="http://schemas.openxmlformats.org/markup-compatibility/2006">
          <mc:Choice Requires="x14">
            <control shapeId="3211" r:id="rId137" name="Check Box 139">
              <controlPr defaultSize="0" autoFill="0" autoLine="0" autoPict="0">
                <anchor moveWithCells="1">
                  <from>
                    <xdr:col>12</xdr:col>
                    <xdr:colOff>152400</xdr:colOff>
                    <xdr:row>146</xdr:row>
                    <xdr:rowOff>12700</xdr:rowOff>
                  </from>
                  <to>
                    <xdr:col>12</xdr:col>
                    <xdr:colOff>393700</xdr:colOff>
                    <xdr:row>147</xdr:row>
                    <xdr:rowOff>0</xdr:rowOff>
                  </to>
                </anchor>
              </controlPr>
            </control>
          </mc:Choice>
        </mc:AlternateContent>
        <mc:AlternateContent xmlns:mc="http://schemas.openxmlformats.org/markup-compatibility/2006">
          <mc:Choice Requires="x14">
            <control shapeId="3212" r:id="rId138" name="Check Box 140">
              <controlPr defaultSize="0" autoFill="0" autoLine="0" autoPict="0">
                <anchor moveWithCells="1">
                  <from>
                    <xdr:col>12</xdr:col>
                    <xdr:colOff>152400</xdr:colOff>
                    <xdr:row>147</xdr:row>
                    <xdr:rowOff>12700</xdr:rowOff>
                  </from>
                  <to>
                    <xdr:col>12</xdr:col>
                    <xdr:colOff>393700</xdr:colOff>
                    <xdr:row>148</xdr:row>
                    <xdr:rowOff>0</xdr:rowOff>
                  </to>
                </anchor>
              </controlPr>
            </control>
          </mc:Choice>
        </mc:AlternateContent>
        <mc:AlternateContent xmlns:mc="http://schemas.openxmlformats.org/markup-compatibility/2006">
          <mc:Choice Requires="x14">
            <control shapeId="3213" r:id="rId139" name="Check Box 141">
              <controlPr defaultSize="0" autoFill="0" autoLine="0" autoPict="0">
                <anchor moveWithCells="1">
                  <from>
                    <xdr:col>12</xdr:col>
                    <xdr:colOff>152400</xdr:colOff>
                    <xdr:row>148</xdr:row>
                    <xdr:rowOff>12700</xdr:rowOff>
                  </from>
                  <to>
                    <xdr:col>12</xdr:col>
                    <xdr:colOff>393700</xdr:colOff>
                    <xdr:row>149</xdr:row>
                    <xdr:rowOff>0</xdr:rowOff>
                  </to>
                </anchor>
              </controlPr>
            </control>
          </mc:Choice>
        </mc:AlternateContent>
        <mc:AlternateContent xmlns:mc="http://schemas.openxmlformats.org/markup-compatibility/2006">
          <mc:Choice Requires="x14">
            <control shapeId="3214" r:id="rId140" name="Check Box 142">
              <controlPr defaultSize="0" autoFill="0" autoLine="0" autoPict="0">
                <anchor moveWithCells="1">
                  <from>
                    <xdr:col>12</xdr:col>
                    <xdr:colOff>152400</xdr:colOff>
                    <xdr:row>149</xdr:row>
                    <xdr:rowOff>12700</xdr:rowOff>
                  </from>
                  <to>
                    <xdr:col>12</xdr:col>
                    <xdr:colOff>393700</xdr:colOff>
                    <xdr:row>150</xdr:row>
                    <xdr:rowOff>0</xdr:rowOff>
                  </to>
                </anchor>
              </controlPr>
            </control>
          </mc:Choice>
        </mc:AlternateContent>
        <mc:AlternateContent xmlns:mc="http://schemas.openxmlformats.org/markup-compatibility/2006">
          <mc:Choice Requires="x14">
            <control shapeId="3215" r:id="rId141" name="Check Box 143">
              <controlPr defaultSize="0" autoFill="0" autoLine="0" autoPict="0">
                <anchor moveWithCells="1">
                  <from>
                    <xdr:col>12</xdr:col>
                    <xdr:colOff>152400</xdr:colOff>
                    <xdr:row>150</xdr:row>
                    <xdr:rowOff>12700</xdr:rowOff>
                  </from>
                  <to>
                    <xdr:col>12</xdr:col>
                    <xdr:colOff>393700</xdr:colOff>
                    <xdr:row>151</xdr:row>
                    <xdr:rowOff>0</xdr:rowOff>
                  </to>
                </anchor>
              </controlPr>
            </control>
          </mc:Choice>
        </mc:AlternateContent>
        <mc:AlternateContent xmlns:mc="http://schemas.openxmlformats.org/markup-compatibility/2006">
          <mc:Choice Requires="x14">
            <control shapeId="3216" r:id="rId142" name="Check Box 144">
              <controlPr defaultSize="0" autoFill="0" autoLine="0" autoPict="0">
                <anchor moveWithCells="1">
                  <from>
                    <xdr:col>12</xdr:col>
                    <xdr:colOff>152400</xdr:colOff>
                    <xdr:row>151</xdr:row>
                    <xdr:rowOff>12700</xdr:rowOff>
                  </from>
                  <to>
                    <xdr:col>12</xdr:col>
                    <xdr:colOff>393700</xdr:colOff>
                    <xdr:row>152</xdr:row>
                    <xdr:rowOff>0</xdr:rowOff>
                  </to>
                </anchor>
              </controlPr>
            </control>
          </mc:Choice>
        </mc:AlternateContent>
        <mc:AlternateContent xmlns:mc="http://schemas.openxmlformats.org/markup-compatibility/2006">
          <mc:Choice Requires="x14">
            <control shapeId="3217" r:id="rId143" name="Check Box 145">
              <controlPr defaultSize="0" autoFill="0" autoLine="0" autoPict="0">
                <anchor moveWithCells="1">
                  <from>
                    <xdr:col>12</xdr:col>
                    <xdr:colOff>152400</xdr:colOff>
                    <xdr:row>152</xdr:row>
                    <xdr:rowOff>12700</xdr:rowOff>
                  </from>
                  <to>
                    <xdr:col>12</xdr:col>
                    <xdr:colOff>393700</xdr:colOff>
                    <xdr:row>153</xdr:row>
                    <xdr:rowOff>0</xdr:rowOff>
                  </to>
                </anchor>
              </controlPr>
            </control>
          </mc:Choice>
        </mc:AlternateContent>
        <mc:AlternateContent xmlns:mc="http://schemas.openxmlformats.org/markup-compatibility/2006">
          <mc:Choice Requires="x14">
            <control shapeId="3218" r:id="rId144" name="Check Box 146">
              <controlPr defaultSize="0" autoFill="0" autoLine="0" autoPict="0">
                <anchor moveWithCells="1">
                  <from>
                    <xdr:col>12</xdr:col>
                    <xdr:colOff>152400</xdr:colOff>
                    <xdr:row>153</xdr:row>
                    <xdr:rowOff>12700</xdr:rowOff>
                  </from>
                  <to>
                    <xdr:col>12</xdr:col>
                    <xdr:colOff>393700</xdr:colOff>
                    <xdr:row>154</xdr:row>
                    <xdr:rowOff>0</xdr:rowOff>
                  </to>
                </anchor>
              </controlPr>
            </control>
          </mc:Choice>
        </mc:AlternateContent>
        <mc:AlternateContent xmlns:mc="http://schemas.openxmlformats.org/markup-compatibility/2006">
          <mc:Choice Requires="x14">
            <control shapeId="3219" r:id="rId145" name="Check Box 147">
              <controlPr defaultSize="0" autoFill="0" autoLine="0" autoPict="0">
                <anchor moveWithCells="1">
                  <from>
                    <xdr:col>12</xdr:col>
                    <xdr:colOff>152400</xdr:colOff>
                    <xdr:row>154</xdr:row>
                    <xdr:rowOff>12700</xdr:rowOff>
                  </from>
                  <to>
                    <xdr:col>12</xdr:col>
                    <xdr:colOff>393700</xdr:colOff>
                    <xdr:row>155</xdr:row>
                    <xdr:rowOff>0</xdr:rowOff>
                  </to>
                </anchor>
              </controlPr>
            </control>
          </mc:Choice>
        </mc:AlternateContent>
        <mc:AlternateContent xmlns:mc="http://schemas.openxmlformats.org/markup-compatibility/2006">
          <mc:Choice Requires="x14">
            <control shapeId="3220" r:id="rId146" name="Check Box 148">
              <controlPr defaultSize="0" autoFill="0" autoLine="0" autoPict="0">
                <anchor moveWithCells="1">
                  <from>
                    <xdr:col>12</xdr:col>
                    <xdr:colOff>152400</xdr:colOff>
                    <xdr:row>155</xdr:row>
                    <xdr:rowOff>12700</xdr:rowOff>
                  </from>
                  <to>
                    <xdr:col>12</xdr:col>
                    <xdr:colOff>393700</xdr:colOff>
                    <xdr:row>156</xdr:row>
                    <xdr:rowOff>0</xdr:rowOff>
                  </to>
                </anchor>
              </controlPr>
            </control>
          </mc:Choice>
        </mc:AlternateContent>
        <mc:AlternateContent xmlns:mc="http://schemas.openxmlformats.org/markup-compatibility/2006">
          <mc:Choice Requires="x14">
            <control shapeId="3221" r:id="rId147" name="Check Box 149">
              <controlPr defaultSize="0" autoFill="0" autoLine="0" autoPict="0">
                <anchor moveWithCells="1">
                  <from>
                    <xdr:col>12</xdr:col>
                    <xdr:colOff>152400</xdr:colOff>
                    <xdr:row>156</xdr:row>
                    <xdr:rowOff>12700</xdr:rowOff>
                  </from>
                  <to>
                    <xdr:col>12</xdr:col>
                    <xdr:colOff>393700</xdr:colOff>
                    <xdr:row>157</xdr:row>
                    <xdr:rowOff>0</xdr:rowOff>
                  </to>
                </anchor>
              </controlPr>
            </control>
          </mc:Choice>
        </mc:AlternateContent>
        <mc:AlternateContent xmlns:mc="http://schemas.openxmlformats.org/markup-compatibility/2006">
          <mc:Choice Requires="x14">
            <control shapeId="3222" r:id="rId148" name="Check Box 150">
              <controlPr defaultSize="0" autoFill="0" autoLine="0" autoPict="0">
                <anchor moveWithCells="1">
                  <from>
                    <xdr:col>12</xdr:col>
                    <xdr:colOff>152400</xdr:colOff>
                    <xdr:row>157</xdr:row>
                    <xdr:rowOff>12700</xdr:rowOff>
                  </from>
                  <to>
                    <xdr:col>12</xdr:col>
                    <xdr:colOff>393700</xdr:colOff>
                    <xdr:row>158</xdr:row>
                    <xdr:rowOff>0</xdr:rowOff>
                  </to>
                </anchor>
              </controlPr>
            </control>
          </mc:Choice>
        </mc:AlternateContent>
        <mc:AlternateContent xmlns:mc="http://schemas.openxmlformats.org/markup-compatibility/2006">
          <mc:Choice Requires="x14">
            <control shapeId="3223" r:id="rId149" name="Check Box 151">
              <controlPr defaultSize="0" autoFill="0" autoLine="0" autoPict="0">
                <anchor moveWithCells="1">
                  <from>
                    <xdr:col>12</xdr:col>
                    <xdr:colOff>152400</xdr:colOff>
                    <xdr:row>158</xdr:row>
                    <xdr:rowOff>12700</xdr:rowOff>
                  </from>
                  <to>
                    <xdr:col>12</xdr:col>
                    <xdr:colOff>393700</xdr:colOff>
                    <xdr:row>159</xdr:row>
                    <xdr:rowOff>0</xdr:rowOff>
                  </to>
                </anchor>
              </controlPr>
            </control>
          </mc:Choice>
        </mc:AlternateContent>
        <mc:AlternateContent xmlns:mc="http://schemas.openxmlformats.org/markup-compatibility/2006">
          <mc:Choice Requires="x14">
            <control shapeId="3224" r:id="rId150" name="Check Box 152">
              <controlPr defaultSize="0" autoFill="0" autoLine="0" autoPict="0">
                <anchor moveWithCells="1">
                  <from>
                    <xdr:col>12</xdr:col>
                    <xdr:colOff>152400</xdr:colOff>
                    <xdr:row>159</xdr:row>
                    <xdr:rowOff>12700</xdr:rowOff>
                  </from>
                  <to>
                    <xdr:col>12</xdr:col>
                    <xdr:colOff>393700</xdr:colOff>
                    <xdr:row>160</xdr:row>
                    <xdr:rowOff>0</xdr:rowOff>
                  </to>
                </anchor>
              </controlPr>
            </control>
          </mc:Choice>
        </mc:AlternateContent>
        <mc:AlternateContent xmlns:mc="http://schemas.openxmlformats.org/markup-compatibility/2006">
          <mc:Choice Requires="x14">
            <control shapeId="3225" r:id="rId151" name="Check Box 153">
              <controlPr defaultSize="0" autoFill="0" autoLine="0" autoPict="0">
                <anchor moveWithCells="1">
                  <from>
                    <xdr:col>12</xdr:col>
                    <xdr:colOff>152400</xdr:colOff>
                    <xdr:row>160</xdr:row>
                    <xdr:rowOff>12700</xdr:rowOff>
                  </from>
                  <to>
                    <xdr:col>12</xdr:col>
                    <xdr:colOff>393700</xdr:colOff>
                    <xdr:row>161</xdr:row>
                    <xdr:rowOff>0</xdr:rowOff>
                  </to>
                </anchor>
              </controlPr>
            </control>
          </mc:Choice>
        </mc:AlternateContent>
        <mc:AlternateContent xmlns:mc="http://schemas.openxmlformats.org/markup-compatibility/2006">
          <mc:Choice Requires="x14">
            <control shapeId="3226" r:id="rId152" name="Check Box 154">
              <controlPr defaultSize="0" autoFill="0" autoLine="0" autoPict="0">
                <anchor moveWithCells="1">
                  <from>
                    <xdr:col>12</xdr:col>
                    <xdr:colOff>152400</xdr:colOff>
                    <xdr:row>161</xdr:row>
                    <xdr:rowOff>12700</xdr:rowOff>
                  </from>
                  <to>
                    <xdr:col>12</xdr:col>
                    <xdr:colOff>393700</xdr:colOff>
                    <xdr:row>162</xdr:row>
                    <xdr:rowOff>0</xdr:rowOff>
                  </to>
                </anchor>
              </controlPr>
            </control>
          </mc:Choice>
        </mc:AlternateContent>
        <mc:AlternateContent xmlns:mc="http://schemas.openxmlformats.org/markup-compatibility/2006">
          <mc:Choice Requires="x14">
            <control shapeId="3227" r:id="rId153" name="Check Box 155">
              <controlPr defaultSize="0" autoFill="0" autoLine="0" autoPict="0">
                <anchor moveWithCells="1">
                  <from>
                    <xdr:col>12</xdr:col>
                    <xdr:colOff>152400</xdr:colOff>
                    <xdr:row>162</xdr:row>
                    <xdr:rowOff>12700</xdr:rowOff>
                  </from>
                  <to>
                    <xdr:col>12</xdr:col>
                    <xdr:colOff>393700</xdr:colOff>
                    <xdr:row>163</xdr:row>
                    <xdr:rowOff>0</xdr:rowOff>
                  </to>
                </anchor>
              </controlPr>
            </control>
          </mc:Choice>
        </mc:AlternateContent>
        <mc:AlternateContent xmlns:mc="http://schemas.openxmlformats.org/markup-compatibility/2006">
          <mc:Choice Requires="x14">
            <control shapeId="3228" r:id="rId154" name="Check Box 156">
              <controlPr defaultSize="0" autoFill="0" autoLine="0" autoPict="0">
                <anchor moveWithCells="1">
                  <from>
                    <xdr:col>12</xdr:col>
                    <xdr:colOff>152400</xdr:colOff>
                    <xdr:row>163</xdr:row>
                    <xdr:rowOff>12700</xdr:rowOff>
                  </from>
                  <to>
                    <xdr:col>12</xdr:col>
                    <xdr:colOff>393700</xdr:colOff>
                    <xdr:row>164</xdr:row>
                    <xdr:rowOff>0</xdr:rowOff>
                  </to>
                </anchor>
              </controlPr>
            </control>
          </mc:Choice>
        </mc:AlternateContent>
        <mc:AlternateContent xmlns:mc="http://schemas.openxmlformats.org/markup-compatibility/2006">
          <mc:Choice Requires="x14">
            <control shapeId="3229" r:id="rId155" name="Check Box 157">
              <controlPr defaultSize="0" autoFill="0" autoLine="0" autoPict="0">
                <anchor moveWithCells="1">
                  <from>
                    <xdr:col>12</xdr:col>
                    <xdr:colOff>152400</xdr:colOff>
                    <xdr:row>164</xdr:row>
                    <xdr:rowOff>12700</xdr:rowOff>
                  </from>
                  <to>
                    <xdr:col>12</xdr:col>
                    <xdr:colOff>393700</xdr:colOff>
                    <xdr:row>165</xdr:row>
                    <xdr:rowOff>0</xdr:rowOff>
                  </to>
                </anchor>
              </controlPr>
            </control>
          </mc:Choice>
        </mc:AlternateContent>
        <mc:AlternateContent xmlns:mc="http://schemas.openxmlformats.org/markup-compatibility/2006">
          <mc:Choice Requires="x14">
            <control shapeId="3230" r:id="rId156" name="Check Box 158">
              <controlPr defaultSize="0" autoFill="0" autoLine="0" autoPict="0">
                <anchor moveWithCells="1">
                  <from>
                    <xdr:col>12</xdr:col>
                    <xdr:colOff>152400</xdr:colOff>
                    <xdr:row>165</xdr:row>
                    <xdr:rowOff>12700</xdr:rowOff>
                  </from>
                  <to>
                    <xdr:col>12</xdr:col>
                    <xdr:colOff>393700</xdr:colOff>
                    <xdr:row>166</xdr:row>
                    <xdr:rowOff>0</xdr:rowOff>
                  </to>
                </anchor>
              </controlPr>
            </control>
          </mc:Choice>
        </mc:AlternateContent>
        <mc:AlternateContent xmlns:mc="http://schemas.openxmlformats.org/markup-compatibility/2006">
          <mc:Choice Requires="x14">
            <control shapeId="3231" r:id="rId157" name="Check Box 159">
              <controlPr defaultSize="0" autoFill="0" autoLine="0" autoPict="0">
                <anchor moveWithCells="1">
                  <from>
                    <xdr:col>12</xdr:col>
                    <xdr:colOff>152400</xdr:colOff>
                    <xdr:row>166</xdr:row>
                    <xdr:rowOff>12700</xdr:rowOff>
                  </from>
                  <to>
                    <xdr:col>12</xdr:col>
                    <xdr:colOff>393700</xdr:colOff>
                    <xdr:row>167</xdr:row>
                    <xdr:rowOff>0</xdr:rowOff>
                  </to>
                </anchor>
              </controlPr>
            </control>
          </mc:Choice>
        </mc:AlternateContent>
        <mc:AlternateContent xmlns:mc="http://schemas.openxmlformats.org/markup-compatibility/2006">
          <mc:Choice Requires="x14">
            <control shapeId="3232" r:id="rId158" name="Check Box 160">
              <controlPr defaultSize="0" autoFill="0" autoLine="0" autoPict="0">
                <anchor moveWithCells="1">
                  <from>
                    <xdr:col>12</xdr:col>
                    <xdr:colOff>152400</xdr:colOff>
                    <xdr:row>167</xdr:row>
                    <xdr:rowOff>12700</xdr:rowOff>
                  </from>
                  <to>
                    <xdr:col>12</xdr:col>
                    <xdr:colOff>393700</xdr:colOff>
                    <xdr:row>168</xdr:row>
                    <xdr:rowOff>0</xdr:rowOff>
                  </to>
                </anchor>
              </controlPr>
            </control>
          </mc:Choice>
        </mc:AlternateContent>
        <mc:AlternateContent xmlns:mc="http://schemas.openxmlformats.org/markup-compatibility/2006">
          <mc:Choice Requires="x14">
            <control shapeId="3233" r:id="rId159" name="Check Box 161">
              <controlPr defaultSize="0" autoFill="0" autoLine="0" autoPict="0">
                <anchor moveWithCells="1">
                  <from>
                    <xdr:col>12</xdr:col>
                    <xdr:colOff>152400</xdr:colOff>
                    <xdr:row>168</xdr:row>
                    <xdr:rowOff>12700</xdr:rowOff>
                  </from>
                  <to>
                    <xdr:col>12</xdr:col>
                    <xdr:colOff>393700</xdr:colOff>
                    <xdr:row>169</xdr:row>
                    <xdr:rowOff>0</xdr:rowOff>
                  </to>
                </anchor>
              </controlPr>
            </control>
          </mc:Choice>
        </mc:AlternateContent>
        <mc:AlternateContent xmlns:mc="http://schemas.openxmlformats.org/markup-compatibility/2006">
          <mc:Choice Requires="x14">
            <control shapeId="3234" r:id="rId160" name="Check Box 162">
              <controlPr defaultSize="0" autoFill="0" autoLine="0" autoPict="0">
                <anchor moveWithCells="1">
                  <from>
                    <xdr:col>12</xdr:col>
                    <xdr:colOff>152400</xdr:colOff>
                    <xdr:row>169</xdr:row>
                    <xdr:rowOff>12700</xdr:rowOff>
                  </from>
                  <to>
                    <xdr:col>12</xdr:col>
                    <xdr:colOff>393700</xdr:colOff>
                    <xdr:row>170</xdr:row>
                    <xdr:rowOff>0</xdr:rowOff>
                  </to>
                </anchor>
              </controlPr>
            </control>
          </mc:Choice>
        </mc:AlternateContent>
        <mc:AlternateContent xmlns:mc="http://schemas.openxmlformats.org/markup-compatibility/2006">
          <mc:Choice Requires="x14">
            <control shapeId="3235" r:id="rId161" name="Check Box 163">
              <controlPr defaultSize="0" autoFill="0" autoLine="0" autoPict="0">
                <anchor moveWithCells="1">
                  <from>
                    <xdr:col>12</xdr:col>
                    <xdr:colOff>152400</xdr:colOff>
                    <xdr:row>170</xdr:row>
                    <xdr:rowOff>12700</xdr:rowOff>
                  </from>
                  <to>
                    <xdr:col>12</xdr:col>
                    <xdr:colOff>393700</xdr:colOff>
                    <xdr:row>171</xdr:row>
                    <xdr:rowOff>0</xdr:rowOff>
                  </to>
                </anchor>
              </controlPr>
            </control>
          </mc:Choice>
        </mc:AlternateContent>
        <mc:AlternateContent xmlns:mc="http://schemas.openxmlformats.org/markup-compatibility/2006">
          <mc:Choice Requires="x14">
            <control shapeId="3236" r:id="rId162" name="Check Box 164">
              <controlPr defaultSize="0" autoFill="0" autoLine="0" autoPict="0">
                <anchor moveWithCells="1">
                  <from>
                    <xdr:col>12</xdr:col>
                    <xdr:colOff>152400</xdr:colOff>
                    <xdr:row>171</xdr:row>
                    <xdr:rowOff>12700</xdr:rowOff>
                  </from>
                  <to>
                    <xdr:col>12</xdr:col>
                    <xdr:colOff>393700</xdr:colOff>
                    <xdr:row>172</xdr:row>
                    <xdr:rowOff>0</xdr:rowOff>
                  </to>
                </anchor>
              </controlPr>
            </control>
          </mc:Choice>
        </mc:AlternateContent>
        <mc:AlternateContent xmlns:mc="http://schemas.openxmlformats.org/markup-compatibility/2006">
          <mc:Choice Requires="x14">
            <control shapeId="3237" r:id="rId163" name="Check Box 165">
              <controlPr defaultSize="0" autoFill="0" autoLine="0" autoPict="0">
                <anchor moveWithCells="1">
                  <from>
                    <xdr:col>12</xdr:col>
                    <xdr:colOff>152400</xdr:colOff>
                    <xdr:row>172</xdr:row>
                    <xdr:rowOff>12700</xdr:rowOff>
                  </from>
                  <to>
                    <xdr:col>12</xdr:col>
                    <xdr:colOff>393700</xdr:colOff>
                    <xdr:row>173</xdr:row>
                    <xdr:rowOff>0</xdr:rowOff>
                  </to>
                </anchor>
              </controlPr>
            </control>
          </mc:Choice>
        </mc:AlternateContent>
        <mc:AlternateContent xmlns:mc="http://schemas.openxmlformats.org/markup-compatibility/2006">
          <mc:Choice Requires="x14">
            <control shapeId="3238" r:id="rId164" name="Check Box 166">
              <controlPr defaultSize="0" autoFill="0" autoLine="0" autoPict="0">
                <anchor moveWithCells="1">
                  <from>
                    <xdr:col>12</xdr:col>
                    <xdr:colOff>152400</xdr:colOff>
                    <xdr:row>173</xdr:row>
                    <xdr:rowOff>12700</xdr:rowOff>
                  </from>
                  <to>
                    <xdr:col>12</xdr:col>
                    <xdr:colOff>393700</xdr:colOff>
                    <xdr:row>174</xdr:row>
                    <xdr:rowOff>0</xdr:rowOff>
                  </to>
                </anchor>
              </controlPr>
            </control>
          </mc:Choice>
        </mc:AlternateContent>
        <mc:AlternateContent xmlns:mc="http://schemas.openxmlformats.org/markup-compatibility/2006">
          <mc:Choice Requires="x14">
            <control shapeId="3239" r:id="rId165" name="Check Box 167">
              <controlPr defaultSize="0" autoFill="0" autoLine="0" autoPict="0">
                <anchor moveWithCells="1">
                  <from>
                    <xdr:col>12</xdr:col>
                    <xdr:colOff>152400</xdr:colOff>
                    <xdr:row>174</xdr:row>
                    <xdr:rowOff>12700</xdr:rowOff>
                  </from>
                  <to>
                    <xdr:col>12</xdr:col>
                    <xdr:colOff>393700</xdr:colOff>
                    <xdr:row>175</xdr:row>
                    <xdr:rowOff>0</xdr:rowOff>
                  </to>
                </anchor>
              </controlPr>
            </control>
          </mc:Choice>
        </mc:AlternateContent>
        <mc:AlternateContent xmlns:mc="http://schemas.openxmlformats.org/markup-compatibility/2006">
          <mc:Choice Requires="x14">
            <control shapeId="3240" r:id="rId166" name="Check Box 168">
              <controlPr defaultSize="0" autoFill="0" autoLine="0" autoPict="0">
                <anchor moveWithCells="1">
                  <from>
                    <xdr:col>12</xdr:col>
                    <xdr:colOff>152400</xdr:colOff>
                    <xdr:row>175</xdr:row>
                    <xdr:rowOff>12700</xdr:rowOff>
                  </from>
                  <to>
                    <xdr:col>12</xdr:col>
                    <xdr:colOff>393700</xdr:colOff>
                    <xdr:row>176</xdr:row>
                    <xdr:rowOff>0</xdr:rowOff>
                  </to>
                </anchor>
              </controlPr>
            </control>
          </mc:Choice>
        </mc:AlternateContent>
        <mc:AlternateContent xmlns:mc="http://schemas.openxmlformats.org/markup-compatibility/2006">
          <mc:Choice Requires="x14">
            <control shapeId="3241" r:id="rId167" name="Check Box 169">
              <controlPr defaultSize="0" autoFill="0" autoLine="0" autoPict="0">
                <anchor moveWithCells="1">
                  <from>
                    <xdr:col>12</xdr:col>
                    <xdr:colOff>152400</xdr:colOff>
                    <xdr:row>176</xdr:row>
                    <xdr:rowOff>12700</xdr:rowOff>
                  </from>
                  <to>
                    <xdr:col>12</xdr:col>
                    <xdr:colOff>393700</xdr:colOff>
                    <xdr:row>177</xdr:row>
                    <xdr:rowOff>0</xdr:rowOff>
                  </to>
                </anchor>
              </controlPr>
            </control>
          </mc:Choice>
        </mc:AlternateContent>
        <mc:AlternateContent xmlns:mc="http://schemas.openxmlformats.org/markup-compatibility/2006">
          <mc:Choice Requires="x14">
            <control shapeId="3242" r:id="rId168" name="Check Box 170">
              <controlPr defaultSize="0" autoFill="0" autoLine="0" autoPict="0">
                <anchor moveWithCells="1">
                  <from>
                    <xdr:col>12</xdr:col>
                    <xdr:colOff>152400</xdr:colOff>
                    <xdr:row>177</xdr:row>
                    <xdr:rowOff>12700</xdr:rowOff>
                  </from>
                  <to>
                    <xdr:col>12</xdr:col>
                    <xdr:colOff>393700</xdr:colOff>
                    <xdr:row>178</xdr:row>
                    <xdr:rowOff>0</xdr:rowOff>
                  </to>
                </anchor>
              </controlPr>
            </control>
          </mc:Choice>
        </mc:AlternateContent>
        <mc:AlternateContent xmlns:mc="http://schemas.openxmlformats.org/markup-compatibility/2006">
          <mc:Choice Requires="x14">
            <control shapeId="3243" r:id="rId169" name="Check Box 171">
              <controlPr defaultSize="0" autoFill="0" autoLine="0" autoPict="0">
                <anchor moveWithCells="1">
                  <from>
                    <xdr:col>12</xdr:col>
                    <xdr:colOff>152400</xdr:colOff>
                    <xdr:row>178</xdr:row>
                    <xdr:rowOff>12700</xdr:rowOff>
                  </from>
                  <to>
                    <xdr:col>12</xdr:col>
                    <xdr:colOff>393700</xdr:colOff>
                    <xdr:row>179</xdr:row>
                    <xdr:rowOff>0</xdr:rowOff>
                  </to>
                </anchor>
              </controlPr>
            </control>
          </mc:Choice>
        </mc:AlternateContent>
        <mc:AlternateContent xmlns:mc="http://schemas.openxmlformats.org/markup-compatibility/2006">
          <mc:Choice Requires="x14">
            <control shapeId="3244" r:id="rId170" name="Check Box 172">
              <controlPr defaultSize="0" autoFill="0" autoLine="0" autoPict="0">
                <anchor moveWithCells="1">
                  <from>
                    <xdr:col>12</xdr:col>
                    <xdr:colOff>152400</xdr:colOff>
                    <xdr:row>179</xdr:row>
                    <xdr:rowOff>12700</xdr:rowOff>
                  </from>
                  <to>
                    <xdr:col>12</xdr:col>
                    <xdr:colOff>393700</xdr:colOff>
                    <xdr:row>180</xdr:row>
                    <xdr:rowOff>0</xdr:rowOff>
                  </to>
                </anchor>
              </controlPr>
            </control>
          </mc:Choice>
        </mc:AlternateContent>
        <mc:AlternateContent xmlns:mc="http://schemas.openxmlformats.org/markup-compatibility/2006">
          <mc:Choice Requires="x14">
            <control shapeId="3245" r:id="rId171" name="Check Box 173">
              <controlPr defaultSize="0" autoFill="0" autoLine="0" autoPict="0">
                <anchor moveWithCells="1">
                  <from>
                    <xdr:col>12</xdr:col>
                    <xdr:colOff>152400</xdr:colOff>
                    <xdr:row>180</xdr:row>
                    <xdr:rowOff>12700</xdr:rowOff>
                  </from>
                  <to>
                    <xdr:col>12</xdr:col>
                    <xdr:colOff>393700</xdr:colOff>
                    <xdr:row>181</xdr:row>
                    <xdr:rowOff>0</xdr:rowOff>
                  </to>
                </anchor>
              </controlPr>
            </control>
          </mc:Choice>
        </mc:AlternateContent>
        <mc:AlternateContent xmlns:mc="http://schemas.openxmlformats.org/markup-compatibility/2006">
          <mc:Choice Requires="x14">
            <control shapeId="3246" r:id="rId172" name="Check Box 174">
              <controlPr defaultSize="0" autoFill="0" autoLine="0" autoPict="0">
                <anchor moveWithCells="1">
                  <from>
                    <xdr:col>12</xdr:col>
                    <xdr:colOff>152400</xdr:colOff>
                    <xdr:row>181</xdr:row>
                    <xdr:rowOff>12700</xdr:rowOff>
                  </from>
                  <to>
                    <xdr:col>12</xdr:col>
                    <xdr:colOff>393700</xdr:colOff>
                    <xdr:row>182</xdr:row>
                    <xdr:rowOff>0</xdr:rowOff>
                  </to>
                </anchor>
              </controlPr>
            </control>
          </mc:Choice>
        </mc:AlternateContent>
        <mc:AlternateContent xmlns:mc="http://schemas.openxmlformats.org/markup-compatibility/2006">
          <mc:Choice Requires="x14">
            <control shapeId="3247" r:id="rId173" name="Check Box 175">
              <controlPr defaultSize="0" autoFill="0" autoLine="0" autoPict="0">
                <anchor moveWithCells="1">
                  <from>
                    <xdr:col>12</xdr:col>
                    <xdr:colOff>152400</xdr:colOff>
                    <xdr:row>182</xdr:row>
                    <xdr:rowOff>12700</xdr:rowOff>
                  </from>
                  <to>
                    <xdr:col>12</xdr:col>
                    <xdr:colOff>393700</xdr:colOff>
                    <xdr:row>183</xdr:row>
                    <xdr:rowOff>0</xdr:rowOff>
                  </to>
                </anchor>
              </controlPr>
            </control>
          </mc:Choice>
        </mc:AlternateContent>
        <mc:AlternateContent xmlns:mc="http://schemas.openxmlformats.org/markup-compatibility/2006">
          <mc:Choice Requires="x14">
            <control shapeId="3248" r:id="rId174" name="Check Box 176">
              <controlPr defaultSize="0" autoFill="0" autoLine="0" autoPict="0">
                <anchor moveWithCells="1">
                  <from>
                    <xdr:col>12</xdr:col>
                    <xdr:colOff>152400</xdr:colOff>
                    <xdr:row>183</xdr:row>
                    <xdr:rowOff>12700</xdr:rowOff>
                  </from>
                  <to>
                    <xdr:col>12</xdr:col>
                    <xdr:colOff>393700</xdr:colOff>
                    <xdr:row>184</xdr:row>
                    <xdr:rowOff>0</xdr:rowOff>
                  </to>
                </anchor>
              </controlPr>
            </control>
          </mc:Choice>
        </mc:AlternateContent>
        <mc:AlternateContent xmlns:mc="http://schemas.openxmlformats.org/markup-compatibility/2006">
          <mc:Choice Requires="x14">
            <control shapeId="3249" r:id="rId175" name="Check Box 177">
              <controlPr defaultSize="0" autoFill="0" autoLine="0" autoPict="0">
                <anchor moveWithCells="1">
                  <from>
                    <xdr:col>12</xdr:col>
                    <xdr:colOff>152400</xdr:colOff>
                    <xdr:row>184</xdr:row>
                    <xdr:rowOff>12700</xdr:rowOff>
                  </from>
                  <to>
                    <xdr:col>12</xdr:col>
                    <xdr:colOff>393700</xdr:colOff>
                    <xdr:row>185</xdr:row>
                    <xdr:rowOff>0</xdr:rowOff>
                  </to>
                </anchor>
              </controlPr>
            </control>
          </mc:Choice>
        </mc:AlternateContent>
        <mc:AlternateContent xmlns:mc="http://schemas.openxmlformats.org/markup-compatibility/2006">
          <mc:Choice Requires="x14">
            <control shapeId="3250" r:id="rId176" name="Check Box 178">
              <controlPr defaultSize="0" autoFill="0" autoLine="0" autoPict="0">
                <anchor moveWithCells="1">
                  <from>
                    <xdr:col>12</xdr:col>
                    <xdr:colOff>152400</xdr:colOff>
                    <xdr:row>185</xdr:row>
                    <xdr:rowOff>12700</xdr:rowOff>
                  </from>
                  <to>
                    <xdr:col>12</xdr:col>
                    <xdr:colOff>393700</xdr:colOff>
                    <xdr:row>186</xdr:row>
                    <xdr:rowOff>0</xdr:rowOff>
                  </to>
                </anchor>
              </controlPr>
            </control>
          </mc:Choice>
        </mc:AlternateContent>
        <mc:AlternateContent xmlns:mc="http://schemas.openxmlformats.org/markup-compatibility/2006">
          <mc:Choice Requires="x14">
            <control shapeId="3251" r:id="rId177" name="Check Box 179">
              <controlPr defaultSize="0" autoFill="0" autoLine="0" autoPict="0">
                <anchor moveWithCells="1">
                  <from>
                    <xdr:col>12</xdr:col>
                    <xdr:colOff>152400</xdr:colOff>
                    <xdr:row>186</xdr:row>
                    <xdr:rowOff>12700</xdr:rowOff>
                  </from>
                  <to>
                    <xdr:col>12</xdr:col>
                    <xdr:colOff>393700</xdr:colOff>
                    <xdr:row>187</xdr:row>
                    <xdr:rowOff>0</xdr:rowOff>
                  </to>
                </anchor>
              </controlPr>
            </control>
          </mc:Choice>
        </mc:AlternateContent>
        <mc:AlternateContent xmlns:mc="http://schemas.openxmlformats.org/markup-compatibility/2006">
          <mc:Choice Requires="x14">
            <control shapeId="3252" r:id="rId178" name="Check Box 180">
              <controlPr defaultSize="0" autoFill="0" autoLine="0" autoPict="0">
                <anchor moveWithCells="1">
                  <from>
                    <xdr:col>12</xdr:col>
                    <xdr:colOff>152400</xdr:colOff>
                    <xdr:row>187</xdr:row>
                    <xdr:rowOff>12700</xdr:rowOff>
                  </from>
                  <to>
                    <xdr:col>12</xdr:col>
                    <xdr:colOff>393700</xdr:colOff>
                    <xdr:row>188</xdr:row>
                    <xdr:rowOff>0</xdr:rowOff>
                  </to>
                </anchor>
              </controlPr>
            </control>
          </mc:Choice>
        </mc:AlternateContent>
        <mc:AlternateContent xmlns:mc="http://schemas.openxmlformats.org/markup-compatibility/2006">
          <mc:Choice Requires="x14">
            <control shapeId="3253" r:id="rId179" name="Check Box 181">
              <controlPr defaultSize="0" autoFill="0" autoLine="0" autoPict="0">
                <anchor moveWithCells="1">
                  <from>
                    <xdr:col>12</xdr:col>
                    <xdr:colOff>152400</xdr:colOff>
                    <xdr:row>188</xdr:row>
                    <xdr:rowOff>12700</xdr:rowOff>
                  </from>
                  <to>
                    <xdr:col>12</xdr:col>
                    <xdr:colOff>393700</xdr:colOff>
                    <xdr:row>189</xdr:row>
                    <xdr:rowOff>0</xdr:rowOff>
                  </to>
                </anchor>
              </controlPr>
            </control>
          </mc:Choice>
        </mc:AlternateContent>
        <mc:AlternateContent xmlns:mc="http://schemas.openxmlformats.org/markup-compatibility/2006">
          <mc:Choice Requires="x14">
            <control shapeId="3254" r:id="rId180" name="Check Box 182">
              <controlPr defaultSize="0" autoFill="0" autoLine="0" autoPict="0">
                <anchor moveWithCells="1">
                  <from>
                    <xdr:col>12</xdr:col>
                    <xdr:colOff>152400</xdr:colOff>
                    <xdr:row>189</xdr:row>
                    <xdr:rowOff>12700</xdr:rowOff>
                  </from>
                  <to>
                    <xdr:col>12</xdr:col>
                    <xdr:colOff>393700</xdr:colOff>
                    <xdr:row>190</xdr:row>
                    <xdr:rowOff>0</xdr:rowOff>
                  </to>
                </anchor>
              </controlPr>
            </control>
          </mc:Choice>
        </mc:AlternateContent>
        <mc:AlternateContent xmlns:mc="http://schemas.openxmlformats.org/markup-compatibility/2006">
          <mc:Choice Requires="x14">
            <control shapeId="3255" r:id="rId181" name="Check Box 183">
              <controlPr defaultSize="0" autoFill="0" autoLine="0" autoPict="0">
                <anchor moveWithCells="1">
                  <from>
                    <xdr:col>12</xdr:col>
                    <xdr:colOff>152400</xdr:colOff>
                    <xdr:row>190</xdr:row>
                    <xdr:rowOff>12700</xdr:rowOff>
                  </from>
                  <to>
                    <xdr:col>12</xdr:col>
                    <xdr:colOff>393700</xdr:colOff>
                    <xdr:row>191</xdr:row>
                    <xdr:rowOff>0</xdr:rowOff>
                  </to>
                </anchor>
              </controlPr>
            </control>
          </mc:Choice>
        </mc:AlternateContent>
        <mc:AlternateContent xmlns:mc="http://schemas.openxmlformats.org/markup-compatibility/2006">
          <mc:Choice Requires="x14">
            <control shapeId="3256" r:id="rId182" name="Check Box 184">
              <controlPr defaultSize="0" autoFill="0" autoLine="0" autoPict="0">
                <anchor moveWithCells="1">
                  <from>
                    <xdr:col>12</xdr:col>
                    <xdr:colOff>152400</xdr:colOff>
                    <xdr:row>191</xdr:row>
                    <xdr:rowOff>12700</xdr:rowOff>
                  </from>
                  <to>
                    <xdr:col>12</xdr:col>
                    <xdr:colOff>393700</xdr:colOff>
                    <xdr:row>192</xdr:row>
                    <xdr:rowOff>0</xdr:rowOff>
                  </to>
                </anchor>
              </controlPr>
            </control>
          </mc:Choice>
        </mc:AlternateContent>
        <mc:AlternateContent xmlns:mc="http://schemas.openxmlformats.org/markup-compatibility/2006">
          <mc:Choice Requires="x14">
            <control shapeId="3257" r:id="rId183" name="Check Box 185">
              <controlPr defaultSize="0" autoFill="0" autoLine="0" autoPict="0">
                <anchor moveWithCells="1">
                  <from>
                    <xdr:col>12</xdr:col>
                    <xdr:colOff>152400</xdr:colOff>
                    <xdr:row>192</xdr:row>
                    <xdr:rowOff>12700</xdr:rowOff>
                  </from>
                  <to>
                    <xdr:col>12</xdr:col>
                    <xdr:colOff>393700</xdr:colOff>
                    <xdr:row>193</xdr:row>
                    <xdr:rowOff>0</xdr:rowOff>
                  </to>
                </anchor>
              </controlPr>
            </control>
          </mc:Choice>
        </mc:AlternateContent>
        <mc:AlternateContent xmlns:mc="http://schemas.openxmlformats.org/markup-compatibility/2006">
          <mc:Choice Requires="x14">
            <control shapeId="3258" r:id="rId184" name="Check Box 186">
              <controlPr defaultSize="0" autoFill="0" autoLine="0" autoPict="0">
                <anchor moveWithCells="1">
                  <from>
                    <xdr:col>12</xdr:col>
                    <xdr:colOff>152400</xdr:colOff>
                    <xdr:row>193</xdr:row>
                    <xdr:rowOff>12700</xdr:rowOff>
                  </from>
                  <to>
                    <xdr:col>12</xdr:col>
                    <xdr:colOff>393700</xdr:colOff>
                    <xdr:row>194</xdr:row>
                    <xdr:rowOff>0</xdr:rowOff>
                  </to>
                </anchor>
              </controlPr>
            </control>
          </mc:Choice>
        </mc:AlternateContent>
        <mc:AlternateContent xmlns:mc="http://schemas.openxmlformats.org/markup-compatibility/2006">
          <mc:Choice Requires="x14">
            <control shapeId="3259" r:id="rId185" name="Check Box 187">
              <controlPr defaultSize="0" autoFill="0" autoLine="0" autoPict="0">
                <anchor moveWithCells="1">
                  <from>
                    <xdr:col>12</xdr:col>
                    <xdr:colOff>152400</xdr:colOff>
                    <xdr:row>194</xdr:row>
                    <xdr:rowOff>12700</xdr:rowOff>
                  </from>
                  <to>
                    <xdr:col>12</xdr:col>
                    <xdr:colOff>393700</xdr:colOff>
                    <xdr:row>195</xdr:row>
                    <xdr:rowOff>0</xdr:rowOff>
                  </to>
                </anchor>
              </controlPr>
            </control>
          </mc:Choice>
        </mc:AlternateContent>
        <mc:AlternateContent xmlns:mc="http://schemas.openxmlformats.org/markup-compatibility/2006">
          <mc:Choice Requires="x14">
            <control shapeId="3260" r:id="rId186" name="Check Box 188">
              <controlPr defaultSize="0" autoFill="0" autoLine="0" autoPict="0">
                <anchor moveWithCells="1">
                  <from>
                    <xdr:col>12</xdr:col>
                    <xdr:colOff>152400</xdr:colOff>
                    <xdr:row>195</xdr:row>
                    <xdr:rowOff>12700</xdr:rowOff>
                  </from>
                  <to>
                    <xdr:col>12</xdr:col>
                    <xdr:colOff>393700</xdr:colOff>
                    <xdr:row>196</xdr:row>
                    <xdr:rowOff>0</xdr:rowOff>
                  </to>
                </anchor>
              </controlPr>
            </control>
          </mc:Choice>
        </mc:AlternateContent>
        <mc:AlternateContent xmlns:mc="http://schemas.openxmlformats.org/markup-compatibility/2006">
          <mc:Choice Requires="x14">
            <control shapeId="3261" r:id="rId187" name="Check Box 189">
              <controlPr defaultSize="0" autoFill="0" autoLine="0" autoPict="0">
                <anchor moveWithCells="1">
                  <from>
                    <xdr:col>12</xdr:col>
                    <xdr:colOff>152400</xdr:colOff>
                    <xdr:row>196</xdr:row>
                    <xdr:rowOff>12700</xdr:rowOff>
                  </from>
                  <to>
                    <xdr:col>12</xdr:col>
                    <xdr:colOff>393700</xdr:colOff>
                    <xdr:row>197</xdr:row>
                    <xdr:rowOff>0</xdr:rowOff>
                  </to>
                </anchor>
              </controlPr>
            </control>
          </mc:Choice>
        </mc:AlternateContent>
        <mc:AlternateContent xmlns:mc="http://schemas.openxmlformats.org/markup-compatibility/2006">
          <mc:Choice Requires="x14">
            <control shapeId="3262" r:id="rId188" name="Check Box 190">
              <controlPr defaultSize="0" autoFill="0" autoLine="0" autoPict="0">
                <anchor moveWithCells="1">
                  <from>
                    <xdr:col>12</xdr:col>
                    <xdr:colOff>152400</xdr:colOff>
                    <xdr:row>197</xdr:row>
                    <xdr:rowOff>12700</xdr:rowOff>
                  </from>
                  <to>
                    <xdr:col>12</xdr:col>
                    <xdr:colOff>393700</xdr:colOff>
                    <xdr:row>198</xdr:row>
                    <xdr:rowOff>0</xdr:rowOff>
                  </to>
                </anchor>
              </controlPr>
            </control>
          </mc:Choice>
        </mc:AlternateContent>
        <mc:AlternateContent xmlns:mc="http://schemas.openxmlformats.org/markup-compatibility/2006">
          <mc:Choice Requires="x14">
            <control shapeId="3263" r:id="rId189" name="Check Box 191">
              <controlPr defaultSize="0" autoFill="0" autoLine="0" autoPict="0">
                <anchor moveWithCells="1">
                  <from>
                    <xdr:col>12</xdr:col>
                    <xdr:colOff>152400</xdr:colOff>
                    <xdr:row>198</xdr:row>
                    <xdr:rowOff>12700</xdr:rowOff>
                  </from>
                  <to>
                    <xdr:col>12</xdr:col>
                    <xdr:colOff>393700</xdr:colOff>
                    <xdr:row>199</xdr:row>
                    <xdr:rowOff>0</xdr:rowOff>
                  </to>
                </anchor>
              </controlPr>
            </control>
          </mc:Choice>
        </mc:AlternateContent>
        <mc:AlternateContent xmlns:mc="http://schemas.openxmlformats.org/markup-compatibility/2006">
          <mc:Choice Requires="x14">
            <control shapeId="3264" r:id="rId190" name="Check Box 192">
              <controlPr defaultSize="0" autoFill="0" autoLine="0" autoPict="0">
                <anchor moveWithCells="1">
                  <from>
                    <xdr:col>12</xdr:col>
                    <xdr:colOff>152400</xdr:colOff>
                    <xdr:row>199</xdr:row>
                    <xdr:rowOff>12700</xdr:rowOff>
                  </from>
                  <to>
                    <xdr:col>12</xdr:col>
                    <xdr:colOff>393700</xdr:colOff>
                    <xdr:row>200</xdr:row>
                    <xdr:rowOff>0</xdr:rowOff>
                  </to>
                </anchor>
              </controlPr>
            </control>
          </mc:Choice>
        </mc:AlternateContent>
        <mc:AlternateContent xmlns:mc="http://schemas.openxmlformats.org/markup-compatibility/2006">
          <mc:Choice Requires="x14">
            <control shapeId="3265" r:id="rId191" name="Check Box 193">
              <controlPr defaultSize="0" autoFill="0" autoLine="0" autoPict="0">
                <anchor moveWithCells="1">
                  <from>
                    <xdr:col>12</xdr:col>
                    <xdr:colOff>152400</xdr:colOff>
                    <xdr:row>200</xdr:row>
                    <xdr:rowOff>12700</xdr:rowOff>
                  </from>
                  <to>
                    <xdr:col>12</xdr:col>
                    <xdr:colOff>393700</xdr:colOff>
                    <xdr:row>201</xdr:row>
                    <xdr:rowOff>0</xdr:rowOff>
                  </to>
                </anchor>
              </controlPr>
            </control>
          </mc:Choice>
        </mc:AlternateContent>
        <mc:AlternateContent xmlns:mc="http://schemas.openxmlformats.org/markup-compatibility/2006">
          <mc:Choice Requires="x14">
            <control shapeId="3266" r:id="rId192" name="Check Box 194">
              <controlPr defaultSize="0" autoFill="0" autoLine="0" autoPict="0">
                <anchor moveWithCells="1">
                  <from>
                    <xdr:col>12</xdr:col>
                    <xdr:colOff>152400</xdr:colOff>
                    <xdr:row>201</xdr:row>
                    <xdr:rowOff>12700</xdr:rowOff>
                  </from>
                  <to>
                    <xdr:col>12</xdr:col>
                    <xdr:colOff>393700</xdr:colOff>
                    <xdr:row>202</xdr:row>
                    <xdr:rowOff>0</xdr:rowOff>
                  </to>
                </anchor>
              </controlPr>
            </control>
          </mc:Choice>
        </mc:AlternateContent>
        <mc:AlternateContent xmlns:mc="http://schemas.openxmlformats.org/markup-compatibility/2006">
          <mc:Choice Requires="x14">
            <control shapeId="3267" r:id="rId193" name="Check Box 195">
              <controlPr defaultSize="0" autoFill="0" autoLine="0" autoPict="0">
                <anchor moveWithCells="1">
                  <from>
                    <xdr:col>12</xdr:col>
                    <xdr:colOff>152400</xdr:colOff>
                    <xdr:row>202</xdr:row>
                    <xdr:rowOff>12700</xdr:rowOff>
                  </from>
                  <to>
                    <xdr:col>12</xdr:col>
                    <xdr:colOff>393700</xdr:colOff>
                    <xdr:row>203</xdr:row>
                    <xdr:rowOff>0</xdr:rowOff>
                  </to>
                </anchor>
              </controlPr>
            </control>
          </mc:Choice>
        </mc:AlternateContent>
        <mc:AlternateContent xmlns:mc="http://schemas.openxmlformats.org/markup-compatibility/2006">
          <mc:Choice Requires="x14">
            <control shapeId="3268" r:id="rId194" name="Check Box 196">
              <controlPr defaultSize="0" autoFill="0" autoLine="0" autoPict="0">
                <anchor moveWithCells="1">
                  <from>
                    <xdr:col>12</xdr:col>
                    <xdr:colOff>152400</xdr:colOff>
                    <xdr:row>203</xdr:row>
                    <xdr:rowOff>12700</xdr:rowOff>
                  </from>
                  <to>
                    <xdr:col>12</xdr:col>
                    <xdr:colOff>393700</xdr:colOff>
                    <xdr:row>204</xdr:row>
                    <xdr:rowOff>0</xdr:rowOff>
                  </to>
                </anchor>
              </controlPr>
            </control>
          </mc:Choice>
        </mc:AlternateContent>
        <mc:AlternateContent xmlns:mc="http://schemas.openxmlformats.org/markup-compatibility/2006">
          <mc:Choice Requires="x14">
            <control shapeId="3269" r:id="rId195" name="Check Box 197">
              <controlPr defaultSize="0" autoFill="0" autoLine="0" autoPict="0">
                <anchor moveWithCells="1">
                  <from>
                    <xdr:col>12</xdr:col>
                    <xdr:colOff>152400</xdr:colOff>
                    <xdr:row>204</xdr:row>
                    <xdr:rowOff>12700</xdr:rowOff>
                  </from>
                  <to>
                    <xdr:col>12</xdr:col>
                    <xdr:colOff>393700</xdr:colOff>
                    <xdr:row>205</xdr:row>
                    <xdr:rowOff>0</xdr:rowOff>
                  </to>
                </anchor>
              </controlPr>
            </control>
          </mc:Choice>
        </mc:AlternateContent>
        <mc:AlternateContent xmlns:mc="http://schemas.openxmlformats.org/markup-compatibility/2006">
          <mc:Choice Requires="x14">
            <control shapeId="3270" r:id="rId196" name="Check Box 198">
              <controlPr defaultSize="0" autoFill="0" autoLine="0" autoPict="0">
                <anchor moveWithCells="1">
                  <from>
                    <xdr:col>12</xdr:col>
                    <xdr:colOff>152400</xdr:colOff>
                    <xdr:row>205</xdr:row>
                    <xdr:rowOff>12700</xdr:rowOff>
                  </from>
                  <to>
                    <xdr:col>12</xdr:col>
                    <xdr:colOff>393700</xdr:colOff>
                    <xdr:row>206</xdr:row>
                    <xdr:rowOff>0</xdr:rowOff>
                  </to>
                </anchor>
              </controlPr>
            </control>
          </mc:Choice>
        </mc:AlternateContent>
        <mc:AlternateContent xmlns:mc="http://schemas.openxmlformats.org/markup-compatibility/2006">
          <mc:Choice Requires="x14">
            <control shapeId="3271" r:id="rId197" name="Check Box 199">
              <controlPr defaultSize="0" autoFill="0" autoLine="0" autoPict="0">
                <anchor moveWithCells="1">
                  <from>
                    <xdr:col>12</xdr:col>
                    <xdr:colOff>152400</xdr:colOff>
                    <xdr:row>206</xdr:row>
                    <xdr:rowOff>12700</xdr:rowOff>
                  </from>
                  <to>
                    <xdr:col>12</xdr:col>
                    <xdr:colOff>393700</xdr:colOff>
                    <xdr:row>207</xdr:row>
                    <xdr:rowOff>0</xdr:rowOff>
                  </to>
                </anchor>
              </controlPr>
            </control>
          </mc:Choice>
        </mc:AlternateContent>
        <mc:AlternateContent xmlns:mc="http://schemas.openxmlformats.org/markup-compatibility/2006">
          <mc:Choice Requires="x14">
            <control shapeId="3272" r:id="rId198" name="Check Box 200">
              <controlPr defaultSize="0" autoFill="0" autoLine="0" autoPict="0">
                <anchor moveWithCells="1">
                  <from>
                    <xdr:col>12</xdr:col>
                    <xdr:colOff>152400</xdr:colOff>
                    <xdr:row>207</xdr:row>
                    <xdr:rowOff>12700</xdr:rowOff>
                  </from>
                  <to>
                    <xdr:col>12</xdr:col>
                    <xdr:colOff>393700</xdr:colOff>
                    <xdr:row>208</xdr:row>
                    <xdr:rowOff>0</xdr:rowOff>
                  </to>
                </anchor>
              </controlPr>
            </control>
          </mc:Choice>
        </mc:AlternateContent>
        <mc:AlternateContent xmlns:mc="http://schemas.openxmlformats.org/markup-compatibility/2006">
          <mc:Choice Requires="x14">
            <control shapeId="3273" r:id="rId199" name="Check Box 201">
              <controlPr defaultSize="0" autoFill="0" autoLine="0" autoPict="0">
                <anchor moveWithCells="1">
                  <from>
                    <xdr:col>12</xdr:col>
                    <xdr:colOff>152400</xdr:colOff>
                    <xdr:row>208</xdr:row>
                    <xdr:rowOff>12700</xdr:rowOff>
                  </from>
                  <to>
                    <xdr:col>12</xdr:col>
                    <xdr:colOff>393700</xdr:colOff>
                    <xdr:row>209</xdr:row>
                    <xdr:rowOff>0</xdr:rowOff>
                  </to>
                </anchor>
              </controlPr>
            </control>
          </mc:Choice>
        </mc:AlternateContent>
        <mc:AlternateContent xmlns:mc="http://schemas.openxmlformats.org/markup-compatibility/2006">
          <mc:Choice Requires="x14">
            <control shapeId="3274" r:id="rId200" name="Check Box 202">
              <controlPr defaultSize="0" autoFill="0" autoLine="0" autoPict="0">
                <anchor moveWithCells="1">
                  <from>
                    <xdr:col>12</xdr:col>
                    <xdr:colOff>152400</xdr:colOff>
                    <xdr:row>209</xdr:row>
                    <xdr:rowOff>12700</xdr:rowOff>
                  </from>
                  <to>
                    <xdr:col>12</xdr:col>
                    <xdr:colOff>393700</xdr:colOff>
                    <xdr:row>210</xdr:row>
                    <xdr:rowOff>0</xdr:rowOff>
                  </to>
                </anchor>
              </controlPr>
            </control>
          </mc:Choice>
        </mc:AlternateContent>
        <mc:AlternateContent xmlns:mc="http://schemas.openxmlformats.org/markup-compatibility/2006">
          <mc:Choice Requires="x14">
            <control shapeId="3275" r:id="rId201" name="Check Box 203">
              <controlPr defaultSize="0" autoFill="0" autoLine="0" autoPict="0">
                <anchor moveWithCells="1">
                  <from>
                    <xdr:col>12</xdr:col>
                    <xdr:colOff>152400</xdr:colOff>
                    <xdr:row>210</xdr:row>
                    <xdr:rowOff>12700</xdr:rowOff>
                  </from>
                  <to>
                    <xdr:col>12</xdr:col>
                    <xdr:colOff>393700</xdr:colOff>
                    <xdr:row>211</xdr:row>
                    <xdr:rowOff>0</xdr:rowOff>
                  </to>
                </anchor>
              </controlPr>
            </control>
          </mc:Choice>
        </mc:AlternateContent>
        <mc:AlternateContent xmlns:mc="http://schemas.openxmlformats.org/markup-compatibility/2006">
          <mc:Choice Requires="x14">
            <control shapeId="3276" r:id="rId202" name="Check Box 204">
              <controlPr defaultSize="0" autoFill="0" autoLine="0" autoPict="0">
                <anchor moveWithCells="1">
                  <from>
                    <xdr:col>12</xdr:col>
                    <xdr:colOff>152400</xdr:colOff>
                    <xdr:row>211</xdr:row>
                    <xdr:rowOff>12700</xdr:rowOff>
                  </from>
                  <to>
                    <xdr:col>12</xdr:col>
                    <xdr:colOff>393700</xdr:colOff>
                    <xdr:row>212</xdr:row>
                    <xdr:rowOff>0</xdr:rowOff>
                  </to>
                </anchor>
              </controlPr>
            </control>
          </mc:Choice>
        </mc:AlternateContent>
        <mc:AlternateContent xmlns:mc="http://schemas.openxmlformats.org/markup-compatibility/2006">
          <mc:Choice Requires="x14">
            <control shapeId="3277" r:id="rId203" name="Check Box 205">
              <controlPr defaultSize="0" autoFill="0" autoLine="0" autoPict="0">
                <anchor moveWithCells="1">
                  <from>
                    <xdr:col>12</xdr:col>
                    <xdr:colOff>152400</xdr:colOff>
                    <xdr:row>212</xdr:row>
                    <xdr:rowOff>12700</xdr:rowOff>
                  </from>
                  <to>
                    <xdr:col>12</xdr:col>
                    <xdr:colOff>393700</xdr:colOff>
                    <xdr:row>213</xdr:row>
                    <xdr:rowOff>0</xdr:rowOff>
                  </to>
                </anchor>
              </controlPr>
            </control>
          </mc:Choice>
        </mc:AlternateContent>
        <mc:AlternateContent xmlns:mc="http://schemas.openxmlformats.org/markup-compatibility/2006">
          <mc:Choice Requires="x14">
            <control shapeId="3278" r:id="rId204" name="Check Box 206">
              <controlPr defaultSize="0" autoFill="0" autoLine="0" autoPict="0">
                <anchor moveWithCells="1">
                  <from>
                    <xdr:col>12</xdr:col>
                    <xdr:colOff>152400</xdr:colOff>
                    <xdr:row>213</xdr:row>
                    <xdr:rowOff>12700</xdr:rowOff>
                  </from>
                  <to>
                    <xdr:col>12</xdr:col>
                    <xdr:colOff>393700</xdr:colOff>
                    <xdr:row>214</xdr:row>
                    <xdr:rowOff>0</xdr:rowOff>
                  </to>
                </anchor>
              </controlPr>
            </control>
          </mc:Choice>
        </mc:AlternateContent>
        <mc:AlternateContent xmlns:mc="http://schemas.openxmlformats.org/markup-compatibility/2006">
          <mc:Choice Requires="x14">
            <control shapeId="3279" r:id="rId205" name="Check Box 207">
              <controlPr defaultSize="0" autoFill="0" autoLine="0" autoPict="0">
                <anchor moveWithCells="1">
                  <from>
                    <xdr:col>12</xdr:col>
                    <xdr:colOff>152400</xdr:colOff>
                    <xdr:row>214</xdr:row>
                    <xdr:rowOff>12700</xdr:rowOff>
                  </from>
                  <to>
                    <xdr:col>12</xdr:col>
                    <xdr:colOff>393700</xdr:colOff>
                    <xdr:row>215</xdr:row>
                    <xdr:rowOff>0</xdr:rowOff>
                  </to>
                </anchor>
              </controlPr>
            </control>
          </mc:Choice>
        </mc:AlternateContent>
        <mc:AlternateContent xmlns:mc="http://schemas.openxmlformats.org/markup-compatibility/2006">
          <mc:Choice Requires="x14">
            <control shapeId="3280" r:id="rId206" name="Check Box 208">
              <controlPr defaultSize="0" autoFill="0" autoLine="0" autoPict="0">
                <anchor moveWithCells="1">
                  <from>
                    <xdr:col>12</xdr:col>
                    <xdr:colOff>152400</xdr:colOff>
                    <xdr:row>215</xdr:row>
                    <xdr:rowOff>12700</xdr:rowOff>
                  </from>
                  <to>
                    <xdr:col>12</xdr:col>
                    <xdr:colOff>393700</xdr:colOff>
                    <xdr:row>216</xdr:row>
                    <xdr:rowOff>0</xdr:rowOff>
                  </to>
                </anchor>
              </controlPr>
            </control>
          </mc:Choice>
        </mc:AlternateContent>
        <mc:AlternateContent xmlns:mc="http://schemas.openxmlformats.org/markup-compatibility/2006">
          <mc:Choice Requires="x14">
            <control shapeId="3281" r:id="rId207" name="Check Box 209">
              <controlPr defaultSize="0" autoFill="0" autoLine="0" autoPict="0">
                <anchor moveWithCells="1">
                  <from>
                    <xdr:col>12</xdr:col>
                    <xdr:colOff>152400</xdr:colOff>
                    <xdr:row>216</xdr:row>
                    <xdr:rowOff>12700</xdr:rowOff>
                  </from>
                  <to>
                    <xdr:col>12</xdr:col>
                    <xdr:colOff>393700</xdr:colOff>
                    <xdr:row>217</xdr:row>
                    <xdr:rowOff>0</xdr:rowOff>
                  </to>
                </anchor>
              </controlPr>
            </control>
          </mc:Choice>
        </mc:AlternateContent>
        <mc:AlternateContent xmlns:mc="http://schemas.openxmlformats.org/markup-compatibility/2006">
          <mc:Choice Requires="x14">
            <control shapeId="3282" r:id="rId208" name="Check Box 210">
              <controlPr defaultSize="0" autoFill="0" autoLine="0" autoPict="0">
                <anchor moveWithCells="1">
                  <from>
                    <xdr:col>12</xdr:col>
                    <xdr:colOff>152400</xdr:colOff>
                    <xdr:row>217</xdr:row>
                    <xdr:rowOff>12700</xdr:rowOff>
                  </from>
                  <to>
                    <xdr:col>12</xdr:col>
                    <xdr:colOff>393700</xdr:colOff>
                    <xdr:row>218</xdr:row>
                    <xdr:rowOff>0</xdr:rowOff>
                  </to>
                </anchor>
              </controlPr>
            </control>
          </mc:Choice>
        </mc:AlternateContent>
        <mc:AlternateContent xmlns:mc="http://schemas.openxmlformats.org/markup-compatibility/2006">
          <mc:Choice Requires="x14">
            <control shapeId="3283" r:id="rId209" name="Check Box 211">
              <controlPr defaultSize="0" autoFill="0" autoLine="0" autoPict="0">
                <anchor moveWithCells="1">
                  <from>
                    <xdr:col>12</xdr:col>
                    <xdr:colOff>152400</xdr:colOff>
                    <xdr:row>218</xdr:row>
                    <xdr:rowOff>12700</xdr:rowOff>
                  </from>
                  <to>
                    <xdr:col>12</xdr:col>
                    <xdr:colOff>393700</xdr:colOff>
                    <xdr:row>219</xdr:row>
                    <xdr:rowOff>0</xdr:rowOff>
                  </to>
                </anchor>
              </controlPr>
            </control>
          </mc:Choice>
        </mc:AlternateContent>
        <mc:AlternateContent xmlns:mc="http://schemas.openxmlformats.org/markup-compatibility/2006">
          <mc:Choice Requires="x14">
            <control shapeId="3284" r:id="rId210" name="Check Box 212">
              <controlPr defaultSize="0" autoFill="0" autoLine="0" autoPict="0">
                <anchor moveWithCells="1">
                  <from>
                    <xdr:col>12</xdr:col>
                    <xdr:colOff>152400</xdr:colOff>
                    <xdr:row>219</xdr:row>
                    <xdr:rowOff>12700</xdr:rowOff>
                  </from>
                  <to>
                    <xdr:col>12</xdr:col>
                    <xdr:colOff>393700</xdr:colOff>
                    <xdr:row>220</xdr:row>
                    <xdr:rowOff>0</xdr:rowOff>
                  </to>
                </anchor>
              </controlPr>
            </control>
          </mc:Choice>
        </mc:AlternateContent>
        <mc:AlternateContent xmlns:mc="http://schemas.openxmlformats.org/markup-compatibility/2006">
          <mc:Choice Requires="x14">
            <control shapeId="3285" r:id="rId211" name="Check Box 213">
              <controlPr defaultSize="0" autoFill="0" autoLine="0" autoPict="0">
                <anchor moveWithCells="1">
                  <from>
                    <xdr:col>12</xdr:col>
                    <xdr:colOff>152400</xdr:colOff>
                    <xdr:row>220</xdr:row>
                    <xdr:rowOff>12700</xdr:rowOff>
                  </from>
                  <to>
                    <xdr:col>12</xdr:col>
                    <xdr:colOff>393700</xdr:colOff>
                    <xdr:row>221</xdr:row>
                    <xdr:rowOff>0</xdr:rowOff>
                  </to>
                </anchor>
              </controlPr>
            </control>
          </mc:Choice>
        </mc:AlternateContent>
        <mc:AlternateContent xmlns:mc="http://schemas.openxmlformats.org/markup-compatibility/2006">
          <mc:Choice Requires="x14">
            <control shapeId="3286" r:id="rId212" name="Check Box 214">
              <controlPr defaultSize="0" autoFill="0" autoLine="0" autoPict="0">
                <anchor moveWithCells="1">
                  <from>
                    <xdr:col>12</xdr:col>
                    <xdr:colOff>152400</xdr:colOff>
                    <xdr:row>221</xdr:row>
                    <xdr:rowOff>12700</xdr:rowOff>
                  </from>
                  <to>
                    <xdr:col>12</xdr:col>
                    <xdr:colOff>393700</xdr:colOff>
                    <xdr:row>222</xdr:row>
                    <xdr:rowOff>0</xdr:rowOff>
                  </to>
                </anchor>
              </controlPr>
            </control>
          </mc:Choice>
        </mc:AlternateContent>
        <mc:AlternateContent xmlns:mc="http://schemas.openxmlformats.org/markup-compatibility/2006">
          <mc:Choice Requires="x14">
            <control shapeId="3287" r:id="rId213" name="Check Box 215">
              <controlPr defaultSize="0" autoFill="0" autoLine="0" autoPict="0">
                <anchor moveWithCells="1">
                  <from>
                    <xdr:col>12</xdr:col>
                    <xdr:colOff>152400</xdr:colOff>
                    <xdr:row>222</xdr:row>
                    <xdr:rowOff>12700</xdr:rowOff>
                  </from>
                  <to>
                    <xdr:col>12</xdr:col>
                    <xdr:colOff>393700</xdr:colOff>
                    <xdr:row>223</xdr:row>
                    <xdr:rowOff>0</xdr:rowOff>
                  </to>
                </anchor>
              </controlPr>
            </control>
          </mc:Choice>
        </mc:AlternateContent>
        <mc:AlternateContent xmlns:mc="http://schemas.openxmlformats.org/markup-compatibility/2006">
          <mc:Choice Requires="x14">
            <control shapeId="3288" r:id="rId214" name="Check Box 216">
              <controlPr defaultSize="0" autoFill="0" autoLine="0" autoPict="0">
                <anchor moveWithCells="1">
                  <from>
                    <xdr:col>12</xdr:col>
                    <xdr:colOff>152400</xdr:colOff>
                    <xdr:row>223</xdr:row>
                    <xdr:rowOff>12700</xdr:rowOff>
                  </from>
                  <to>
                    <xdr:col>12</xdr:col>
                    <xdr:colOff>393700</xdr:colOff>
                    <xdr:row>224</xdr:row>
                    <xdr:rowOff>0</xdr:rowOff>
                  </to>
                </anchor>
              </controlPr>
            </control>
          </mc:Choice>
        </mc:AlternateContent>
        <mc:AlternateContent xmlns:mc="http://schemas.openxmlformats.org/markup-compatibility/2006">
          <mc:Choice Requires="x14">
            <control shapeId="3289" r:id="rId215" name="Check Box 217">
              <controlPr defaultSize="0" autoFill="0" autoLine="0" autoPict="0">
                <anchor moveWithCells="1">
                  <from>
                    <xdr:col>12</xdr:col>
                    <xdr:colOff>152400</xdr:colOff>
                    <xdr:row>224</xdr:row>
                    <xdr:rowOff>12700</xdr:rowOff>
                  </from>
                  <to>
                    <xdr:col>12</xdr:col>
                    <xdr:colOff>393700</xdr:colOff>
                    <xdr:row>225</xdr:row>
                    <xdr:rowOff>0</xdr:rowOff>
                  </to>
                </anchor>
              </controlPr>
            </control>
          </mc:Choice>
        </mc:AlternateContent>
        <mc:AlternateContent xmlns:mc="http://schemas.openxmlformats.org/markup-compatibility/2006">
          <mc:Choice Requires="x14">
            <control shapeId="3290" r:id="rId216" name="Check Box 218">
              <controlPr defaultSize="0" autoFill="0" autoLine="0" autoPict="0">
                <anchor moveWithCells="1">
                  <from>
                    <xdr:col>12</xdr:col>
                    <xdr:colOff>152400</xdr:colOff>
                    <xdr:row>225</xdr:row>
                    <xdr:rowOff>12700</xdr:rowOff>
                  </from>
                  <to>
                    <xdr:col>12</xdr:col>
                    <xdr:colOff>393700</xdr:colOff>
                    <xdr:row>226</xdr:row>
                    <xdr:rowOff>0</xdr:rowOff>
                  </to>
                </anchor>
              </controlPr>
            </control>
          </mc:Choice>
        </mc:AlternateContent>
        <mc:AlternateContent xmlns:mc="http://schemas.openxmlformats.org/markup-compatibility/2006">
          <mc:Choice Requires="x14">
            <control shapeId="3291" r:id="rId217" name="Check Box 219">
              <controlPr defaultSize="0" autoFill="0" autoLine="0" autoPict="0">
                <anchor moveWithCells="1">
                  <from>
                    <xdr:col>12</xdr:col>
                    <xdr:colOff>152400</xdr:colOff>
                    <xdr:row>226</xdr:row>
                    <xdr:rowOff>12700</xdr:rowOff>
                  </from>
                  <to>
                    <xdr:col>12</xdr:col>
                    <xdr:colOff>393700</xdr:colOff>
                    <xdr:row>227</xdr:row>
                    <xdr:rowOff>0</xdr:rowOff>
                  </to>
                </anchor>
              </controlPr>
            </control>
          </mc:Choice>
        </mc:AlternateContent>
        <mc:AlternateContent xmlns:mc="http://schemas.openxmlformats.org/markup-compatibility/2006">
          <mc:Choice Requires="x14">
            <control shapeId="3292" r:id="rId218" name="Check Box 220">
              <controlPr defaultSize="0" autoFill="0" autoLine="0" autoPict="0">
                <anchor moveWithCells="1">
                  <from>
                    <xdr:col>12</xdr:col>
                    <xdr:colOff>152400</xdr:colOff>
                    <xdr:row>227</xdr:row>
                    <xdr:rowOff>12700</xdr:rowOff>
                  </from>
                  <to>
                    <xdr:col>12</xdr:col>
                    <xdr:colOff>393700</xdr:colOff>
                    <xdr:row>228</xdr:row>
                    <xdr:rowOff>0</xdr:rowOff>
                  </to>
                </anchor>
              </controlPr>
            </control>
          </mc:Choice>
        </mc:AlternateContent>
        <mc:AlternateContent xmlns:mc="http://schemas.openxmlformats.org/markup-compatibility/2006">
          <mc:Choice Requires="x14">
            <control shapeId="3293" r:id="rId219" name="Check Box 221">
              <controlPr defaultSize="0" autoFill="0" autoLine="0" autoPict="0">
                <anchor moveWithCells="1">
                  <from>
                    <xdr:col>12</xdr:col>
                    <xdr:colOff>152400</xdr:colOff>
                    <xdr:row>228</xdr:row>
                    <xdr:rowOff>12700</xdr:rowOff>
                  </from>
                  <to>
                    <xdr:col>12</xdr:col>
                    <xdr:colOff>393700</xdr:colOff>
                    <xdr:row>229</xdr:row>
                    <xdr:rowOff>0</xdr:rowOff>
                  </to>
                </anchor>
              </controlPr>
            </control>
          </mc:Choice>
        </mc:AlternateContent>
        <mc:AlternateContent xmlns:mc="http://schemas.openxmlformats.org/markup-compatibility/2006">
          <mc:Choice Requires="x14">
            <control shapeId="3294" r:id="rId220" name="Check Box 222">
              <controlPr defaultSize="0" autoFill="0" autoLine="0" autoPict="0">
                <anchor moveWithCells="1">
                  <from>
                    <xdr:col>12</xdr:col>
                    <xdr:colOff>152400</xdr:colOff>
                    <xdr:row>229</xdr:row>
                    <xdr:rowOff>12700</xdr:rowOff>
                  </from>
                  <to>
                    <xdr:col>12</xdr:col>
                    <xdr:colOff>393700</xdr:colOff>
                    <xdr:row>230</xdr:row>
                    <xdr:rowOff>0</xdr:rowOff>
                  </to>
                </anchor>
              </controlPr>
            </control>
          </mc:Choice>
        </mc:AlternateContent>
        <mc:AlternateContent xmlns:mc="http://schemas.openxmlformats.org/markup-compatibility/2006">
          <mc:Choice Requires="x14">
            <control shapeId="3295" r:id="rId221" name="Check Box 223">
              <controlPr defaultSize="0" autoFill="0" autoLine="0" autoPict="0">
                <anchor moveWithCells="1">
                  <from>
                    <xdr:col>12</xdr:col>
                    <xdr:colOff>152400</xdr:colOff>
                    <xdr:row>230</xdr:row>
                    <xdr:rowOff>12700</xdr:rowOff>
                  </from>
                  <to>
                    <xdr:col>12</xdr:col>
                    <xdr:colOff>393700</xdr:colOff>
                    <xdr:row>231</xdr:row>
                    <xdr:rowOff>0</xdr:rowOff>
                  </to>
                </anchor>
              </controlPr>
            </control>
          </mc:Choice>
        </mc:AlternateContent>
        <mc:AlternateContent xmlns:mc="http://schemas.openxmlformats.org/markup-compatibility/2006">
          <mc:Choice Requires="x14">
            <control shapeId="3296" r:id="rId222" name="Check Box 224">
              <controlPr defaultSize="0" autoFill="0" autoLine="0" autoPict="0">
                <anchor moveWithCells="1">
                  <from>
                    <xdr:col>12</xdr:col>
                    <xdr:colOff>152400</xdr:colOff>
                    <xdr:row>231</xdr:row>
                    <xdr:rowOff>12700</xdr:rowOff>
                  </from>
                  <to>
                    <xdr:col>12</xdr:col>
                    <xdr:colOff>393700</xdr:colOff>
                    <xdr:row>232</xdr:row>
                    <xdr:rowOff>0</xdr:rowOff>
                  </to>
                </anchor>
              </controlPr>
            </control>
          </mc:Choice>
        </mc:AlternateContent>
        <mc:AlternateContent xmlns:mc="http://schemas.openxmlformats.org/markup-compatibility/2006">
          <mc:Choice Requires="x14">
            <control shapeId="3297" r:id="rId223" name="Check Box 225">
              <controlPr defaultSize="0" autoFill="0" autoLine="0" autoPict="0">
                <anchor moveWithCells="1">
                  <from>
                    <xdr:col>12</xdr:col>
                    <xdr:colOff>152400</xdr:colOff>
                    <xdr:row>232</xdr:row>
                    <xdr:rowOff>12700</xdr:rowOff>
                  </from>
                  <to>
                    <xdr:col>12</xdr:col>
                    <xdr:colOff>393700</xdr:colOff>
                    <xdr:row>233</xdr:row>
                    <xdr:rowOff>0</xdr:rowOff>
                  </to>
                </anchor>
              </controlPr>
            </control>
          </mc:Choice>
        </mc:AlternateContent>
        <mc:AlternateContent xmlns:mc="http://schemas.openxmlformats.org/markup-compatibility/2006">
          <mc:Choice Requires="x14">
            <control shapeId="3298" r:id="rId224" name="Check Box 226">
              <controlPr defaultSize="0" autoFill="0" autoLine="0" autoPict="0">
                <anchor moveWithCells="1">
                  <from>
                    <xdr:col>12</xdr:col>
                    <xdr:colOff>152400</xdr:colOff>
                    <xdr:row>233</xdr:row>
                    <xdr:rowOff>12700</xdr:rowOff>
                  </from>
                  <to>
                    <xdr:col>12</xdr:col>
                    <xdr:colOff>393700</xdr:colOff>
                    <xdr:row>234</xdr:row>
                    <xdr:rowOff>0</xdr:rowOff>
                  </to>
                </anchor>
              </controlPr>
            </control>
          </mc:Choice>
        </mc:AlternateContent>
        <mc:AlternateContent xmlns:mc="http://schemas.openxmlformats.org/markup-compatibility/2006">
          <mc:Choice Requires="x14">
            <control shapeId="3299" r:id="rId225" name="Check Box 227">
              <controlPr defaultSize="0" autoFill="0" autoLine="0" autoPict="0">
                <anchor moveWithCells="1">
                  <from>
                    <xdr:col>12</xdr:col>
                    <xdr:colOff>152400</xdr:colOff>
                    <xdr:row>234</xdr:row>
                    <xdr:rowOff>12700</xdr:rowOff>
                  </from>
                  <to>
                    <xdr:col>12</xdr:col>
                    <xdr:colOff>393700</xdr:colOff>
                    <xdr:row>235</xdr:row>
                    <xdr:rowOff>0</xdr:rowOff>
                  </to>
                </anchor>
              </controlPr>
            </control>
          </mc:Choice>
        </mc:AlternateContent>
        <mc:AlternateContent xmlns:mc="http://schemas.openxmlformats.org/markup-compatibility/2006">
          <mc:Choice Requires="x14">
            <control shapeId="3300" r:id="rId226" name="Check Box 228">
              <controlPr defaultSize="0" autoFill="0" autoLine="0" autoPict="0">
                <anchor moveWithCells="1">
                  <from>
                    <xdr:col>12</xdr:col>
                    <xdr:colOff>152400</xdr:colOff>
                    <xdr:row>235</xdr:row>
                    <xdr:rowOff>12700</xdr:rowOff>
                  </from>
                  <to>
                    <xdr:col>12</xdr:col>
                    <xdr:colOff>393700</xdr:colOff>
                    <xdr:row>236</xdr:row>
                    <xdr:rowOff>0</xdr:rowOff>
                  </to>
                </anchor>
              </controlPr>
            </control>
          </mc:Choice>
        </mc:AlternateContent>
        <mc:AlternateContent xmlns:mc="http://schemas.openxmlformats.org/markup-compatibility/2006">
          <mc:Choice Requires="x14">
            <control shapeId="3301" r:id="rId227" name="Check Box 229">
              <controlPr defaultSize="0" autoFill="0" autoLine="0" autoPict="0">
                <anchor moveWithCells="1">
                  <from>
                    <xdr:col>12</xdr:col>
                    <xdr:colOff>152400</xdr:colOff>
                    <xdr:row>236</xdr:row>
                    <xdr:rowOff>12700</xdr:rowOff>
                  </from>
                  <to>
                    <xdr:col>12</xdr:col>
                    <xdr:colOff>393700</xdr:colOff>
                    <xdr:row>237</xdr:row>
                    <xdr:rowOff>0</xdr:rowOff>
                  </to>
                </anchor>
              </controlPr>
            </control>
          </mc:Choice>
        </mc:AlternateContent>
        <mc:AlternateContent xmlns:mc="http://schemas.openxmlformats.org/markup-compatibility/2006">
          <mc:Choice Requires="x14">
            <control shapeId="3302" r:id="rId228" name="Check Box 230">
              <controlPr defaultSize="0" autoFill="0" autoLine="0" autoPict="0">
                <anchor moveWithCells="1">
                  <from>
                    <xdr:col>12</xdr:col>
                    <xdr:colOff>152400</xdr:colOff>
                    <xdr:row>237</xdr:row>
                    <xdr:rowOff>12700</xdr:rowOff>
                  </from>
                  <to>
                    <xdr:col>12</xdr:col>
                    <xdr:colOff>393700</xdr:colOff>
                    <xdr:row>238</xdr:row>
                    <xdr:rowOff>0</xdr:rowOff>
                  </to>
                </anchor>
              </controlPr>
            </control>
          </mc:Choice>
        </mc:AlternateContent>
        <mc:AlternateContent xmlns:mc="http://schemas.openxmlformats.org/markup-compatibility/2006">
          <mc:Choice Requires="x14">
            <control shapeId="3303" r:id="rId229" name="Check Box 231">
              <controlPr defaultSize="0" autoFill="0" autoLine="0" autoPict="0">
                <anchor moveWithCells="1">
                  <from>
                    <xdr:col>12</xdr:col>
                    <xdr:colOff>152400</xdr:colOff>
                    <xdr:row>238</xdr:row>
                    <xdr:rowOff>12700</xdr:rowOff>
                  </from>
                  <to>
                    <xdr:col>12</xdr:col>
                    <xdr:colOff>393700</xdr:colOff>
                    <xdr:row>239</xdr:row>
                    <xdr:rowOff>0</xdr:rowOff>
                  </to>
                </anchor>
              </controlPr>
            </control>
          </mc:Choice>
        </mc:AlternateContent>
        <mc:AlternateContent xmlns:mc="http://schemas.openxmlformats.org/markup-compatibility/2006">
          <mc:Choice Requires="x14">
            <control shapeId="3304" r:id="rId230" name="Check Box 232">
              <controlPr defaultSize="0" autoFill="0" autoLine="0" autoPict="0">
                <anchor moveWithCells="1">
                  <from>
                    <xdr:col>12</xdr:col>
                    <xdr:colOff>152400</xdr:colOff>
                    <xdr:row>239</xdr:row>
                    <xdr:rowOff>12700</xdr:rowOff>
                  </from>
                  <to>
                    <xdr:col>12</xdr:col>
                    <xdr:colOff>393700</xdr:colOff>
                    <xdr:row>240</xdr:row>
                    <xdr:rowOff>0</xdr:rowOff>
                  </to>
                </anchor>
              </controlPr>
            </control>
          </mc:Choice>
        </mc:AlternateContent>
        <mc:AlternateContent xmlns:mc="http://schemas.openxmlformats.org/markup-compatibility/2006">
          <mc:Choice Requires="x14">
            <control shapeId="3305" r:id="rId231" name="Check Box 233">
              <controlPr defaultSize="0" autoFill="0" autoLine="0" autoPict="0">
                <anchor moveWithCells="1">
                  <from>
                    <xdr:col>12</xdr:col>
                    <xdr:colOff>152400</xdr:colOff>
                    <xdr:row>240</xdr:row>
                    <xdr:rowOff>12700</xdr:rowOff>
                  </from>
                  <to>
                    <xdr:col>12</xdr:col>
                    <xdr:colOff>393700</xdr:colOff>
                    <xdr:row>241</xdr:row>
                    <xdr:rowOff>0</xdr:rowOff>
                  </to>
                </anchor>
              </controlPr>
            </control>
          </mc:Choice>
        </mc:AlternateContent>
        <mc:AlternateContent xmlns:mc="http://schemas.openxmlformats.org/markup-compatibility/2006">
          <mc:Choice Requires="x14">
            <control shapeId="3306" r:id="rId232" name="Check Box 234">
              <controlPr defaultSize="0" autoFill="0" autoLine="0" autoPict="0">
                <anchor moveWithCells="1">
                  <from>
                    <xdr:col>12</xdr:col>
                    <xdr:colOff>152400</xdr:colOff>
                    <xdr:row>241</xdr:row>
                    <xdr:rowOff>12700</xdr:rowOff>
                  </from>
                  <to>
                    <xdr:col>12</xdr:col>
                    <xdr:colOff>393700</xdr:colOff>
                    <xdr:row>242</xdr:row>
                    <xdr:rowOff>0</xdr:rowOff>
                  </to>
                </anchor>
              </controlPr>
            </control>
          </mc:Choice>
        </mc:AlternateContent>
        <mc:AlternateContent xmlns:mc="http://schemas.openxmlformats.org/markup-compatibility/2006">
          <mc:Choice Requires="x14">
            <control shapeId="3307" r:id="rId233" name="Check Box 235">
              <controlPr defaultSize="0" autoFill="0" autoLine="0" autoPict="0">
                <anchor moveWithCells="1">
                  <from>
                    <xdr:col>12</xdr:col>
                    <xdr:colOff>152400</xdr:colOff>
                    <xdr:row>242</xdr:row>
                    <xdr:rowOff>12700</xdr:rowOff>
                  </from>
                  <to>
                    <xdr:col>12</xdr:col>
                    <xdr:colOff>393700</xdr:colOff>
                    <xdr:row>243</xdr:row>
                    <xdr:rowOff>0</xdr:rowOff>
                  </to>
                </anchor>
              </controlPr>
            </control>
          </mc:Choice>
        </mc:AlternateContent>
        <mc:AlternateContent xmlns:mc="http://schemas.openxmlformats.org/markup-compatibility/2006">
          <mc:Choice Requires="x14">
            <control shapeId="3308" r:id="rId234" name="Check Box 236">
              <controlPr defaultSize="0" autoFill="0" autoLine="0" autoPict="0">
                <anchor moveWithCells="1">
                  <from>
                    <xdr:col>12</xdr:col>
                    <xdr:colOff>152400</xdr:colOff>
                    <xdr:row>243</xdr:row>
                    <xdr:rowOff>12700</xdr:rowOff>
                  </from>
                  <to>
                    <xdr:col>12</xdr:col>
                    <xdr:colOff>393700</xdr:colOff>
                    <xdr:row>244</xdr:row>
                    <xdr:rowOff>0</xdr:rowOff>
                  </to>
                </anchor>
              </controlPr>
            </control>
          </mc:Choice>
        </mc:AlternateContent>
        <mc:AlternateContent xmlns:mc="http://schemas.openxmlformats.org/markup-compatibility/2006">
          <mc:Choice Requires="x14">
            <control shapeId="3309" r:id="rId235" name="Check Box 237">
              <controlPr defaultSize="0" autoFill="0" autoLine="0" autoPict="0">
                <anchor moveWithCells="1">
                  <from>
                    <xdr:col>12</xdr:col>
                    <xdr:colOff>152400</xdr:colOff>
                    <xdr:row>244</xdr:row>
                    <xdr:rowOff>12700</xdr:rowOff>
                  </from>
                  <to>
                    <xdr:col>12</xdr:col>
                    <xdr:colOff>393700</xdr:colOff>
                    <xdr:row>245</xdr:row>
                    <xdr:rowOff>0</xdr:rowOff>
                  </to>
                </anchor>
              </controlPr>
            </control>
          </mc:Choice>
        </mc:AlternateContent>
        <mc:AlternateContent xmlns:mc="http://schemas.openxmlformats.org/markup-compatibility/2006">
          <mc:Choice Requires="x14">
            <control shapeId="3310" r:id="rId236" name="Check Box 238">
              <controlPr defaultSize="0" autoFill="0" autoLine="0" autoPict="0">
                <anchor moveWithCells="1">
                  <from>
                    <xdr:col>12</xdr:col>
                    <xdr:colOff>152400</xdr:colOff>
                    <xdr:row>245</xdr:row>
                    <xdr:rowOff>12700</xdr:rowOff>
                  </from>
                  <to>
                    <xdr:col>12</xdr:col>
                    <xdr:colOff>393700</xdr:colOff>
                    <xdr:row>246</xdr:row>
                    <xdr:rowOff>0</xdr:rowOff>
                  </to>
                </anchor>
              </controlPr>
            </control>
          </mc:Choice>
        </mc:AlternateContent>
        <mc:AlternateContent xmlns:mc="http://schemas.openxmlformats.org/markup-compatibility/2006">
          <mc:Choice Requires="x14">
            <control shapeId="3311" r:id="rId237" name="Check Box 239">
              <controlPr defaultSize="0" autoFill="0" autoLine="0" autoPict="0">
                <anchor moveWithCells="1">
                  <from>
                    <xdr:col>12</xdr:col>
                    <xdr:colOff>152400</xdr:colOff>
                    <xdr:row>246</xdr:row>
                    <xdr:rowOff>12700</xdr:rowOff>
                  </from>
                  <to>
                    <xdr:col>12</xdr:col>
                    <xdr:colOff>393700</xdr:colOff>
                    <xdr:row>247</xdr:row>
                    <xdr:rowOff>0</xdr:rowOff>
                  </to>
                </anchor>
              </controlPr>
            </control>
          </mc:Choice>
        </mc:AlternateContent>
        <mc:AlternateContent xmlns:mc="http://schemas.openxmlformats.org/markup-compatibility/2006">
          <mc:Choice Requires="x14">
            <control shapeId="3312" r:id="rId238" name="Check Box 240">
              <controlPr defaultSize="0" autoFill="0" autoLine="0" autoPict="0">
                <anchor moveWithCells="1">
                  <from>
                    <xdr:col>12</xdr:col>
                    <xdr:colOff>152400</xdr:colOff>
                    <xdr:row>247</xdr:row>
                    <xdr:rowOff>12700</xdr:rowOff>
                  </from>
                  <to>
                    <xdr:col>12</xdr:col>
                    <xdr:colOff>393700</xdr:colOff>
                    <xdr:row>248</xdr:row>
                    <xdr:rowOff>0</xdr:rowOff>
                  </to>
                </anchor>
              </controlPr>
            </control>
          </mc:Choice>
        </mc:AlternateContent>
        <mc:AlternateContent xmlns:mc="http://schemas.openxmlformats.org/markup-compatibility/2006">
          <mc:Choice Requires="x14">
            <control shapeId="3313" r:id="rId239" name="Check Box 241">
              <controlPr defaultSize="0" autoFill="0" autoLine="0" autoPict="0">
                <anchor moveWithCells="1">
                  <from>
                    <xdr:col>12</xdr:col>
                    <xdr:colOff>152400</xdr:colOff>
                    <xdr:row>248</xdr:row>
                    <xdr:rowOff>12700</xdr:rowOff>
                  </from>
                  <to>
                    <xdr:col>12</xdr:col>
                    <xdr:colOff>393700</xdr:colOff>
                    <xdr:row>249</xdr:row>
                    <xdr:rowOff>0</xdr:rowOff>
                  </to>
                </anchor>
              </controlPr>
            </control>
          </mc:Choice>
        </mc:AlternateContent>
        <mc:AlternateContent xmlns:mc="http://schemas.openxmlformats.org/markup-compatibility/2006">
          <mc:Choice Requires="x14">
            <control shapeId="3314" r:id="rId240" name="Check Box 242">
              <controlPr defaultSize="0" autoFill="0" autoLine="0" autoPict="0">
                <anchor moveWithCells="1">
                  <from>
                    <xdr:col>12</xdr:col>
                    <xdr:colOff>152400</xdr:colOff>
                    <xdr:row>249</xdr:row>
                    <xdr:rowOff>12700</xdr:rowOff>
                  </from>
                  <to>
                    <xdr:col>12</xdr:col>
                    <xdr:colOff>393700</xdr:colOff>
                    <xdr:row>250</xdr:row>
                    <xdr:rowOff>0</xdr:rowOff>
                  </to>
                </anchor>
              </controlPr>
            </control>
          </mc:Choice>
        </mc:AlternateContent>
        <mc:AlternateContent xmlns:mc="http://schemas.openxmlformats.org/markup-compatibility/2006">
          <mc:Choice Requires="x14">
            <control shapeId="3315" r:id="rId241" name="Check Box 243">
              <controlPr defaultSize="0" autoFill="0" autoLine="0" autoPict="0">
                <anchor moveWithCells="1">
                  <from>
                    <xdr:col>12</xdr:col>
                    <xdr:colOff>152400</xdr:colOff>
                    <xdr:row>250</xdr:row>
                    <xdr:rowOff>12700</xdr:rowOff>
                  </from>
                  <to>
                    <xdr:col>12</xdr:col>
                    <xdr:colOff>393700</xdr:colOff>
                    <xdr:row>251</xdr:row>
                    <xdr:rowOff>0</xdr:rowOff>
                  </to>
                </anchor>
              </controlPr>
            </control>
          </mc:Choice>
        </mc:AlternateContent>
        <mc:AlternateContent xmlns:mc="http://schemas.openxmlformats.org/markup-compatibility/2006">
          <mc:Choice Requires="x14">
            <control shapeId="3316" r:id="rId242" name="Check Box 244">
              <controlPr defaultSize="0" autoFill="0" autoLine="0" autoPict="0">
                <anchor moveWithCells="1">
                  <from>
                    <xdr:col>12</xdr:col>
                    <xdr:colOff>152400</xdr:colOff>
                    <xdr:row>251</xdr:row>
                    <xdr:rowOff>12700</xdr:rowOff>
                  </from>
                  <to>
                    <xdr:col>12</xdr:col>
                    <xdr:colOff>393700</xdr:colOff>
                    <xdr:row>252</xdr:row>
                    <xdr:rowOff>0</xdr:rowOff>
                  </to>
                </anchor>
              </controlPr>
            </control>
          </mc:Choice>
        </mc:AlternateContent>
        <mc:AlternateContent xmlns:mc="http://schemas.openxmlformats.org/markup-compatibility/2006">
          <mc:Choice Requires="x14">
            <control shapeId="3317" r:id="rId243" name="Check Box 245">
              <controlPr defaultSize="0" autoFill="0" autoLine="0" autoPict="0">
                <anchor moveWithCells="1">
                  <from>
                    <xdr:col>12</xdr:col>
                    <xdr:colOff>152400</xdr:colOff>
                    <xdr:row>252</xdr:row>
                    <xdr:rowOff>12700</xdr:rowOff>
                  </from>
                  <to>
                    <xdr:col>12</xdr:col>
                    <xdr:colOff>393700</xdr:colOff>
                    <xdr:row>253</xdr:row>
                    <xdr:rowOff>0</xdr:rowOff>
                  </to>
                </anchor>
              </controlPr>
            </control>
          </mc:Choice>
        </mc:AlternateContent>
        <mc:AlternateContent xmlns:mc="http://schemas.openxmlformats.org/markup-compatibility/2006">
          <mc:Choice Requires="x14">
            <control shapeId="3318" r:id="rId244" name="Check Box 246">
              <controlPr defaultSize="0" autoFill="0" autoLine="0" autoPict="0">
                <anchor moveWithCells="1">
                  <from>
                    <xdr:col>12</xdr:col>
                    <xdr:colOff>152400</xdr:colOff>
                    <xdr:row>253</xdr:row>
                    <xdr:rowOff>12700</xdr:rowOff>
                  </from>
                  <to>
                    <xdr:col>12</xdr:col>
                    <xdr:colOff>393700</xdr:colOff>
                    <xdr:row>254</xdr:row>
                    <xdr:rowOff>0</xdr:rowOff>
                  </to>
                </anchor>
              </controlPr>
            </control>
          </mc:Choice>
        </mc:AlternateContent>
        <mc:AlternateContent xmlns:mc="http://schemas.openxmlformats.org/markup-compatibility/2006">
          <mc:Choice Requires="x14">
            <control shapeId="3319" r:id="rId245" name="Check Box 247">
              <controlPr defaultSize="0" autoFill="0" autoLine="0" autoPict="0">
                <anchor moveWithCells="1">
                  <from>
                    <xdr:col>12</xdr:col>
                    <xdr:colOff>152400</xdr:colOff>
                    <xdr:row>254</xdr:row>
                    <xdr:rowOff>12700</xdr:rowOff>
                  </from>
                  <to>
                    <xdr:col>12</xdr:col>
                    <xdr:colOff>393700</xdr:colOff>
                    <xdr:row>255</xdr:row>
                    <xdr:rowOff>0</xdr:rowOff>
                  </to>
                </anchor>
              </controlPr>
            </control>
          </mc:Choice>
        </mc:AlternateContent>
        <mc:AlternateContent xmlns:mc="http://schemas.openxmlformats.org/markup-compatibility/2006">
          <mc:Choice Requires="x14">
            <control shapeId="3320" r:id="rId246" name="Check Box 248">
              <controlPr defaultSize="0" autoFill="0" autoLine="0" autoPict="0">
                <anchor moveWithCells="1">
                  <from>
                    <xdr:col>12</xdr:col>
                    <xdr:colOff>152400</xdr:colOff>
                    <xdr:row>255</xdr:row>
                    <xdr:rowOff>12700</xdr:rowOff>
                  </from>
                  <to>
                    <xdr:col>12</xdr:col>
                    <xdr:colOff>393700</xdr:colOff>
                    <xdr:row>256</xdr:row>
                    <xdr:rowOff>0</xdr:rowOff>
                  </to>
                </anchor>
              </controlPr>
            </control>
          </mc:Choice>
        </mc:AlternateContent>
        <mc:AlternateContent xmlns:mc="http://schemas.openxmlformats.org/markup-compatibility/2006">
          <mc:Choice Requires="x14">
            <control shapeId="3321" r:id="rId247" name="Check Box 249">
              <controlPr defaultSize="0" autoFill="0" autoLine="0" autoPict="0">
                <anchor moveWithCells="1">
                  <from>
                    <xdr:col>12</xdr:col>
                    <xdr:colOff>152400</xdr:colOff>
                    <xdr:row>256</xdr:row>
                    <xdr:rowOff>12700</xdr:rowOff>
                  </from>
                  <to>
                    <xdr:col>12</xdr:col>
                    <xdr:colOff>393700</xdr:colOff>
                    <xdr:row>257</xdr:row>
                    <xdr:rowOff>0</xdr:rowOff>
                  </to>
                </anchor>
              </controlPr>
            </control>
          </mc:Choice>
        </mc:AlternateContent>
        <mc:AlternateContent xmlns:mc="http://schemas.openxmlformats.org/markup-compatibility/2006">
          <mc:Choice Requires="x14">
            <control shapeId="3322" r:id="rId248" name="Check Box 250">
              <controlPr defaultSize="0" autoFill="0" autoLine="0" autoPict="0">
                <anchor moveWithCells="1">
                  <from>
                    <xdr:col>12</xdr:col>
                    <xdr:colOff>152400</xdr:colOff>
                    <xdr:row>257</xdr:row>
                    <xdr:rowOff>12700</xdr:rowOff>
                  </from>
                  <to>
                    <xdr:col>12</xdr:col>
                    <xdr:colOff>393700</xdr:colOff>
                    <xdr:row>258</xdr:row>
                    <xdr:rowOff>0</xdr:rowOff>
                  </to>
                </anchor>
              </controlPr>
            </control>
          </mc:Choice>
        </mc:AlternateContent>
        <mc:AlternateContent xmlns:mc="http://schemas.openxmlformats.org/markup-compatibility/2006">
          <mc:Choice Requires="x14">
            <control shapeId="3323" r:id="rId249" name="Check Box 251">
              <controlPr defaultSize="0" autoFill="0" autoLine="0" autoPict="0">
                <anchor moveWithCells="1">
                  <from>
                    <xdr:col>12</xdr:col>
                    <xdr:colOff>152400</xdr:colOff>
                    <xdr:row>258</xdr:row>
                    <xdr:rowOff>12700</xdr:rowOff>
                  </from>
                  <to>
                    <xdr:col>12</xdr:col>
                    <xdr:colOff>393700</xdr:colOff>
                    <xdr:row>259</xdr:row>
                    <xdr:rowOff>0</xdr:rowOff>
                  </to>
                </anchor>
              </controlPr>
            </control>
          </mc:Choice>
        </mc:AlternateContent>
        <mc:AlternateContent xmlns:mc="http://schemas.openxmlformats.org/markup-compatibility/2006">
          <mc:Choice Requires="x14">
            <control shapeId="3324" r:id="rId250" name="Check Box 252">
              <controlPr defaultSize="0" autoFill="0" autoLine="0" autoPict="0">
                <anchor moveWithCells="1">
                  <from>
                    <xdr:col>12</xdr:col>
                    <xdr:colOff>152400</xdr:colOff>
                    <xdr:row>259</xdr:row>
                    <xdr:rowOff>12700</xdr:rowOff>
                  </from>
                  <to>
                    <xdr:col>12</xdr:col>
                    <xdr:colOff>393700</xdr:colOff>
                    <xdr:row>260</xdr:row>
                    <xdr:rowOff>0</xdr:rowOff>
                  </to>
                </anchor>
              </controlPr>
            </control>
          </mc:Choice>
        </mc:AlternateContent>
        <mc:AlternateContent xmlns:mc="http://schemas.openxmlformats.org/markup-compatibility/2006">
          <mc:Choice Requires="x14">
            <control shapeId="3325" r:id="rId251" name="Check Box 253">
              <controlPr defaultSize="0" autoFill="0" autoLine="0" autoPict="0">
                <anchor moveWithCells="1">
                  <from>
                    <xdr:col>12</xdr:col>
                    <xdr:colOff>152400</xdr:colOff>
                    <xdr:row>260</xdr:row>
                    <xdr:rowOff>12700</xdr:rowOff>
                  </from>
                  <to>
                    <xdr:col>12</xdr:col>
                    <xdr:colOff>393700</xdr:colOff>
                    <xdr:row>261</xdr:row>
                    <xdr:rowOff>0</xdr:rowOff>
                  </to>
                </anchor>
              </controlPr>
            </control>
          </mc:Choice>
        </mc:AlternateContent>
        <mc:AlternateContent xmlns:mc="http://schemas.openxmlformats.org/markup-compatibility/2006">
          <mc:Choice Requires="x14">
            <control shapeId="3326" r:id="rId252" name="Check Box 254">
              <controlPr defaultSize="0" autoFill="0" autoLine="0" autoPict="0">
                <anchor moveWithCells="1">
                  <from>
                    <xdr:col>12</xdr:col>
                    <xdr:colOff>152400</xdr:colOff>
                    <xdr:row>261</xdr:row>
                    <xdr:rowOff>12700</xdr:rowOff>
                  </from>
                  <to>
                    <xdr:col>12</xdr:col>
                    <xdr:colOff>393700</xdr:colOff>
                    <xdr:row>262</xdr:row>
                    <xdr:rowOff>0</xdr:rowOff>
                  </to>
                </anchor>
              </controlPr>
            </control>
          </mc:Choice>
        </mc:AlternateContent>
        <mc:AlternateContent xmlns:mc="http://schemas.openxmlformats.org/markup-compatibility/2006">
          <mc:Choice Requires="x14">
            <control shapeId="3327" r:id="rId253" name="Check Box 255">
              <controlPr defaultSize="0" autoFill="0" autoLine="0" autoPict="0">
                <anchor moveWithCells="1">
                  <from>
                    <xdr:col>12</xdr:col>
                    <xdr:colOff>152400</xdr:colOff>
                    <xdr:row>262</xdr:row>
                    <xdr:rowOff>12700</xdr:rowOff>
                  </from>
                  <to>
                    <xdr:col>12</xdr:col>
                    <xdr:colOff>393700</xdr:colOff>
                    <xdr:row>263</xdr:row>
                    <xdr:rowOff>0</xdr:rowOff>
                  </to>
                </anchor>
              </controlPr>
            </control>
          </mc:Choice>
        </mc:AlternateContent>
        <mc:AlternateContent xmlns:mc="http://schemas.openxmlformats.org/markup-compatibility/2006">
          <mc:Choice Requires="x14">
            <control shapeId="3328" r:id="rId254" name="Check Box 256">
              <controlPr defaultSize="0" autoFill="0" autoLine="0" autoPict="0">
                <anchor moveWithCells="1">
                  <from>
                    <xdr:col>12</xdr:col>
                    <xdr:colOff>152400</xdr:colOff>
                    <xdr:row>263</xdr:row>
                    <xdr:rowOff>12700</xdr:rowOff>
                  </from>
                  <to>
                    <xdr:col>12</xdr:col>
                    <xdr:colOff>393700</xdr:colOff>
                    <xdr:row>264</xdr:row>
                    <xdr:rowOff>0</xdr:rowOff>
                  </to>
                </anchor>
              </controlPr>
            </control>
          </mc:Choice>
        </mc:AlternateContent>
        <mc:AlternateContent xmlns:mc="http://schemas.openxmlformats.org/markup-compatibility/2006">
          <mc:Choice Requires="x14">
            <control shapeId="3329" r:id="rId255" name="Check Box 257">
              <controlPr defaultSize="0" autoFill="0" autoLine="0" autoPict="0">
                <anchor moveWithCells="1">
                  <from>
                    <xdr:col>12</xdr:col>
                    <xdr:colOff>152400</xdr:colOff>
                    <xdr:row>264</xdr:row>
                    <xdr:rowOff>12700</xdr:rowOff>
                  </from>
                  <to>
                    <xdr:col>12</xdr:col>
                    <xdr:colOff>393700</xdr:colOff>
                    <xdr:row>265</xdr:row>
                    <xdr:rowOff>0</xdr:rowOff>
                  </to>
                </anchor>
              </controlPr>
            </control>
          </mc:Choice>
        </mc:AlternateContent>
        <mc:AlternateContent xmlns:mc="http://schemas.openxmlformats.org/markup-compatibility/2006">
          <mc:Choice Requires="x14">
            <control shapeId="3330" r:id="rId256" name="Check Box 258">
              <controlPr defaultSize="0" autoFill="0" autoLine="0" autoPict="0">
                <anchor moveWithCells="1">
                  <from>
                    <xdr:col>12</xdr:col>
                    <xdr:colOff>152400</xdr:colOff>
                    <xdr:row>265</xdr:row>
                    <xdr:rowOff>12700</xdr:rowOff>
                  </from>
                  <to>
                    <xdr:col>12</xdr:col>
                    <xdr:colOff>393700</xdr:colOff>
                    <xdr:row>266</xdr:row>
                    <xdr:rowOff>0</xdr:rowOff>
                  </to>
                </anchor>
              </controlPr>
            </control>
          </mc:Choice>
        </mc:AlternateContent>
        <mc:AlternateContent xmlns:mc="http://schemas.openxmlformats.org/markup-compatibility/2006">
          <mc:Choice Requires="x14">
            <control shapeId="3331" r:id="rId257" name="Check Box 259">
              <controlPr defaultSize="0" autoFill="0" autoLine="0" autoPict="0">
                <anchor moveWithCells="1">
                  <from>
                    <xdr:col>12</xdr:col>
                    <xdr:colOff>152400</xdr:colOff>
                    <xdr:row>266</xdr:row>
                    <xdr:rowOff>12700</xdr:rowOff>
                  </from>
                  <to>
                    <xdr:col>12</xdr:col>
                    <xdr:colOff>393700</xdr:colOff>
                    <xdr:row>267</xdr:row>
                    <xdr:rowOff>0</xdr:rowOff>
                  </to>
                </anchor>
              </controlPr>
            </control>
          </mc:Choice>
        </mc:AlternateContent>
        <mc:AlternateContent xmlns:mc="http://schemas.openxmlformats.org/markup-compatibility/2006">
          <mc:Choice Requires="x14">
            <control shapeId="3332" r:id="rId258" name="Check Box 260">
              <controlPr defaultSize="0" autoFill="0" autoLine="0" autoPict="0">
                <anchor moveWithCells="1">
                  <from>
                    <xdr:col>12</xdr:col>
                    <xdr:colOff>152400</xdr:colOff>
                    <xdr:row>267</xdr:row>
                    <xdr:rowOff>12700</xdr:rowOff>
                  </from>
                  <to>
                    <xdr:col>12</xdr:col>
                    <xdr:colOff>393700</xdr:colOff>
                    <xdr:row>268</xdr:row>
                    <xdr:rowOff>0</xdr:rowOff>
                  </to>
                </anchor>
              </controlPr>
            </control>
          </mc:Choice>
        </mc:AlternateContent>
        <mc:AlternateContent xmlns:mc="http://schemas.openxmlformats.org/markup-compatibility/2006">
          <mc:Choice Requires="x14">
            <control shapeId="3333" r:id="rId259" name="Check Box 261">
              <controlPr defaultSize="0" autoFill="0" autoLine="0" autoPict="0">
                <anchor moveWithCells="1">
                  <from>
                    <xdr:col>12</xdr:col>
                    <xdr:colOff>152400</xdr:colOff>
                    <xdr:row>268</xdr:row>
                    <xdr:rowOff>12700</xdr:rowOff>
                  </from>
                  <to>
                    <xdr:col>12</xdr:col>
                    <xdr:colOff>393700</xdr:colOff>
                    <xdr:row>269</xdr:row>
                    <xdr:rowOff>0</xdr:rowOff>
                  </to>
                </anchor>
              </controlPr>
            </control>
          </mc:Choice>
        </mc:AlternateContent>
        <mc:AlternateContent xmlns:mc="http://schemas.openxmlformats.org/markup-compatibility/2006">
          <mc:Choice Requires="x14">
            <control shapeId="3334" r:id="rId260" name="Check Box 262">
              <controlPr defaultSize="0" autoFill="0" autoLine="0" autoPict="0">
                <anchor moveWithCells="1">
                  <from>
                    <xdr:col>12</xdr:col>
                    <xdr:colOff>152400</xdr:colOff>
                    <xdr:row>269</xdr:row>
                    <xdr:rowOff>12700</xdr:rowOff>
                  </from>
                  <to>
                    <xdr:col>12</xdr:col>
                    <xdr:colOff>393700</xdr:colOff>
                    <xdr:row>270</xdr:row>
                    <xdr:rowOff>0</xdr:rowOff>
                  </to>
                </anchor>
              </controlPr>
            </control>
          </mc:Choice>
        </mc:AlternateContent>
        <mc:AlternateContent xmlns:mc="http://schemas.openxmlformats.org/markup-compatibility/2006">
          <mc:Choice Requires="x14">
            <control shapeId="3335" r:id="rId261" name="Check Box 263">
              <controlPr defaultSize="0" autoFill="0" autoLine="0" autoPict="0">
                <anchor moveWithCells="1">
                  <from>
                    <xdr:col>12</xdr:col>
                    <xdr:colOff>152400</xdr:colOff>
                    <xdr:row>270</xdr:row>
                    <xdr:rowOff>12700</xdr:rowOff>
                  </from>
                  <to>
                    <xdr:col>12</xdr:col>
                    <xdr:colOff>393700</xdr:colOff>
                    <xdr:row>271</xdr:row>
                    <xdr:rowOff>0</xdr:rowOff>
                  </to>
                </anchor>
              </controlPr>
            </control>
          </mc:Choice>
        </mc:AlternateContent>
        <mc:AlternateContent xmlns:mc="http://schemas.openxmlformats.org/markup-compatibility/2006">
          <mc:Choice Requires="x14">
            <control shapeId="3336" r:id="rId262" name="Check Box 264">
              <controlPr defaultSize="0" autoFill="0" autoLine="0" autoPict="0">
                <anchor moveWithCells="1">
                  <from>
                    <xdr:col>12</xdr:col>
                    <xdr:colOff>152400</xdr:colOff>
                    <xdr:row>271</xdr:row>
                    <xdr:rowOff>12700</xdr:rowOff>
                  </from>
                  <to>
                    <xdr:col>12</xdr:col>
                    <xdr:colOff>393700</xdr:colOff>
                    <xdr:row>272</xdr:row>
                    <xdr:rowOff>0</xdr:rowOff>
                  </to>
                </anchor>
              </controlPr>
            </control>
          </mc:Choice>
        </mc:AlternateContent>
        <mc:AlternateContent xmlns:mc="http://schemas.openxmlformats.org/markup-compatibility/2006">
          <mc:Choice Requires="x14">
            <control shapeId="3337" r:id="rId263" name="Check Box 265">
              <controlPr defaultSize="0" autoFill="0" autoLine="0" autoPict="0">
                <anchor moveWithCells="1">
                  <from>
                    <xdr:col>12</xdr:col>
                    <xdr:colOff>152400</xdr:colOff>
                    <xdr:row>272</xdr:row>
                    <xdr:rowOff>12700</xdr:rowOff>
                  </from>
                  <to>
                    <xdr:col>12</xdr:col>
                    <xdr:colOff>393700</xdr:colOff>
                    <xdr:row>273</xdr:row>
                    <xdr:rowOff>0</xdr:rowOff>
                  </to>
                </anchor>
              </controlPr>
            </control>
          </mc:Choice>
        </mc:AlternateContent>
        <mc:AlternateContent xmlns:mc="http://schemas.openxmlformats.org/markup-compatibility/2006">
          <mc:Choice Requires="x14">
            <control shapeId="3338" r:id="rId264" name="Check Box 266">
              <controlPr defaultSize="0" autoFill="0" autoLine="0" autoPict="0">
                <anchor moveWithCells="1">
                  <from>
                    <xdr:col>12</xdr:col>
                    <xdr:colOff>152400</xdr:colOff>
                    <xdr:row>273</xdr:row>
                    <xdr:rowOff>12700</xdr:rowOff>
                  </from>
                  <to>
                    <xdr:col>12</xdr:col>
                    <xdr:colOff>393700</xdr:colOff>
                    <xdr:row>274</xdr:row>
                    <xdr:rowOff>0</xdr:rowOff>
                  </to>
                </anchor>
              </controlPr>
            </control>
          </mc:Choice>
        </mc:AlternateContent>
        <mc:AlternateContent xmlns:mc="http://schemas.openxmlformats.org/markup-compatibility/2006">
          <mc:Choice Requires="x14">
            <control shapeId="3339" r:id="rId265" name="Check Box 267">
              <controlPr defaultSize="0" autoFill="0" autoLine="0" autoPict="0">
                <anchor moveWithCells="1">
                  <from>
                    <xdr:col>12</xdr:col>
                    <xdr:colOff>152400</xdr:colOff>
                    <xdr:row>274</xdr:row>
                    <xdr:rowOff>12700</xdr:rowOff>
                  </from>
                  <to>
                    <xdr:col>12</xdr:col>
                    <xdr:colOff>393700</xdr:colOff>
                    <xdr:row>275</xdr:row>
                    <xdr:rowOff>0</xdr:rowOff>
                  </to>
                </anchor>
              </controlPr>
            </control>
          </mc:Choice>
        </mc:AlternateContent>
        <mc:AlternateContent xmlns:mc="http://schemas.openxmlformats.org/markup-compatibility/2006">
          <mc:Choice Requires="x14">
            <control shapeId="3340" r:id="rId266" name="Check Box 268">
              <controlPr defaultSize="0" autoFill="0" autoLine="0" autoPict="0">
                <anchor moveWithCells="1">
                  <from>
                    <xdr:col>12</xdr:col>
                    <xdr:colOff>152400</xdr:colOff>
                    <xdr:row>275</xdr:row>
                    <xdr:rowOff>12700</xdr:rowOff>
                  </from>
                  <to>
                    <xdr:col>12</xdr:col>
                    <xdr:colOff>393700</xdr:colOff>
                    <xdr:row>276</xdr:row>
                    <xdr:rowOff>0</xdr:rowOff>
                  </to>
                </anchor>
              </controlPr>
            </control>
          </mc:Choice>
        </mc:AlternateContent>
        <mc:AlternateContent xmlns:mc="http://schemas.openxmlformats.org/markup-compatibility/2006">
          <mc:Choice Requires="x14">
            <control shapeId="3341" r:id="rId267" name="Check Box 269">
              <controlPr defaultSize="0" autoFill="0" autoLine="0" autoPict="0">
                <anchor moveWithCells="1">
                  <from>
                    <xdr:col>12</xdr:col>
                    <xdr:colOff>152400</xdr:colOff>
                    <xdr:row>276</xdr:row>
                    <xdr:rowOff>12700</xdr:rowOff>
                  </from>
                  <to>
                    <xdr:col>12</xdr:col>
                    <xdr:colOff>393700</xdr:colOff>
                    <xdr:row>277</xdr:row>
                    <xdr:rowOff>0</xdr:rowOff>
                  </to>
                </anchor>
              </controlPr>
            </control>
          </mc:Choice>
        </mc:AlternateContent>
        <mc:AlternateContent xmlns:mc="http://schemas.openxmlformats.org/markup-compatibility/2006">
          <mc:Choice Requires="x14">
            <control shapeId="3342" r:id="rId268" name="Check Box 270">
              <controlPr defaultSize="0" autoFill="0" autoLine="0" autoPict="0">
                <anchor moveWithCells="1">
                  <from>
                    <xdr:col>12</xdr:col>
                    <xdr:colOff>152400</xdr:colOff>
                    <xdr:row>277</xdr:row>
                    <xdr:rowOff>12700</xdr:rowOff>
                  </from>
                  <to>
                    <xdr:col>12</xdr:col>
                    <xdr:colOff>393700</xdr:colOff>
                    <xdr:row>278</xdr:row>
                    <xdr:rowOff>0</xdr:rowOff>
                  </to>
                </anchor>
              </controlPr>
            </control>
          </mc:Choice>
        </mc:AlternateContent>
        <mc:AlternateContent xmlns:mc="http://schemas.openxmlformats.org/markup-compatibility/2006">
          <mc:Choice Requires="x14">
            <control shapeId="3343" r:id="rId269" name="Check Box 271">
              <controlPr defaultSize="0" autoFill="0" autoLine="0" autoPict="0">
                <anchor moveWithCells="1">
                  <from>
                    <xdr:col>12</xdr:col>
                    <xdr:colOff>152400</xdr:colOff>
                    <xdr:row>278</xdr:row>
                    <xdr:rowOff>12700</xdr:rowOff>
                  </from>
                  <to>
                    <xdr:col>12</xdr:col>
                    <xdr:colOff>393700</xdr:colOff>
                    <xdr:row>279</xdr:row>
                    <xdr:rowOff>0</xdr:rowOff>
                  </to>
                </anchor>
              </controlPr>
            </control>
          </mc:Choice>
        </mc:AlternateContent>
        <mc:AlternateContent xmlns:mc="http://schemas.openxmlformats.org/markup-compatibility/2006">
          <mc:Choice Requires="x14">
            <control shapeId="3344" r:id="rId270" name="Check Box 272">
              <controlPr defaultSize="0" autoFill="0" autoLine="0" autoPict="0">
                <anchor moveWithCells="1">
                  <from>
                    <xdr:col>12</xdr:col>
                    <xdr:colOff>152400</xdr:colOff>
                    <xdr:row>279</xdr:row>
                    <xdr:rowOff>12700</xdr:rowOff>
                  </from>
                  <to>
                    <xdr:col>12</xdr:col>
                    <xdr:colOff>393700</xdr:colOff>
                    <xdr:row>280</xdr:row>
                    <xdr:rowOff>0</xdr:rowOff>
                  </to>
                </anchor>
              </controlPr>
            </control>
          </mc:Choice>
        </mc:AlternateContent>
        <mc:AlternateContent xmlns:mc="http://schemas.openxmlformats.org/markup-compatibility/2006">
          <mc:Choice Requires="x14">
            <control shapeId="3345" r:id="rId271" name="Check Box 273">
              <controlPr defaultSize="0" autoFill="0" autoLine="0" autoPict="0">
                <anchor moveWithCells="1">
                  <from>
                    <xdr:col>12</xdr:col>
                    <xdr:colOff>152400</xdr:colOff>
                    <xdr:row>280</xdr:row>
                    <xdr:rowOff>12700</xdr:rowOff>
                  </from>
                  <to>
                    <xdr:col>12</xdr:col>
                    <xdr:colOff>393700</xdr:colOff>
                    <xdr:row>281</xdr:row>
                    <xdr:rowOff>0</xdr:rowOff>
                  </to>
                </anchor>
              </controlPr>
            </control>
          </mc:Choice>
        </mc:AlternateContent>
        <mc:AlternateContent xmlns:mc="http://schemas.openxmlformats.org/markup-compatibility/2006">
          <mc:Choice Requires="x14">
            <control shapeId="3346" r:id="rId272" name="Check Box 274">
              <controlPr defaultSize="0" autoFill="0" autoLine="0" autoPict="0">
                <anchor moveWithCells="1">
                  <from>
                    <xdr:col>12</xdr:col>
                    <xdr:colOff>152400</xdr:colOff>
                    <xdr:row>281</xdr:row>
                    <xdr:rowOff>12700</xdr:rowOff>
                  </from>
                  <to>
                    <xdr:col>12</xdr:col>
                    <xdr:colOff>393700</xdr:colOff>
                    <xdr:row>282</xdr:row>
                    <xdr:rowOff>0</xdr:rowOff>
                  </to>
                </anchor>
              </controlPr>
            </control>
          </mc:Choice>
        </mc:AlternateContent>
        <mc:AlternateContent xmlns:mc="http://schemas.openxmlformats.org/markup-compatibility/2006">
          <mc:Choice Requires="x14">
            <control shapeId="3347" r:id="rId273" name="Check Box 275">
              <controlPr defaultSize="0" autoFill="0" autoLine="0" autoPict="0">
                <anchor moveWithCells="1">
                  <from>
                    <xdr:col>12</xdr:col>
                    <xdr:colOff>152400</xdr:colOff>
                    <xdr:row>282</xdr:row>
                    <xdr:rowOff>12700</xdr:rowOff>
                  </from>
                  <to>
                    <xdr:col>12</xdr:col>
                    <xdr:colOff>393700</xdr:colOff>
                    <xdr:row>283</xdr:row>
                    <xdr:rowOff>0</xdr:rowOff>
                  </to>
                </anchor>
              </controlPr>
            </control>
          </mc:Choice>
        </mc:AlternateContent>
        <mc:AlternateContent xmlns:mc="http://schemas.openxmlformats.org/markup-compatibility/2006">
          <mc:Choice Requires="x14">
            <control shapeId="3348" r:id="rId274" name="Check Box 276">
              <controlPr defaultSize="0" autoFill="0" autoLine="0" autoPict="0">
                <anchor moveWithCells="1">
                  <from>
                    <xdr:col>12</xdr:col>
                    <xdr:colOff>152400</xdr:colOff>
                    <xdr:row>283</xdr:row>
                    <xdr:rowOff>12700</xdr:rowOff>
                  </from>
                  <to>
                    <xdr:col>12</xdr:col>
                    <xdr:colOff>393700</xdr:colOff>
                    <xdr:row>284</xdr:row>
                    <xdr:rowOff>0</xdr:rowOff>
                  </to>
                </anchor>
              </controlPr>
            </control>
          </mc:Choice>
        </mc:AlternateContent>
        <mc:AlternateContent xmlns:mc="http://schemas.openxmlformats.org/markup-compatibility/2006">
          <mc:Choice Requires="x14">
            <control shapeId="3349" r:id="rId275" name="Check Box 277">
              <controlPr defaultSize="0" autoFill="0" autoLine="0" autoPict="0">
                <anchor moveWithCells="1">
                  <from>
                    <xdr:col>12</xdr:col>
                    <xdr:colOff>152400</xdr:colOff>
                    <xdr:row>284</xdr:row>
                    <xdr:rowOff>12700</xdr:rowOff>
                  </from>
                  <to>
                    <xdr:col>12</xdr:col>
                    <xdr:colOff>393700</xdr:colOff>
                    <xdr:row>285</xdr:row>
                    <xdr:rowOff>0</xdr:rowOff>
                  </to>
                </anchor>
              </controlPr>
            </control>
          </mc:Choice>
        </mc:AlternateContent>
        <mc:AlternateContent xmlns:mc="http://schemas.openxmlformats.org/markup-compatibility/2006">
          <mc:Choice Requires="x14">
            <control shapeId="3350" r:id="rId276" name="Check Box 278">
              <controlPr defaultSize="0" autoFill="0" autoLine="0" autoPict="0">
                <anchor moveWithCells="1">
                  <from>
                    <xdr:col>12</xdr:col>
                    <xdr:colOff>152400</xdr:colOff>
                    <xdr:row>285</xdr:row>
                    <xdr:rowOff>12700</xdr:rowOff>
                  </from>
                  <to>
                    <xdr:col>12</xdr:col>
                    <xdr:colOff>393700</xdr:colOff>
                    <xdr:row>286</xdr:row>
                    <xdr:rowOff>0</xdr:rowOff>
                  </to>
                </anchor>
              </controlPr>
            </control>
          </mc:Choice>
        </mc:AlternateContent>
        <mc:AlternateContent xmlns:mc="http://schemas.openxmlformats.org/markup-compatibility/2006">
          <mc:Choice Requires="x14">
            <control shapeId="3351" r:id="rId277" name="Check Box 279">
              <controlPr defaultSize="0" autoFill="0" autoLine="0" autoPict="0">
                <anchor moveWithCells="1">
                  <from>
                    <xdr:col>12</xdr:col>
                    <xdr:colOff>152400</xdr:colOff>
                    <xdr:row>286</xdr:row>
                    <xdr:rowOff>12700</xdr:rowOff>
                  </from>
                  <to>
                    <xdr:col>12</xdr:col>
                    <xdr:colOff>393700</xdr:colOff>
                    <xdr:row>287</xdr:row>
                    <xdr:rowOff>0</xdr:rowOff>
                  </to>
                </anchor>
              </controlPr>
            </control>
          </mc:Choice>
        </mc:AlternateContent>
        <mc:AlternateContent xmlns:mc="http://schemas.openxmlformats.org/markup-compatibility/2006">
          <mc:Choice Requires="x14">
            <control shapeId="3352" r:id="rId278" name="Check Box 280">
              <controlPr defaultSize="0" autoFill="0" autoLine="0" autoPict="0">
                <anchor moveWithCells="1">
                  <from>
                    <xdr:col>12</xdr:col>
                    <xdr:colOff>152400</xdr:colOff>
                    <xdr:row>287</xdr:row>
                    <xdr:rowOff>12700</xdr:rowOff>
                  </from>
                  <to>
                    <xdr:col>12</xdr:col>
                    <xdr:colOff>393700</xdr:colOff>
                    <xdr:row>288</xdr:row>
                    <xdr:rowOff>0</xdr:rowOff>
                  </to>
                </anchor>
              </controlPr>
            </control>
          </mc:Choice>
        </mc:AlternateContent>
        <mc:AlternateContent xmlns:mc="http://schemas.openxmlformats.org/markup-compatibility/2006">
          <mc:Choice Requires="x14">
            <control shapeId="3353" r:id="rId279" name="Check Box 281">
              <controlPr defaultSize="0" autoFill="0" autoLine="0" autoPict="0">
                <anchor moveWithCells="1">
                  <from>
                    <xdr:col>12</xdr:col>
                    <xdr:colOff>152400</xdr:colOff>
                    <xdr:row>288</xdr:row>
                    <xdr:rowOff>12700</xdr:rowOff>
                  </from>
                  <to>
                    <xdr:col>12</xdr:col>
                    <xdr:colOff>393700</xdr:colOff>
                    <xdr:row>289</xdr:row>
                    <xdr:rowOff>0</xdr:rowOff>
                  </to>
                </anchor>
              </controlPr>
            </control>
          </mc:Choice>
        </mc:AlternateContent>
        <mc:AlternateContent xmlns:mc="http://schemas.openxmlformats.org/markup-compatibility/2006">
          <mc:Choice Requires="x14">
            <control shapeId="3354" r:id="rId280" name="Check Box 282">
              <controlPr defaultSize="0" autoFill="0" autoLine="0" autoPict="0">
                <anchor moveWithCells="1">
                  <from>
                    <xdr:col>12</xdr:col>
                    <xdr:colOff>152400</xdr:colOff>
                    <xdr:row>289</xdr:row>
                    <xdr:rowOff>12700</xdr:rowOff>
                  </from>
                  <to>
                    <xdr:col>12</xdr:col>
                    <xdr:colOff>393700</xdr:colOff>
                    <xdr:row>290</xdr:row>
                    <xdr:rowOff>0</xdr:rowOff>
                  </to>
                </anchor>
              </controlPr>
            </control>
          </mc:Choice>
        </mc:AlternateContent>
        <mc:AlternateContent xmlns:mc="http://schemas.openxmlformats.org/markup-compatibility/2006">
          <mc:Choice Requires="x14">
            <control shapeId="3355" r:id="rId281" name="Check Box 283">
              <controlPr defaultSize="0" autoFill="0" autoLine="0" autoPict="0">
                <anchor moveWithCells="1">
                  <from>
                    <xdr:col>12</xdr:col>
                    <xdr:colOff>152400</xdr:colOff>
                    <xdr:row>290</xdr:row>
                    <xdr:rowOff>12700</xdr:rowOff>
                  </from>
                  <to>
                    <xdr:col>12</xdr:col>
                    <xdr:colOff>393700</xdr:colOff>
                    <xdr:row>291</xdr:row>
                    <xdr:rowOff>0</xdr:rowOff>
                  </to>
                </anchor>
              </controlPr>
            </control>
          </mc:Choice>
        </mc:AlternateContent>
        <mc:AlternateContent xmlns:mc="http://schemas.openxmlformats.org/markup-compatibility/2006">
          <mc:Choice Requires="x14">
            <control shapeId="3356" r:id="rId282" name="Check Box 284">
              <controlPr defaultSize="0" autoFill="0" autoLine="0" autoPict="0">
                <anchor moveWithCells="1">
                  <from>
                    <xdr:col>12</xdr:col>
                    <xdr:colOff>152400</xdr:colOff>
                    <xdr:row>291</xdr:row>
                    <xdr:rowOff>12700</xdr:rowOff>
                  </from>
                  <to>
                    <xdr:col>12</xdr:col>
                    <xdr:colOff>393700</xdr:colOff>
                    <xdr:row>292</xdr:row>
                    <xdr:rowOff>0</xdr:rowOff>
                  </to>
                </anchor>
              </controlPr>
            </control>
          </mc:Choice>
        </mc:AlternateContent>
        <mc:AlternateContent xmlns:mc="http://schemas.openxmlformats.org/markup-compatibility/2006">
          <mc:Choice Requires="x14">
            <control shapeId="3357" r:id="rId283" name="Check Box 285">
              <controlPr defaultSize="0" autoFill="0" autoLine="0" autoPict="0">
                <anchor moveWithCells="1">
                  <from>
                    <xdr:col>12</xdr:col>
                    <xdr:colOff>152400</xdr:colOff>
                    <xdr:row>292</xdr:row>
                    <xdr:rowOff>12700</xdr:rowOff>
                  </from>
                  <to>
                    <xdr:col>12</xdr:col>
                    <xdr:colOff>393700</xdr:colOff>
                    <xdr:row>293</xdr:row>
                    <xdr:rowOff>0</xdr:rowOff>
                  </to>
                </anchor>
              </controlPr>
            </control>
          </mc:Choice>
        </mc:AlternateContent>
        <mc:AlternateContent xmlns:mc="http://schemas.openxmlformats.org/markup-compatibility/2006">
          <mc:Choice Requires="x14">
            <control shapeId="3358" r:id="rId284" name="Check Box 286">
              <controlPr defaultSize="0" autoFill="0" autoLine="0" autoPict="0">
                <anchor moveWithCells="1">
                  <from>
                    <xdr:col>12</xdr:col>
                    <xdr:colOff>152400</xdr:colOff>
                    <xdr:row>293</xdr:row>
                    <xdr:rowOff>12700</xdr:rowOff>
                  </from>
                  <to>
                    <xdr:col>12</xdr:col>
                    <xdr:colOff>393700</xdr:colOff>
                    <xdr:row>294</xdr:row>
                    <xdr:rowOff>0</xdr:rowOff>
                  </to>
                </anchor>
              </controlPr>
            </control>
          </mc:Choice>
        </mc:AlternateContent>
        <mc:AlternateContent xmlns:mc="http://schemas.openxmlformats.org/markup-compatibility/2006">
          <mc:Choice Requires="x14">
            <control shapeId="3359" r:id="rId285" name="Check Box 287">
              <controlPr defaultSize="0" autoFill="0" autoLine="0" autoPict="0">
                <anchor moveWithCells="1">
                  <from>
                    <xdr:col>12</xdr:col>
                    <xdr:colOff>152400</xdr:colOff>
                    <xdr:row>294</xdr:row>
                    <xdr:rowOff>12700</xdr:rowOff>
                  </from>
                  <to>
                    <xdr:col>12</xdr:col>
                    <xdr:colOff>393700</xdr:colOff>
                    <xdr:row>295</xdr:row>
                    <xdr:rowOff>0</xdr:rowOff>
                  </to>
                </anchor>
              </controlPr>
            </control>
          </mc:Choice>
        </mc:AlternateContent>
        <mc:AlternateContent xmlns:mc="http://schemas.openxmlformats.org/markup-compatibility/2006">
          <mc:Choice Requires="x14">
            <control shapeId="3360" r:id="rId286" name="Check Box 288">
              <controlPr defaultSize="0" autoFill="0" autoLine="0" autoPict="0">
                <anchor moveWithCells="1">
                  <from>
                    <xdr:col>12</xdr:col>
                    <xdr:colOff>152400</xdr:colOff>
                    <xdr:row>295</xdr:row>
                    <xdr:rowOff>12700</xdr:rowOff>
                  </from>
                  <to>
                    <xdr:col>12</xdr:col>
                    <xdr:colOff>393700</xdr:colOff>
                    <xdr:row>296</xdr:row>
                    <xdr:rowOff>0</xdr:rowOff>
                  </to>
                </anchor>
              </controlPr>
            </control>
          </mc:Choice>
        </mc:AlternateContent>
        <mc:AlternateContent xmlns:mc="http://schemas.openxmlformats.org/markup-compatibility/2006">
          <mc:Choice Requires="x14">
            <control shapeId="3361" r:id="rId287" name="Check Box 289">
              <controlPr defaultSize="0" autoFill="0" autoLine="0" autoPict="0">
                <anchor moveWithCells="1">
                  <from>
                    <xdr:col>12</xdr:col>
                    <xdr:colOff>152400</xdr:colOff>
                    <xdr:row>296</xdr:row>
                    <xdr:rowOff>12700</xdr:rowOff>
                  </from>
                  <to>
                    <xdr:col>12</xdr:col>
                    <xdr:colOff>393700</xdr:colOff>
                    <xdr:row>297</xdr:row>
                    <xdr:rowOff>0</xdr:rowOff>
                  </to>
                </anchor>
              </controlPr>
            </control>
          </mc:Choice>
        </mc:AlternateContent>
        <mc:AlternateContent xmlns:mc="http://schemas.openxmlformats.org/markup-compatibility/2006">
          <mc:Choice Requires="x14">
            <control shapeId="3362" r:id="rId288" name="Check Box 290">
              <controlPr defaultSize="0" autoFill="0" autoLine="0" autoPict="0">
                <anchor moveWithCells="1">
                  <from>
                    <xdr:col>12</xdr:col>
                    <xdr:colOff>152400</xdr:colOff>
                    <xdr:row>297</xdr:row>
                    <xdr:rowOff>12700</xdr:rowOff>
                  </from>
                  <to>
                    <xdr:col>12</xdr:col>
                    <xdr:colOff>393700</xdr:colOff>
                    <xdr:row>298</xdr:row>
                    <xdr:rowOff>0</xdr:rowOff>
                  </to>
                </anchor>
              </controlPr>
            </control>
          </mc:Choice>
        </mc:AlternateContent>
        <mc:AlternateContent xmlns:mc="http://schemas.openxmlformats.org/markup-compatibility/2006">
          <mc:Choice Requires="x14">
            <control shapeId="3363" r:id="rId289" name="Check Box 291">
              <controlPr defaultSize="0" autoFill="0" autoLine="0" autoPict="0">
                <anchor moveWithCells="1">
                  <from>
                    <xdr:col>12</xdr:col>
                    <xdr:colOff>152400</xdr:colOff>
                    <xdr:row>298</xdr:row>
                    <xdr:rowOff>12700</xdr:rowOff>
                  </from>
                  <to>
                    <xdr:col>12</xdr:col>
                    <xdr:colOff>393700</xdr:colOff>
                    <xdr:row>299</xdr:row>
                    <xdr:rowOff>0</xdr:rowOff>
                  </to>
                </anchor>
              </controlPr>
            </control>
          </mc:Choice>
        </mc:AlternateContent>
        <mc:AlternateContent xmlns:mc="http://schemas.openxmlformats.org/markup-compatibility/2006">
          <mc:Choice Requires="x14">
            <control shapeId="3364" r:id="rId290" name="Check Box 292">
              <controlPr defaultSize="0" autoFill="0" autoLine="0" autoPict="0">
                <anchor moveWithCells="1">
                  <from>
                    <xdr:col>12</xdr:col>
                    <xdr:colOff>152400</xdr:colOff>
                    <xdr:row>299</xdr:row>
                    <xdr:rowOff>12700</xdr:rowOff>
                  </from>
                  <to>
                    <xdr:col>12</xdr:col>
                    <xdr:colOff>393700</xdr:colOff>
                    <xdr:row>300</xdr:row>
                    <xdr:rowOff>0</xdr:rowOff>
                  </to>
                </anchor>
              </controlPr>
            </control>
          </mc:Choice>
        </mc:AlternateContent>
        <mc:AlternateContent xmlns:mc="http://schemas.openxmlformats.org/markup-compatibility/2006">
          <mc:Choice Requires="x14">
            <control shapeId="3365" r:id="rId291" name="Check Box 293">
              <controlPr defaultSize="0" autoFill="0" autoLine="0" autoPict="0">
                <anchor moveWithCells="1">
                  <from>
                    <xdr:col>12</xdr:col>
                    <xdr:colOff>152400</xdr:colOff>
                    <xdr:row>300</xdr:row>
                    <xdr:rowOff>12700</xdr:rowOff>
                  </from>
                  <to>
                    <xdr:col>12</xdr:col>
                    <xdr:colOff>393700</xdr:colOff>
                    <xdr:row>301</xdr:row>
                    <xdr:rowOff>0</xdr:rowOff>
                  </to>
                </anchor>
              </controlPr>
            </control>
          </mc:Choice>
        </mc:AlternateContent>
        <mc:AlternateContent xmlns:mc="http://schemas.openxmlformats.org/markup-compatibility/2006">
          <mc:Choice Requires="x14">
            <control shapeId="3366" r:id="rId292" name="Check Box 294">
              <controlPr defaultSize="0" autoFill="0" autoLine="0" autoPict="0">
                <anchor moveWithCells="1">
                  <from>
                    <xdr:col>12</xdr:col>
                    <xdr:colOff>152400</xdr:colOff>
                    <xdr:row>301</xdr:row>
                    <xdr:rowOff>12700</xdr:rowOff>
                  </from>
                  <to>
                    <xdr:col>12</xdr:col>
                    <xdr:colOff>393700</xdr:colOff>
                    <xdr:row>302</xdr:row>
                    <xdr:rowOff>0</xdr:rowOff>
                  </to>
                </anchor>
              </controlPr>
            </control>
          </mc:Choice>
        </mc:AlternateContent>
        <mc:AlternateContent xmlns:mc="http://schemas.openxmlformats.org/markup-compatibility/2006">
          <mc:Choice Requires="x14">
            <control shapeId="3367" r:id="rId293" name="Check Box 295">
              <controlPr defaultSize="0" autoFill="0" autoLine="0" autoPict="0">
                <anchor moveWithCells="1">
                  <from>
                    <xdr:col>12</xdr:col>
                    <xdr:colOff>152400</xdr:colOff>
                    <xdr:row>302</xdr:row>
                    <xdr:rowOff>12700</xdr:rowOff>
                  </from>
                  <to>
                    <xdr:col>12</xdr:col>
                    <xdr:colOff>393700</xdr:colOff>
                    <xdr:row>303</xdr:row>
                    <xdr:rowOff>0</xdr:rowOff>
                  </to>
                </anchor>
              </controlPr>
            </control>
          </mc:Choice>
        </mc:AlternateContent>
        <mc:AlternateContent xmlns:mc="http://schemas.openxmlformats.org/markup-compatibility/2006">
          <mc:Choice Requires="x14">
            <control shapeId="3368" r:id="rId294" name="Check Box 296">
              <controlPr defaultSize="0" autoFill="0" autoLine="0" autoPict="0">
                <anchor moveWithCells="1">
                  <from>
                    <xdr:col>12</xdr:col>
                    <xdr:colOff>152400</xdr:colOff>
                    <xdr:row>303</xdr:row>
                    <xdr:rowOff>12700</xdr:rowOff>
                  </from>
                  <to>
                    <xdr:col>12</xdr:col>
                    <xdr:colOff>393700</xdr:colOff>
                    <xdr:row>304</xdr:row>
                    <xdr:rowOff>0</xdr:rowOff>
                  </to>
                </anchor>
              </controlPr>
            </control>
          </mc:Choice>
        </mc:AlternateContent>
        <mc:AlternateContent xmlns:mc="http://schemas.openxmlformats.org/markup-compatibility/2006">
          <mc:Choice Requires="x14">
            <control shapeId="3369" r:id="rId295" name="Check Box 297">
              <controlPr defaultSize="0" autoFill="0" autoLine="0" autoPict="0">
                <anchor moveWithCells="1">
                  <from>
                    <xdr:col>12</xdr:col>
                    <xdr:colOff>152400</xdr:colOff>
                    <xdr:row>304</xdr:row>
                    <xdr:rowOff>12700</xdr:rowOff>
                  </from>
                  <to>
                    <xdr:col>12</xdr:col>
                    <xdr:colOff>393700</xdr:colOff>
                    <xdr:row>305</xdr:row>
                    <xdr:rowOff>0</xdr:rowOff>
                  </to>
                </anchor>
              </controlPr>
            </control>
          </mc:Choice>
        </mc:AlternateContent>
        <mc:AlternateContent xmlns:mc="http://schemas.openxmlformats.org/markup-compatibility/2006">
          <mc:Choice Requires="x14">
            <control shapeId="3370" r:id="rId296" name="Check Box 298">
              <controlPr defaultSize="0" autoFill="0" autoLine="0" autoPict="0">
                <anchor moveWithCells="1">
                  <from>
                    <xdr:col>12</xdr:col>
                    <xdr:colOff>152400</xdr:colOff>
                    <xdr:row>305</xdr:row>
                    <xdr:rowOff>12700</xdr:rowOff>
                  </from>
                  <to>
                    <xdr:col>12</xdr:col>
                    <xdr:colOff>393700</xdr:colOff>
                    <xdr:row>306</xdr:row>
                    <xdr:rowOff>0</xdr:rowOff>
                  </to>
                </anchor>
              </controlPr>
            </control>
          </mc:Choice>
        </mc:AlternateContent>
        <mc:AlternateContent xmlns:mc="http://schemas.openxmlformats.org/markup-compatibility/2006">
          <mc:Choice Requires="x14">
            <control shapeId="3371" r:id="rId297" name="Check Box 299">
              <controlPr defaultSize="0" autoFill="0" autoLine="0" autoPict="0">
                <anchor moveWithCells="1">
                  <from>
                    <xdr:col>12</xdr:col>
                    <xdr:colOff>152400</xdr:colOff>
                    <xdr:row>306</xdr:row>
                    <xdr:rowOff>12700</xdr:rowOff>
                  </from>
                  <to>
                    <xdr:col>12</xdr:col>
                    <xdr:colOff>393700</xdr:colOff>
                    <xdr:row>307</xdr:row>
                    <xdr:rowOff>0</xdr:rowOff>
                  </to>
                </anchor>
              </controlPr>
            </control>
          </mc:Choice>
        </mc:AlternateContent>
        <mc:AlternateContent xmlns:mc="http://schemas.openxmlformats.org/markup-compatibility/2006">
          <mc:Choice Requires="x14">
            <control shapeId="3372" r:id="rId298" name="Check Box 300">
              <controlPr defaultSize="0" autoFill="0" autoLine="0" autoPict="0">
                <anchor moveWithCells="1">
                  <from>
                    <xdr:col>12</xdr:col>
                    <xdr:colOff>152400</xdr:colOff>
                    <xdr:row>307</xdr:row>
                    <xdr:rowOff>12700</xdr:rowOff>
                  </from>
                  <to>
                    <xdr:col>12</xdr:col>
                    <xdr:colOff>393700</xdr:colOff>
                    <xdr:row>308</xdr:row>
                    <xdr:rowOff>0</xdr:rowOff>
                  </to>
                </anchor>
              </controlPr>
            </control>
          </mc:Choice>
        </mc:AlternateContent>
        <mc:AlternateContent xmlns:mc="http://schemas.openxmlformats.org/markup-compatibility/2006">
          <mc:Choice Requires="x14">
            <control shapeId="3373" r:id="rId299" name="Check Box 301">
              <controlPr defaultSize="0" autoFill="0" autoLine="0" autoPict="0">
                <anchor moveWithCells="1">
                  <from>
                    <xdr:col>12</xdr:col>
                    <xdr:colOff>152400</xdr:colOff>
                    <xdr:row>308</xdr:row>
                    <xdr:rowOff>12700</xdr:rowOff>
                  </from>
                  <to>
                    <xdr:col>12</xdr:col>
                    <xdr:colOff>393700</xdr:colOff>
                    <xdr:row>309</xdr:row>
                    <xdr:rowOff>0</xdr:rowOff>
                  </to>
                </anchor>
              </controlPr>
            </control>
          </mc:Choice>
        </mc:AlternateContent>
        <mc:AlternateContent xmlns:mc="http://schemas.openxmlformats.org/markup-compatibility/2006">
          <mc:Choice Requires="x14">
            <control shapeId="3374" r:id="rId300" name="Check Box 302">
              <controlPr defaultSize="0" autoFill="0" autoLine="0" autoPict="0">
                <anchor moveWithCells="1">
                  <from>
                    <xdr:col>12</xdr:col>
                    <xdr:colOff>152400</xdr:colOff>
                    <xdr:row>309</xdr:row>
                    <xdr:rowOff>12700</xdr:rowOff>
                  </from>
                  <to>
                    <xdr:col>12</xdr:col>
                    <xdr:colOff>393700</xdr:colOff>
                    <xdr:row>310</xdr:row>
                    <xdr:rowOff>0</xdr:rowOff>
                  </to>
                </anchor>
              </controlPr>
            </control>
          </mc:Choice>
        </mc:AlternateContent>
        <mc:AlternateContent xmlns:mc="http://schemas.openxmlformats.org/markup-compatibility/2006">
          <mc:Choice Requires="x14">
            <control shapeId="3375" r:id="rId301" name="Check Box 303">
              <controlPr defaultSize="0" autoFill="0" autoLine="0" autoPict="0">
                <anchor moveWithCells="1">
                  <from>
                    <xdr:col>12</xdr:col>
                    <xdr:colOff>152400</xdr:colOff>
                    <xdr:row>310</xdr:row>
                    <xdr:rowOff>12700</xdr:rowOff>
                  </from>
                  <to>
                    <xdr:col>12</xdr:col>
                    <xdr:colOff>393700</xdr:colOff>
                    <xdr:row>311</xdr:row>
                    <xdr:rowOff>0</xdr:rowOff>
                  </to>
                </anchor>
              </controlPr>
            </control>
          </mc:Choice>
        </mc:AlternateContent>
        <mc:AlternateContent xmlns:mc="http://schemas.openxmlformats.org/markup-compatibility/2006">
          <mc:Choice Requires="x14">
            <control shapeId="3376" r:id="rId302" name="Check Box 304">
              <controlPr defaultSize="0" autoFill="0" autoLine="0" autoPict="0">
                <anchor moveWithCells="1">
                  <from>
                    <xdr:col>12</xdr:col>
                    <xdr:colOff>152400</xdr:colOff>
                    <xdr:row>311</xdr:row>
                    <xdr:rowOff>12700</xdr:rowOff>
                  </from>
                  <to>
                    <xdr:col>12</xdr:col>
                    <xdr:colOff>393700</xdr:colOff>
                    <xdr:row>312</xdr:row>
                    <xdr:rowOff>0</xdr:rowOff>
                  </to>
                </anchor>
              </controlPr>
            </control>
          </mc:Choice>
        </mc:AlternateContent>
        <mc:AlternateContent xmlns:mc="http://schemas.openxmlformats.org/markup-compatibility/2006">
          <mc:Choice Requires="x14">
            <control shapeId="3377" r:id="rId303" name="Check Box 305">
              <controlPr defaultSize="0" autoFill="0" autoLine="0" autoPict="0">
                <anchor moveWithCells="1">
                  <from>
                    <xdr:col>12</xdr:col>
                    <xdr:colOff>152400</xdr:colOff>
                    <xdr:row>312</xdr:row>
                    <xdr:rowOff>12700</xdr:rowOff>
                  </from>
                  <to>
                    <xdr:col>12</xdr:col>
                    <xdr:colOff>393700</xdr:colOff>
                    <xdr:row>313</xdr:row>
                    <xdr:rowOff>0</xdr:rowOff>
                  </to>
                </anchor>
              </controlPr>
            </control>
          </mc:Choice>
        </mc:AlternateContent>
        <mc:AlternateContent xmlns:mc="http://schemas.openxmlformats.org/markup-compatibility/2006">
          <mc:Choice Requires="x14">
            <control shapeId="3378" r:id="rId304" name="Check Box 306">
              <controlPr defaultSize="0" autoFill="0" autoLine="0" autoPict="0">
                <anchor moveWithCells="1">
                  <from>
                    <xdr:col>12</xdr:col>
                    <xdr:colOff>152400</xdr:colOff>
                    <xdr:row>313</xdr:row>
                    <xdr:rowOff>12700</xdr:rowOff>
                  </from>
                  <to>
                    <xdr:col>12</xdr:col>
                    <xdr:colOff>393700</xdr:colOff>
                    <xdr:row>314</xdr:row>
                    <xdr:rowOff>0</xdr:rowOff>
                  </to>
                </anchor>
              </controlPr>
            </control>
          </mc:Choice>
        </mc:AlternateContent>
        <mc:AlternateContent xmlns:mc="http://schemas.openxmlformats.org/markup-compatibility/2006">
          <mc:Choice Requires="x14">
            <control shapeId="3379" r:id="rId305" name="Check Box 307">
              <controlPr defaultSize="0" autoFill="0" autoLine="0" autoPict="0">
                <anchor moveWithCells="1">
                  <from>
                    <xdr:col>12</xdr:col>
                    <xdr:colOff>152400</xdr:colOff>
                    <xdr:row>314</xdr:row>
                    <xdr:rowOff>12700</xdr:rowOff>
                  </from>
                  <to>
                    <xdr:col>12</xdr:col>
                    <xdr:colOff>393700</xdr:colOff>
                    <xdr:row>315</xdr:row>
                    <xdr:rowOff>0</xdr:rowOff>
                  </to>
                </anchor>
              </controlPr>
            </control>
          </mc:Choice>
        </mc:AlternateContent>
        <mc:AlternateContent xmlns:mc="http://schemas.openxmlformats.org/markup-compatibility/2006">
          <mc:Choice Requires="x14">
            <control shapeId="3380" r:id="rId306" name="Check Box 308">
              <controlPr defaultSize="0" autoFill="0" autoLine="0" autoPict="0">
                <anchor moveWithCells="1">
                  <from>
                    <xdr:col>12</xdr:col>
                    <xdr:colOff>152400</xdr:colOff>
                    <xdr:row>315</xdr:row>
                    <xdr:rowOff>12700</xdr:rowOff>
                  </from>
                  <to>
                    <xdr:col>12</xdr:col>
                    <xdr:colOff>393700</xdr:colOff>
                    <xdr:row>316</xdr:row>
                    <xdr:rowOff>0</xdr:rowOff>
                  </to>
                </anchor>
              </controlPr>
            </control>
          </mc:Choice>
        </mc:AlternateContent>
        <mc:AlternateContent xmlns:mc="http://schemas.openxmlformats.org/markup-compatibility/2006">
          <mc:Choice Requires="x14">
            <control shapeId="3381" r:id="rId307" name="Check Box 309">
              <controlPr defaultSize="0" autoFill="0" autoLine="0" autoPict="0">
                <anchor moveWithCells="1">
                  <from>
                    <xdr:col>12</xdr:col>
                    <xdr:colOff>152400</xdr:colOff>
                    <xdr:row>316</xdr:row>
                    <xdr:rowOff>12700</xdr:rowOff>
                  </from>
                  <to>
                    <xdr:col>12</xdr:col>
                    <xdr:colOff>393700</xdr:colOff>
                    <xdr:row>317</xdr:row>
                    <xdr:rowOff>0</xdr:rowOff>
                  </to>
                </anchor>
              </controlPr>
            </control>
          </mc:Choice>
        </mc:AlternateContent>
        <mc:AlternateContent xmlns:mc="http://schemas.openxmlformats.org/markup-compatibility/2006">
          <mc:Choice Requires="x14">
            <control shapeId="3382" r:id="rId308" name="Check Box 310">
              <controlPr defaultSize="0" autoFill="0" autoLine="0" autoPict="0">
                <anchor moveWithCells="1">
                  <from>
                    <xdr:col>12</xdr:col>
                    <xdr:colOff>152400</xdr:colOff>
                    <xdr:row>317</xdr:row>
                    <xdr:rowOff>12700</xdr:rowOff>
                  </from>
                  <to>
                    <xdr:col>12</xdr:col>
                    <xdr:colOff>393700</xdr:colOff>
                    <xdr:row>318</xdr:row>
                    <xdr:rowOff>0</xdr:rowOff>
                  </to>
                </anchor>
              </controlPr>
            </control>
          </mc:Choice>
        </mc:AlternateContent>
        <mc:AlternateContent xmlns:mc="http://schemas.openxmlformats.org/markup-compatibility/2006">
          <mc:Choice Requires="x14">
            <control shapeId="3383" r:id="rId309" name="Check Box 311">
              <controlPr defaultSize="0" autoFill="0" autoLine="0" autoPict="0">
                <anchor moveWithCells="1">
                  <from>
                    <xdr:col>12</xdr:col>
                    <xdr:colOff>152400</xdr:colOff>
                    <xdr:row>318</xdr:row>
                    <xdr:rowOff>12700</xdr:rowOff>
                  </from>
                  <to>
                    <xdr:col>12</xdr:col>
                    <xdr:colOff>393700</xdr:colOff>
                    <xdr:row>319</xdr:row>
                    <xdr:rowOff>0</xdr:rowOff>
                  </to>
                </anchor>
              </controlPr>
            </control>
          </mc:Choice>
        </mc:AlternateContent>
        <mc:AlternateContent xmlns:mc="http://schemas.openxmlformats.org/markup-compatibility/2006">
          <mc:Choice Requires="x14">
            <control shapeId="3384" r:id="rId310" name="Check Box 312">
              <controlPr defaultSize="0" autoFill="0" autoLine="0" autoPict="0">
                <anchor moveWithCells="1">
                  <from>
                    <xdr:col>12</xdr:col>
                    <xdr:colOff>152400</xdr:colOff>
                    <xdr:row>319</xdr:row>
                    <xdr:rowOff>12700</xdr:rowOff>
                  </from>
                  <to>
                    <xdr:col>12</xdr:col>
                    <xdr:colOff>393700</xdr:colOff>
                    <xdr:row>320</xdr:row>
                    <xdr:rowOff>0</xdr:rowOff>
                  </to>
                </anchor>
              </controlPr>
            </control>
          </mc:Choice>
        </mc:AlternateContent>
        <mc:AlternateContent xmlns:mc="http://schemas.openxmlformats.org/markup-compatibility/2006">
          <mc:Choice Requires="x14">
            <control shapeId="3385" r:id="rId311" name="Check Box 313">
              <controlPr defaultSize="0" autoFill="0" autoLine="0" autoPict="0">
                <anchor moveWithCells="1">
                  <from>
                    <xdr:col>12</xdr:col>
                    <xdr:colOff>152400</xdr:colOff>
                    <xdr:row>320</xdr:row>
                    <xdr:rowOff>12700</xdr:rowOff>
                  </from>
                  <to>
                    <xdr:col>12</xdr:col>
                    <xdr:colOff>393700</xdr:colOff>
                    <xdr:row>321</xdr:row>
                    <xdr:rowOff>0</xdr:rowOff>
                  </to>
                </anchor>
              </controlPr>
            </control>
          </mc:Choice>
        </mc:AlternateContent>
        <mc:AlternateContent xmlns:mc="http://schemas.openxmlformats.org/markup-compatibility/2006">
          <mc:Choice Requires="x14">
            <control shapeId="3386" r:id="rId312" name="Check Box 314">
              <controlPr defaultSize="0" autoFill="0" autoLine="0" autoPict="0">
                <anchor moveWithCells="1">
                  <from>
                    <xdr:col>12</xdr:col>
                    <xdr:colOff>152400</xdr:colOff>
                    <xdr:row>321</xdr:row>
                    <xdr:rowOff>12700</xdr:rowOff>
                  </from>
                  <to>
                    <xdr:col>12</xdr:col>
                    <xdr:colOff>393700</xdr:colOff>
                    <xdr:row>322</xdr:row>
                    <xdr:rowOff>0</xdr:rowOff>
                  </to>
                </anchor>
              </controlPr>
            </control>
          </mc:Choice>
        </mc:AlternateContent>
        <mc:AlternateContent xmlns:mc="http://schemas.openxmlformats.org/markup-compatibility/2006">
          <mc:Choice Requires="x14">
            <control shapeId="3387" r:id="rId313" name="Check Box 315">
              <controlPr defaultSize="0" autoFill="0" autoLine="0" autoPict="0">
                <anchor moveWithCells="1">
                  <from>
                    <xdr:col>12</xdr:col>
                    <xdr:colOff>152400</xdr:colOff>
                    <xdr:row>322</xdr:row>
                    <xdr:rowOff>12700</xdr:rowOff>
                  </from>
                  <to>
                    <xdr:col>12</xdr:col>
                    <xdr:colOff>393700</xdr:colOff>
                    <xdr:row>323</xdr:row>
                    <xdr:rowOff>0</xdr:rowOff>
                  </to>
                </anchor>
              </controlPr>
            </control>
          </mc:Choice>
        </mc:AlternateContent>
        <mc:AlternateContent xmlns:mc="http://schemas.openxmlformats.org/markup-compatibility/2006">
          <mc:Choice Requires="x14">
            <control shapeId="3388" r:id="rId314" name="Check Box 316">
              <controlPr defaultSize="0" autoFill="0" autoLine="0" autoPict="0">
                <anchor moveWithCells="1">
                  <from>
                    <xdr:col>12</xdr:col>
                    <xdr:colOff>152400</xdr:colOff>
                    <xdr:row>323</xdr:row>
                    <xdr:rowOff>12700</xdr:rowOff>
                  </from>
                  <to>
                    <xdr:col>12</xdr:col>
                    <xdr:colOff>393700</xdr:colOff>
                    <xdr:row>324</xdr:row>
                    <xdr:rowOff>0</xdr:rowOff>
                  </to>
                </anchor>
              </controlPr>
            </control>
          </mc:Choice>
        </mc:AlternateContent>
        <mc:AlternateContent xmlns:mc="http://schemas.openxmlformats.org/markup-compatibility/2006">
          <mc:Choice Requires="x14">
            <control shapeId="3389" r:id="rId315" name="Check Box 317">
              <controlPr defaultSize="0" autoFill="0" autoLine="0" autoPict="0">
                <anchor moveWithCells="1">
                  <from>
                    <xdr:col>12</xdr:col>
                    <xdr:colOff>152400</xdr:colOff>
                    <xdr:row>324</xdr:row>
                    <xdr:rowOff>12700</xdr:rowOff>
                  </from>
                  <to>
                    <xdr:col>12</xdr:col>
                    <xdr:colOff>393700</xdr:colOff>
                    <xdr:row>325</xdr:row>
                    <xdr:rowOff>0</xdr:rowOff>
                  </to>
                </anchor>
              </controlPr>
            </control>
          </mc:Choice>
        </mc:AlternateContent>
        <mc:AlternateContent xmlns:mc="http://schemas.openxmlformats.org/markup-compatibility/2006">
          <mc:Choice Requires="x14">
            <control shapeId="3390" r:id="rId316" name="Check Box 318">
              <controlPr defaultSize="0" autoFill="0" autoLine="0" autoPict="0">
                <anchor moveWithCells="1">
                  <from>
                    <xdr:col>12</xdr:col>
                    <xdr:colOff>152400</xdr:colOff>
                    <xdr:row>325</xdr:row>
                    <xdr:rowOff>12700</xdr:rowOff>
                  </from>
                  <to>
                    <xdr:col>12</xdr:col>
                    <xdr:colOff>393700</xdr:colOff>
                    <xdr:row>326</xdr:row>
                    <xdr:rowOff>0</xdr:rowOff>
                  </to>
                </anchor>
              </controlPr>
            </control>
          </mc:Choice>
        </mc:AlternateContent>
        <mc:AlternateContent xmlns:mc="http://schemas.openxmlformats.org/markup-compatibility/2006">
          <mc:Choice Requires="x14">
            <control shapeId="3391" r:id="rId317" name="Check Box 319">
              <controlPr defaultSize="0" autoFill="0" autoLine="0" autoPict="0">
                <anchor moveWithCells="1">
                  <from>
                    <xdr:col>12</xdr:col>
                    <xdr:colOff>152400</xdr:colOff>
                    <xdr:row>326</xdr:row>
                    <xdr:rowOff>12700</xdr:rowOff>
                  </from>
                  <to>
                    <xdr:col>12</xdr:col>
                    <xdr:colOff>393700</xdr:colOff>
                    <xdr:row>327</xdr:row>
                    <xdr:rowOff>0</xdr:rowOff>
                  </to>
                </anchor>
              </controlPr>
            </control>
          </mc:Choice>
        </mc:AlternateContent>
        <mc:AlternateContent xmlns:mc="http://schemas.openxmlformats.org/markup-compatibility/2006">
          <mc:Choice Requires="x14">
            <control shapeId="3392" r:id="rId318" name="Check Box 320">
              <controlPr defaultSize="0" autoFill="0" autoLine="0" autoPict="0">
                <anchor moveWithCells="1">
                  <from>
                    <xdr:col>12</xdr:col>
                    <xdr:colOff>152400</xdr:colOff>
                    <xdr:row>327</xdr:row>
                    <xdr:rowOff>12700</xdr:rowOff>
                  </from>
                  <to>
                    <xdr:col>12</xdr:col>
                    <xdr:colOff>393700</xdr:colOff>
                    <xdr:row>328</xdr:row>
                    <xdr:rowOff>0</xdr:rowOff>
                  </to>
                </anchor>
              </controlPr>
            </control>
          </mc:Choice>
        </mc:AlternateContent>
        <mc:AlternateContent xmlns:mc="http://schemas.openxmlformats.org/markup-compatibility/2006">
          <mc:Choice Requires="x14">
            <control shapeId="3393" r:id="rId319" name="Check Box 321">
              <controlPr defaultSize="0" autoFill="0" autoLine="0" autoPict="0">
                <anchor moveWithCells="1">
                  <from>
                    <xdr:col>12</xdr:col>
                    <xdr:colOff>152400</xdr:colOff>
                    <xdr:row>328</xdr:row>
                    <xdr:rowOff>12700</xdr:rowOff>
                  </from>
                  <to>
                    <xdr:col>12</xdr:col>
                    <xdr:colOff>393700</xdr:colOff>
                    <xdr:row>329</xdr:row>
                    <xdr:rowOff>0</xdr:rowOff>
                  </to>
                </anchor>
              </controlPr>
            </control>
          </mc:Choice>
        </mc:AlternateContent>
        <mc:AlternateContent xmlns:mc="http://schemas.openxmlformats.org/markup-compatibility/2006">
          <mc:Choice Requires="x14">
            <control shapeId="3394" r:id="rId320" name="Check Box 322">
              <controlPr defaultSize="0" autoFill="0" autoLine="0" autoPict="0">
                <anchor moveWithCells="1">
                  <from>
                    <xdr:col>12</xdr:col>
                    <xdr:colOff>152400</xdr:colOff>
                    <xdr:row>329</xdr:row>
                    <xdr:rowOff>12700</xdr:rowOff>
                  </from>
                  <to>
                    <xdr:col>12</xdr:col>
                    <xdr:colOff>393700</xdr:colOff>
                    <xdr:row>330</xdr:row>
                    <xdr:rowOff>0</xdr:rowOff>
                  </to>
                </anchor>
              </controlPr>
            </control>
          </mc:Choice>
        </mc:AlternateContent>
        <mc:AlternateContent xmlns:mc="http://schemas.openxmlformats.org/markup-compatibility/2006">
          <mc:Choice Requires="x14">
            <control shapeId="3395" r:id="rId321" name="Check Box 323">
              <controlPr defaultSize="0" autoFill="0" autoLine="0" autoPict="0">
                <anchor moveWithCells="1">
                  <from>
                    <xdr:col>12</xdr:col>
                    <xdr:colOff>152400</xdr:colOff>
                    <xdr:row>330</xdr:row>
                    <xdr:rowOff>12700</xdr:rowOff>
                  </from>
                  <to>
                    <xdr:col>12</xdr:col>
                    <xdr:colOff>393700</xdr:colOff>
                    <xdr:row>331</xdr:row>
                    <xdr:rowOff>0</xdr:rowOff>
                  </to>
                </anchor>
              </controlPr>
            </control>
          </mc:Choice>
        </mc:AlternateContent>
        <mc:AlternateContent xmlns:mc="http://schemas.openxmlformats.org/markup-compatibility/2006">
          <mc:Choice Requires="x14">
            <control shapeId="3396" r:id="rId322" name="Check Box 324">
              <controlPr defaultSize="0" autoFill="0" autoLine="0" autoPict="0">
                <anchor moveWithCells="1">
                  <from>
                    <xdr:col>12</xdr:col>
                    <xdr:colOff>152400</xdr:colOff>
                    <xdr:row>331</xdr:row>
                    <xdr:rowOff>12700</xdr:rowOff>
                  </from>
                  <to>
                    <xdr:col>12</xdr:col>
                    <xdr:colOff>393700</xdr:colOff>
                    <xdr:row>332</xdr:row>
                    <xdr:rowOff>0</xdr:rowOff>
                  </to>
                </anchor>
              </controlPr>
            </control>
          </mc:Choice>
        </mc:AlternateContent>
        <mc:AlternateContent xmlns:mc="http://schemas.openxmlformats.org/markup-compatibility/2006">
          <mc:Choice Requires="x14">
            <control shapeId="3397" r:id="rId323" name="Check Box 325">
              <controlPr defaultSize="0" autoFill="0" autoLine="0" autoPict="0">
                <anchor moveWithCells="1">
                  <from>
                    <xdr:col>12</xdr:col>
                    <xdr:colOff>152400</xdr:colOff>
                    <xdr:row>332</xdr:row>
                    <xdr:rowOff>12700</xdr:rowOff>
                  </from>
                  <to>
                    <xdr:col>12</xdr:col>
                    <xdr:colOff>393700</xdr:colOff>
                    <xdr:row>333</xdr:row>
                    <xdr:rowOff>0</xdr:rowOff>
                  </to>
                </anchor>
              </controlPr>
            </control>
          </mc:Choice>
        </mc:AlternateContent>
        <mc:AlternateContent xmlns:mc="http://schemas.openxmlformats.org/markup-compatibility/2006">
          <mc:Choice Requires="x14">
            <control shapeId="3398" r:id="rId324" name="Check Box 326">
              <controlPr defaultSize="0" autoFill="0" autoLine="0" autoPict="0">
                <anchor moveWithCells="1">
                  <from>
                    <xdr:col>12</xdr:col>
                    <xdr:colOff>152400</xdr:colOff>
                    <xdr:row>333</xdr:row>
                    <xdr:rowOff>12700</xdr:rowOff>
                  </from>
                  <to>
                    <xdr:col>12</xdr:col>
                    <xdr:colOff>393700</xdr:colOff>
                    <xdr:row>334</xdr:row>
                    <xdr:rowOff>0</xdr:rowOff>
                  </to>
                </anchor>
              </controlPr>
            </control>
          </mc:Choice>
        </mc:AlternateContent>
        <mc:AlternateContent xmlns:mc="http://schemas.openxmlformats.org/markup-compatibility/2006">
          <mc:Choice Requires="x14">
            <control shapeId="3399" r:id="rId325" name="Check Box 327">
              <controlPr defaultSize="0" autoFill="0" autoLine="0" autoPict="0">
                <anchor moveWithCells="1">
                  <from>
                    <xdr:col>12</xdr:col>
                    <xdr:colOff>152400</xdr:colOff>
                    <xdr:row>334</xdr:row>
                    <xdr:rowOff>12700</xdr:rowOff>
                  </from>
                  <to>
                    <xdr:col>12</xdr:col>
                    <xdr:colOff>393700</xdr:colOff>
                    <xdr:row>335</xdr:row>
                    <xdr:rowOff>0</xdr:rowOff>
                  </to>
                </anchor>
              </controlPr>
            </control>
          </mc:Choice>
        </mc:AlternateContent>
        <mc:AlternateContent xmlns:mc="http://schemas.openxmlformats.org/markup-compatibility/2006">
          <mc:Choice Requires="x14">
            <control shapeId="3400" r:id="rId326" name="Check Box 328">
              <controlPr defaultSize="0" autoFill="0" autoLine="0" autoPict="0">
                <anchor moveWithCells="1">
                  <from>
                    <xdr:col>12</xdr:col>
                    <xdr:colOff>152400</xdr:colOff>
                    <xdr:row>335</xdr:row>
                    <xdr:rowOff>12700</xdr:rowOff>
                  </from>
                  <to>
                    <xdr:col>12</xdr:col>
                    <xdr:colOff>393700</xdr:colOff>
                    <xdr:row>336</xdr:row>
                    <xdr:rowOff>0</xdr:rowOff>
                  </to>
                </anchor>
              </controlPr>
            </control>
          </mc:Choice>
        </mc:AlternateContent>
        <mc:AlternateContent xmlns:mc="http://schemas.openxmlformats.org/markup-compatibility/2006">
          <mc:Choice Requires="x14">
            <control shapeId="3401" r:id="rId327" name="Check Box 329">
              <controlPr defaultSize="0" autoFill="0" autoLine="0" autoPict="0">
                <anchor moveWithCells="1">
                  <from>
                    <xdr:col>12</xdr:col>
                    <xdr:colOff>152400</xdr:colOff>
                    <xdr:row>336</xdr:row>
                    <xdr:rowOff>12700</xdr:rowOff>
                  </from>
                  <to>
                    <xdr:col>12</xdr:col>
                    <xdr:colOff>393700</xdr:colOff>
                    <xdr:row>337</xdr:row>
                    <xdr:rowOff>0</xdr:rowOff>
                  </to>
                </anchor>
              </controlPr>
            </control>
          </mc:Choice>
        </mc:AlternateContent>
        <mc:AlternateContent xmlns:mc="http://schemas.openxmlformats.org/markup-compatibility/2006">
          <mc:Choice Requires="x14">
            <control shapeId="3402" r:id="rId328" name="Check Box 330">
              <controlPr defaultSize="0" autoFill="0" autoLine="0" autoPict="0">
                <anchor moveWithCells="1">
                  <from>
                    <xdr:col>12</xdr:col>
                    <xdr:colOff>152400</xdr:colOff>
                    <xdr:row>337</xdr:row>
                    <xdr:rowOff>12700</xdr:rowOff>
                  </from>
                  <to>
                    <xdr:col>12</xdr:col>
                    <xdr:colOff>393700</xdr:colOff>
                    <xdr:row>338</xdr:row>
                    <xdr:rowOff>0</xdr:rowOff>
                  </to>
                </anchor>
              </controlPr>
            </control>
          </mc:Choice>
        </mc:AlternateContent>
        <mc:AlternateContent xmlns:mc="http://schemas.openxmlformats.org/markup-compatibility/2006">
          <mc:Choice Requires="x14">
            <control shapeId="3403" r:id="rId329" name="Check Box 331">
              <controlPr defaultSize="0" autoFill="0" autoLine="0" autoPict="0">
                <anchor moveWithCells="1">
                  <from>
                    <xdr:col>12</xdr:col>
                    <xdr:colOff>152400</xdr:colOff>
                    <xdr:row>338</xdr:row>
                    <xdr:rowOff>12700</xdr:rowOff>
                  </from>
                  <to>
                    <xdr:col>12</xdr:col>
                    <xdr:colOff>393700</xdr:colOff>
                    <xdr:row>339</xdr:row>
                    <xdr:rowOff>0</xdr:rowOff>
                  </to>
                </anchor>
              </controlPr>
            </control>
          </mc:Choice>
        </mc:AlternateContent>
        <mc:AlternateContent xmlns:mc="http://schemas.openxmlformats.org/markup-compatibility/2006">
          <mc:Choice Requires="x14">
            <control shapeId="3404" r:id="rId330" name="Check Box 332">
              <controlPr defaultSize="0" autoFill="0" autoLine="0" autoPict="0">
                <anchor moveWithCells="1">
                  <from>
                    <xdr:col>12</xdr:col>
                    <xdr:colOff>152400</xdr:colOff>
                    <xdr:row>339</xdr:row>
                    <xdr:rowOff>12700</xdr:rowOff>
                  </from>
                  <to>
                    <xdr:col>12</xdr:col>
                    <xdr:colOff>393700</xdr:colOff>
                    <xdr:row>340</xdr:row>
                    <xdr:rowOff>0</xdr:rowOff>
                  </to>
                </anchor>
              </controlPr>
            </control>
          </mc:Choice>
        </mc:AlternateContent>
        <mc:AlternateContent xmlns:mc="http://schemas.openxmlformats.org/markup-compatibility/2006">
          <mc:Choice Requires="x14">
            <control shapeId="3405" r:id="rId331" name="Check Box 333">
              <controlPr defaultSize="0" autoFill="0" autoLine="0" autoPict="0">
                <anchor moveWithCells="1">
                  <from>
                    <xdr:col>12</xdr:col>
                    <xdr:colOff>152400</xdr:colOff>
                    <xdr:row>340</xdr:row>
                    <xdr:rowOff>12700</xdr:rowOff>
                  </from>
                  <to>
                    <xdr:col>12</xdr:col>
                    <xdr:colOff>393700</xdr:colOff>
                    <xdr:row>341</xdr:row>
                    <xdr:rowOff>0</xdr:rowOff>
                  </to>
                </anchor>
              </controlPr>
            </control>
          </mc:Choice>
        </mc:AlternateContent>
        <mc:AlternateContent xmlns:mc="http://schemas.openxmlformats.org/markup-compatibility/2006">
          <mc:Choice Requires="x14">
            <control shapeId="3406" r:id="rId332" name="Check Box 334">
              <controlPr defaultSize="0" autoFill="0" autoLine="0" autoPict="0">
                <anchor moveWithCells="1">
                  <from>
                    <xdr:col>12</xdr:col>
                    <xdr:colOff>152400</xdr:colOff>
                    <xdr:row>341</xdr:row>
                    <xdr:rowOff>12700</xdr:rowOff>
                  </from>
                  <to>
                    <xdr:col>12</xdr:col>
                    <xdr:colOff>393700</xdr:colOff>
                    <xdr:row>342</xdr:row>
                    <xdr:rowOff>0</xdr:rowOff>
                  </to>
                </anchor>
              </controlPr>
            </control>
          </mc:Choice>
        </mc:AlternateContent>
        <mc:AlternateContent xmlns:mc="http://schemas.openxmlformats.org/markup-compatibility/2006">
          <mc:Choice Requires="x14">
            <control shapeId="3407" r:id="rId333" name="Check Box 335">
              <controlPr defaultSize="0" autoFill="0" autoLine="0" autoPict="0">
                <anchor moveWithCells="1">
                  <from>
                    <xdr:col>12</xdr:col>
                    <xdr:colOff>152400</xdr:colOff>
                    <xdr:row>342</xdr:row>
                    <xdr:rowOff>12700</xdr:rowOff>
                  </from>
                  <to>
                    <xdr:col>12</xdr:col>
                    <xdr:colOff>393700</xdr:colOff>
                    <xdr:row>343</xdr:row>
                    <xdr:rowOff>0</xdr:rowOff>
                  </to>
                </anchor>
              </controlPr>
            </control>
          </mc:Choice>
        </mc:AlternateContent>
        <mc:AlternateContent xmlns:mc="http://schemas.openxmlformats.org/markup-compatibility/2006">
          <mc:Choice Requires="x14">
            <control shapeId="3408" r:id="rId334" name="Check Box 336">
              <controlPr defaultSize="0" autoFill="0" autoLine="0" autoPict="0">
                <anchor moveWithCells="1">
                  <from>
                    <xdr:col>12</xdr:col>
                    <xdr:colOff>152400</xdr:colOff>
                    <xdr:row>343</xdr:row>
                    <xdr:rowOff>12700</xdr:rowOff>
                  </from>
                  <to>
                    <xdr:col>12</xdr:col>
                    <xdr:colOff>393700</xdr:colOff>
                    <xdr:row>344</xdr:row>
                    <xdr:rowOff>0</xdr:rowOff>
                  </to>
                </anchor>
              </controlPr>
            </control>
          </mc:Choice>
        </mc:AlternateContent>
        <mc:AlternateContent xmlns:mc="http://schemas.openxmlformats.org/markup-compatibility/2006">
          <mc:Choice Requires="x14">
            <control shapeId="3409" r:id="rId335" name="Check Box 337">
              <controlPr defaultSize="0" autoFill="0" autoLine="0" autoPict="0">
                <anchor moveWithCells="1">
                  <from>
                    <xdr:col>12</xdr:col>
                    <xdr:colOff>152400</xdr:colOff>
                    <xdr:row>344</xdr:row>
                    <xdr:rowOff>12700</xdr:rowOff>
                  </from>
                  <to>
                    <xdr:col>12</xdr:col>
                    <xdr:colOff>393700</xdr:colOff>
                    <xdr:row>345</xdr:row>
                    <xdr:rowOff>0</xdr:rowOff>
                  </to>
                </anchor>
              </controlPr>
            </control>
          </mc:Choice>
        </mc:AlternateContent>
        <mc:AlternateContent xmlns:mc="http://schemas.openxmlformats.org/markup-compatibility/2006">
          <mc:Choice Requires="x14">
            <control shapeId="3410" r:id="rId336" name="Check Box 338">
              <controlPr defaultSize="0" autoFill="0" autoLine="0" autoPict="0">
                <anchor moveWithCells="1">
                  <from>
                    <xdr:col>12</xdr:col>
                    <xdr:colOff>152400</xdr:colOff>
                    <xdr:row>345</xdr:row>
                    <xdr:rowOff>12700</xdr:rowOff>
                  </from>
                  <to>
                    <xdr:col>12</xdr:col>
                    <xdr:colOff>393700</xdr:colOff>
                    <xdr:row>346</xdr:row>
                    <xdr:rowOff>0</xdr:rowOff>
                  </to>
                </anchor>
              </controlPr>
            </control>
          </mc:Choice>
        </mc:AlternateContent>
        <mc:AlternateContent xmlns:mc="http://schemas.openxmlformats.org/markup-compatibility/2006">
          <mc:Choice Requires="x14">
            <control shapeId="3411" r:id="rId337" name="Check Box 339">
              <controlPr defaultSize="0" autoFill="0" autoLine="0" autoPict="0">
                <anchor moveWithCells="1">
                  <from>
                    <xdr:col>12</xdr:col>
                    <xdr:colOff>152400</xdr:colOff>
                    <xdr:row>346</xdr:row>
                    <xdr:rowOff>12700</xdr:rowOff>
                  </from>
                  <to>
                    <xdr:col>12</xdr:col>
                    <xdr:colOff>393700</xdr:colOff>
                    <xdr:row>347</xdr:row>
                    <xdr:rowOff>0</xdr:rowOff>
                  </to>
                </anchor>
              </controlPr>
            </control>
          </mc:Choice>
        </mc:AlternateContent>
        <mc:AlternateContent xmlns:mc="http://schemas.openxmlformats.org/markup-compatibility/2006">
          <mc:Choice Requires="x14">
            <control shapeId="3412" r:id="rId338" name="Check Box 340">
              <controlPr defaultSize="0" autoFill="0" autoLine="0" autoPict="0">
                <anchor moveWithCells="1">
                  <from>
                    <xdr:col>12</xdr:col>
                    <xdr:colOff>152400</xdr:colOff>
                    <xdr:row>347</xdr:row>
                    <xdr:rowOff>12700</xdr:rowOff>
                  </from>
                  <to>
                    <xdr:col>12</xdr:col>
                    <xdr:colOff>393700</xdr:colOff>
                    <xdr:row>348</xdr:row>
                    <xdr:rowOff>0</xdr:rowOff>
                  </to>
                </anchor>
              </controlPr>
            </control>
          </mc:Choice>
        </mc:AlternateContent>
        <mc:AlternateContent xmlns:mc="http://schemas.openxmlformats.org/markup-compatibility/2006">
          <mc:Choice Requires="x14">
            <control shapeId="3413" r:id="rId339" name="Check Box 341">
              <controlPr defaultSize="0" autoFill="0" autoLine="0" autoPict="0">
                <anchor moveWithCells="1">
                  <from>
                    <xdr:col>12</xdr:col>
                    <xdr:colOff>152400</xdr:colOff>
                    <xdr:row>348</xdr:row>
                    <xdr:rowOff>12700</xdr:rowOff>
                  </from>
                  <to>
                    <xdr:col>12</xdr:col>
                    <xdr:colOff>393700</xdr:colOff>
                    <xdr:row>349</xdr:row>
                    <xdr:rowOff>0</xdr:rowOff>
                  </to>
                </anchor>
              </controlPr>
            </control>
          </mc:Choice>
        </mc:AlternateContent>
        <mc:AlternateContent xmlns:mc="http://schemas.openxmlformats.org/markup-compatibility/2006">
          <mc:Choice Requires="x14">
            <control shapeId="3414" r:id="rId340" name="Check Box 342">
              <controlPr defaultSize="0" autoFill="0" autoLine="0" autoPict="0">
                <anchor moveWithCells="1">
                  <from>
                    <xdr:col>12</xdr:col>
                    <xdr:colOff>152400</xdr:colOff>
                    <xdr:row>349</xdr:row>
                    <xdr:rowOff>12700</xdr:rowOff>
                  </from>
                  <to>
                    <xdr:col>12</xdr:col>
                    <xdr:colOff>393700</xdr:colOff>
                    <xdr:row>350</xdr:row>
                    <xdr:rowOff>0</xdr:rowOff>
                  </to>
                </anchor>
              </controlPr>
            </control>
          </mc:Choice>
        </mc:AlternateContent>
        <mc:AlternateContent xmlns:mc="http://schemas.openxmlformats.org/markup-compatibility/2006">
          <mc:Choice Requires="x14">
            <control shapeId="3415" r:id="rId341" name="Check Box 343">
              <controlPr defaultSize="0" autoFill="0" autoLine="0" autoPict="0">
                <anchor moveWithCells="1">
                  <from>
                    <xdr:col>12</xdr:col>
                    <xdr:colOff>152400</xdr:colOff>
                    <xdr:row>350</xdr:row>
                    <xdr:rowOff>12700</xdr:rowOff>
                  </from>
                  <to>
                    <xdr:col>12</xdr:col>
                    <xdr:colOff>393700</xdr:colOff>
                    <xdr:row>351</xdr:row>
                    <xdr:rowOff>0</xdr:rowOff>
                  </to>
                </anchor>
              </controlPr>
            </control>
          </mc:Choice>
        </mc:AlternateContent>
        <mc:AlternateContent xmlns:mc="http://schemas.openxmlformats.org/markup-compatibility/2006">
          <mc:Choice Requires="x14">
            <control shapeId="3416" r:id="rId342" name="Check Box 344">
              <controlPr defaultSize="0" autoFill="0" autoLine="0" autoPict="0">
                <anchor moveWithCells="1">
                  <from>
                    <xdr:col>12</xdr:col>
                    <xdr:colOff>152400</xdr:colOff>
                    <xdr:row>351</xdr:row>
                    <xdr:rowOff>12700</xdr:rowOff>
                  </from>
                  <to>
                    <xdr:col>12</xdr:col>
                    <xdr:colOff>393700</xdr:colOff>
                    <xdr:row>352</xdr:row>
                    <xdr:rowOff>0</xdr:rowOff>
                  </to>
                </anchor>
              </controlPr>
            </control>
          </mc:Choice>
        </mc:AlternateContent>
        <mc:AlternateContent xmlns:mc="http://schemas.openxmlformats.org/markup-compatibility/2006">
          <mc:Choice Requires="x14">
            <control shapeId="3417" r:id="rId343" name="Check Box 345">
              <controlPr defaultSize="0" autoFill="0" autoLine="0" autoPict="0">
                <anchor moveWithCells="1">
                  <from>
                    <xdr:col>12</xdr:col>
                    <xdr:colOff>152400</xdr:colOff>
                    <xdr:row>352</xdr:row>
                    <xdr:rowOff>12700</xdr:rowOff>
                  </from>
                  <to>
                    <xdr:col>12</xdr:col>
                    <xdr:colOff>393700</xdr:colOff>
                    <xdr:row>353</xdr:row>
                    <xdr:rowOff>0</xdr:rowOff>
                  </to>
                </anchor>
              </controlPr>
            </control>
          </mc:Choice>
        </mc:AlternateContent>
        <mc:AlternateContent xmlns:mc="http://schemas.openxmlformats.org/markup-compatibility/2006">
          <mc:Choice Requires="x14">
            <control shapeId="3418" r:id="rId344" name="Check Box 346">
              <controlPr defaultSize="0" autoFill="0" autoLine="0" autoPict="0">
                <anchor moveWithCells="1">
                  <from>
                    <xdr:col>12</xdr:col>
                    <xdr:colOff>152400</xdr:colOff>
                    <xdr:row>353</xdr:row>
                    <xdr:rowOff>12700</xdr:rowOff>
                  </from>
                  <to>
                    <xdr:col>12</xdr:col>
                    <xdr:colOff>393700</xdr:colOff>
                    <xdr:row>354</xdr:row>
                    <xdr:rowOff>0</xdr:rowOff>
                  </to>
                </anchor>
              </controlPr>
            </control>
          </mc:Choice>
        </mc:AlternateContent>
        <mc:AlternateContent xmlns:mc="http://schemas.openxmlformats.org/markup-compatibility/2006">
          <mc:Choice Requires="x14">
            <control shapeId="3419" r:id="rId345" name="Check Box 347">
              <controlPr defaultSize="0" autoFill="0" autoLine="0" autoPict="0">
                <anchor moveWithCells="1">
                  <from>
                    <xdr:col>12</xdr:col>
                    <xdr:colOff>152400</xdr:colOff>
                    <xdr:row>354</xdr:row>
                    <xdr:rowOff>12700</xdr:rowOff>
                  </from>
                  <to>
                    <xdr:col>12</xdr:col>
                    <xdr:colOff>393700</xdr:colOff>
                    <xdr:row>355</xdr:row>
                    <xdr:rowOff>0</xdr:rowOff>
                  </to>
                </anchor>
              </controlPr>
            </control>
          </mc:Choice>
        </mc:AlternateContent>
        <mc:AlternateContent xmlns:mc="http://schemas.openxmlformats.org/markup-compatibility/2006">
          <mc:Choice Requires="x14">
            <control shapeId="3420" r:id="rId346" name="Check Box 348">
              <controlPr defaultSize="0" autoFill="0" autoLine="0" autoPict="0">
                <anchor moveWithCells="1">
                  <from>
                    <xdr:col>12</xdr:col>
                    <xdr:colOff>152400</xdr:colOff>
                    <xdr:row>355</xdr:row>
                    <xdr:rowOff>12700</xdr:rowOff>
                  </from>
                  <to>
                    <xdr:col>12</xdr:col>
                    <xdr:colOff>393700</xdr:colOff>
                    <xdr:row>356</xdr:row>
                    <xdr:rowOff>0</xdr:rowOff>
                  </to>
                </anchor>
              </controlPr>
            </control>
          </mc:Choice>
        </mc:AlternateContent>
        <mc:AlternateContent xmlns:mc="http://schemas.openxmlformats.org/markup-compatibility/2006">
          <mc:Choice Requires="x14">
            <control shapeId="3421" r:id="rId347" name="Check Box 349">
              <controlPr defaultSize="0" autoFill="0" autoLine="0" autoPict="0">
                <anchor moveWithCells="1">
                  <from>
                    <xdr:col>12</xdr:col>
                    <xdr:colOff>152400</xdr:colOff>
                    <xdr:row>356</xdr:row>
                    <xdr:rowOff>12700</xdr:rowOff>
                  </from>
                  <to>
                    <xdr:col>12</xdr:col>
                    <xdr:colOff>393700</xdr:colOff>
                    <xdr:row>357</xdr:row>
                    <xdr:rowOff>0</xdr:rowOff>
                  </to>
                </anchor>
              </controlPr>
            </control>
          </mc:Choice>
        </mc:AlternateContent>
        <mc:AlternateContent xmlns:mc="http://schemas.openxmlformats.org/markup-compatibility/2006">
          <mc:Choice Requires="x14">
            <control shapeId="3422" r:id="rId348" name="Check Box 350">
              <controlPr defaultSize="0" autoFill="0" autoLine="0" autoPict="0">
                <anchor moveWithCells="1">
                  <from>
                    <xdr:col>12</xdr:col>
                    <xdr:colOff>152400</xdr:colOff>
                    <xdr:row>357</xdr:row>
                    <xdr:rowOff>12700</xdr:rowOff>
                  </from>
                  <to>
                    <xdr:col>12</xdr:col>
                    <xdr:colOff>393700</xdr:colOff>
                    <xdr:row>358</xdr:row>
                    <xdr:rowOff>0</xdr:rowOff>
                  </to>
                </anchor>
              </controlPr>
            </control>
          </mc:Choice>
        </mc:AlternateContent>
        <mc:AlternateContent xmlns:mc="http://schemas.openxmlformats.org/markup-compatibility/2006">
          <mc:Choice Requires="x14">
            <control shapeId="3423" r:id="rId349" name="Check Box 351">
              <controlPr defaultSize="0" autoFill="0" autoLine="0" autoPict="0">
                <anchor moveWithCells="1">
                  <from>
                    <xdr:col>12</xdr:col>
                    <xdr:colOff>152400</xdr:colOff>
                    <xdr:row>358</xdr:row>
                    <xdr:rowOff>12700</xdr:rowOff>
                  </from>
                  <to>
                    <xdr:col>12</xdr:col>
                    <xdr:colOff>393700</xdr:colOff>
                    <xdr:row>359</xdr:row>
                    <xdr:rowOff>0</xdr:rowOff>
                  </to>
                </anchor>
              </controlPr>
            </control>
          </mc:Choice>
        </mc:AlternateContent>
        <mc:AlternateContent xmlns:mc="http://schemas.openxmlformats.org/markup-compatibility/2006">
          <mc:Choice Requires="x14">
            <control shapeId="3424" r:id="rId350" name="Check Box 352">
              <controlPr defaultSize="0" autoFill="0" autoLine="0" autoPict="0">
                <anchor moveWithCells="1">
                  <from>
                    <xdr:col>12</xdr:col>
                    <xdr:colOff>152400</xdr:colOff>
                    <xdr:row>359</xdr:row>
                    <xdr:rowOff>12700</xdr:rowOff>
                  </from>
                  <to>
                    <xdr:col>12</xdr:col>
                    <xdr:colOff>393700</xdr:colOff>
                    <xdr:row>360</xdr:row>
                    <xdr:rowOff>0</xdr:rowOff>
                  </to>
                </anchor>
              </controlPr>
            </control>
          </mc:Choice>
        </mc:AlternateContent>
        <mc:AlternateContent xmlns:mc="http://schemas.openxmlformats.org/markup-compatibility/2006">
          <mc:Choice Requires="x14">
            <control shapeId="3425" r:id="rId351" name="Check Box 353">
              <controlPr defaultSize="0" autoFill="0" autoLine="0" autoPict="0">
                <anchor moveWithCells="1">
                  <from>
                    <xdr:col>12</xdr:col>
                    <xdr:colOff>152400</xdr:colOff>
                    <xdr:row>360</xdr:row>
                    <xdr:rowOff>12700</xdr:rowOff>
                  </from>
                  <to>
                    <xdr:col>12</xdr:col>
                    <xdr:colOff>393700</xdr:colOff>
                    <xdr:row>361</xdr:row>
                    <xdr:rowOff>0</xdr:rowOff>
                  </to>
                </anchor>
              </controlPr>
            </control>
          </mc:Choice>
        </mc:AlternateContent>
        <mc:AlternateContent xmlns:mc="http://schemas.openxmlformats.org/markup-compatibility/2006">
          <mc:Choice Requires="x14">
            <control shapeId="3426" r:id="rId352" name="Check Box 354">
              <controlPr defaultSize="0" autoFill="0" autoLine="0" autoPict="0">
                <anchor moveWithCells="1">
                  <from>
                    <xdr:col>12</xdr:col>
                    <xdr:colOff>152400</xdr:colOff>
                    <xdr:row>361</xdr:row>
                    <xdr:rowOff>12700</xdr:rowOff>
                  </from>
                  <to>
                    <xdr:col>12</xdr:col>
                    <xdr:colOff>393700</xdr:colOff>
                    <xdr:row>362</xdr:row>
                    <xdr:rowOff>0</xdr:rowOff>
                  </to>
                </anchor>
              </controlPr>
            </control>
          </mc:Choice>
        </mc:AlternateContent>
        <mc:AlternateContent xmlns:mc="http://schemas.openxmlformats.org/markup-compatibility/2006">
          <mc:Choice Requires="x14">
            <control shapeId="3427" r:id="rId353" name="Check Box 355">
              <controlPr defaultSize="0" autoFill="0" autoLine="0" autoPict="0">
                <anchor moveWithCells="1">
                  <from>
                    <xdr:col>12</xdr:col>
                    <xdr:colOff>152400</xdr:colOff>
                    <xdr:row>362</xdr:row>
                    <xdr:rowOff>12700</xdr:rowOff>
                  </from>
                  <to>
                    <xdr:col>12</xdr:col>
                    <xdr:colOff>393700</xdr:colOff>
                    <xdr:row>363</xdr:row>
                    <xdr:rowOff>0</xdr:rowOff>
                  </to>
                </anchor>
              </controlPr>
            </control>
          </mc:Choice>
        </mc:AlternateContent>
        <mc:AlternateContent xmlns:mc="http://schemas.openxmlformats.org/markup-compatibility/2006">
          <mc:Choice Requires="x14">
            <control shapeId="3428" r:id="rId354" name="Check Box 356">
              <controlPr defaultSize="0" autoFill="0" autoLine="0" autoPict="0">
                <anchor moveWithCells="1">
                  <from>
                    <xdr:col>12</xdr:col>
                    <xdr:colOff>152400</xdr:colOff>
                    <xdr:row>363</xdr:row>
                    <xdr:rowOff>12700</xdr:rowOff>
                  </from>
                  <to>
                    <xdr:col>12</xdr:col>
                    <xdr:colOff>393700</xdr:colOff>
                    <xdr:row>364</xdr:row>
                    <xdr:rowOff>0</xdr:rowOff>
                  </to>
                </anchor>
              </controlPr>
            </control>
          </mc:Choice>
        </mc:AlternateContent>
        <mc:AlternateContent xmlns:mc="http://schemas.openxmlformats.org/markup-compatibility/2006">
          <mc:Choice Requires="x14">
            <control shapeId="3429" r:id="rId355" name="Check Box 357">
              <controlPr defaultSize="0" autoFill="0" autoLine="0" autoPict="0">
                <anchor moveWithCells="1">
                  <from>
                    <xdr:col>12</xdr:col>
                    <xdr:colOff>152400</xdr:colOff>
                    <xdr:row>364</xdr:row>
                    <xdr:rowOff>12700</xdr:rowOff>
                  </from>
                  <to>
                    <xdr:col>12</xdr:col>
                    <xdr:colOff>393700</xdr:colOff>
                    <xdr:row>365</xdr:row>
                    <xdr:rowOff>0</xdr:rowOff>
                  </to>
                </anchor>
              </controlPr>
            </control>
          </mc:Choice>
        </mc:AlternateContent>
        <mc:AlternateContent xmlns:mc="http://schemas.openxmlformats.org/markup-compatibility/2006">
          <mc:Choice Requires="x14">
            <control shapeId="3430" r:id="rId356" name="Check Box 358">
              <controlPr defaultSize="0" autoFill="0" autoLine="0" autoPict="0">
                <anchor moveWithCells="1">
                  <from>
                    <xdr:col>12</xdr:col>
                    <xdr:colOff>152400</xdr:colOff>
                    <xdr:row>365</xdr:row>
                    <xdr:rowOff>12700</xdr:rowOff>
                  </from>
                  <to>
                    <xdr:col>12</xdr:col>
                    <xdr:colOff>393700</xdr:colOff>
                    <xdr:row>366</xdr:row>
                    <xdr:rowOff>0</xdr:rowOff>
                  </to>
                </anchor>
              </controlPr>
            </control>
          </mc:Choice>
        </mc:AlternateContent>
        <mc:AlternateContent xmlns:mc="http://schemas.openxmlformats.org/markup-compatibility/2006">
          <mc:Choice Requires="x14">
            <control shapeId="3431" r:id="rId357" name="Check Box 359">
              <controlPr defaultSize="0" autoFill="0" autoLine="0" autoPict="0">
                <anchor moveWithCells="1">
                  <from>
                    <xdr:col>12</xdr:col>
                    <xdr:colOff>152400</xdr:colOff>
                    <xdr:row>366</xdr:row>
                    <xdr:rowOff>12700</xdr:rowOff>
                  </from>
                  <to>
                    <xdr:col>12</xdr:col>
                    <xdr:colOff>393700</xdr:colOff>
                    <xdr:row>367</xdr:row>
                    <xdr:rowOff>0</xdr:rowOff>
                  </to>
                </anchor>
              </controlPr>
            </control>
          </mc:Choice>
        </mc:AlternateContent>
        <mc:AlternateContent xmlns:mc="http://schemas.openxmlformats.org/markup-compatibility/2006">
          <mc:Choice Requires="x14">
            <control shapeId="3432" r:id="rId358" name="Check Box 360">
              <controlPr defaultSize="0" autoFill="0" autoLine="0" autoPict="0">
                <anchor moveWithCells="1">
                  <from>
                    <xdr:col>12</xdr:col>
                    <xdr:colOff>152400</xdr:colOff>
                    <xdr:row>367</xdr:row>
                    <xdr:rowOff>12700</xdr:rowOff>
                  </from>
                  <to>
                    <xdr:col>12</xdr:col>
                    <xdr:colOff>393700</xdr:colOff>
                    <xdr:row>368</xdr:row>
                    <xdr:rowOff>0</xdr:rowOff>
                  </to>
                </anchor>
              </controlPr>
            </control>
          </mc:Choice>
        </mc:AlternateContent>
        <mc:AlternateContent xmlns:mc="http://schemas.openxmlformats.org/markup-compatibility/2006">
          <mc:Choice Requires="x14">
            <control shapeId="3433" r:id="rId359" name="Check Box 361">
              <controlPr defaultSize="0" autoFill="0" autoLine="0" autoPict="0">
                <anchor moveWithCells="1">
                  <from>
                    <xdr:col>12</xdr:col>
                    <xdr:colOff>152400</xdr:colOff>
                    <xdr:row>368</xdr:row>
                    <xdr:rowOff>12700</xdr:rowOff>
                  </from>
                  <to>
                    <xdr:col>12</xdr:col>
                    <xdr:colOff>393700</xdr:colOff>
                    <xdr:row>369</xdr:row>
                    <xdr:rowOff>0</xdr:rowOff>
                  </to>
                </anchor>
              </controlPr>
            </control>
          </mc:Choice>
        </mc:AlternateContent>
        <mc:AlternateContent xmlns:mc="http://schemas.openxmlformats.org/markup-compatibility/2006">
          <mc:Choice Requires="x14">
            <control shapeId="3434" r:id="rId360" name="Check Box 362">
              <controlPr defaultSize="0" autoFill="0" autoLine="0" autoPict="0">
                <anchor moveWithCells="1">
                  <from>
                    <xdr:col>12</xdr:col>
                    <xdr:colOff>152400</xdr:colOff>
                    <xdr:row>369</xdr:row>
                    <xdr:rowOff>12700</xdr:rowOff>
                  </from>
                  <to>
                    <xdr:col>12</xdr:col>
                    <xdr:colOff>393700</xdr:colOff>
                    <xdr:row>370</xdr:row>
                    <xdr:rowOff>0</xdr:rowOff>
                  </to>
                </anchor>
              </controlPr>
            </control>
          </mc:Choice>
        </mc:AlternateContent>
        <mc:AlternateContent xmlns:mc="http://schemas.openxmlformats.org/markup-compatibility/2006">
          <mc:Choice Requires="x14">
            <control shapeId="3435" r:id="rId361" name="Check Box 363">
              <controlPr defaultSize="0" autoFill="0" autoLine="0" autoPict="0">
                <anchor moveWithCells="1">
                  <from>
                    <xdr:col>12</xdr:col>
                    <xdr:colOff>152400</xdr:colOff>
                    <xdr:row>370</xdr:row>
                    <xdr:rowOff>12700</xdr:rowOff>
                  </from>
                  <to>
                    <xdr:col>12</xdr:col>
                    <xdr:colOff>393700</xdr:colOff>
                    <xdr:row>371</xdr:row>
                    <xdr:rowOff>0</xdr:rowOff>
                  </to>
                </anchor>
              </controlPr>
            </control>
          </mc:Choice>
        </mc:AlternateContent>
        <mc:AlternateContent xmlns:mc="http://schemas.openxmlformats.org/markup-compatibility/2006">
          <mc:Choice Requires="x14">
            <control shapeId="3436" r:id="rId362" name="Check Box 364">
              <controlPr defaultSize="0" autoFill="0" autoLine="0" autoPict="0">
                <anchor moveWithCells="1">
                  <from>
                    <xdr:col>12</xdr:col>
                    <xdr:colOff>152400</xdr:colOff>
                    <xdr:row>371</xdr:row>
                    <xdr:rowOff>12700</xdr:rowOff>
                  </from>
                  <to>
                    <xdr:col>12</xdr:col>
                    <xdr:colOff>393700</xdr:colOff>
                    <xdr:row>372</xdr:row>
                    <xdr:rowOff>0</xdr:rowOff>
                  </to>
                </anchor>
              </controlPr>
            </control>
          </mc:Choice>
        </mc:AlternateContent>
        <mc:AlternateContent xmlns:mc="http://schemas.openxmlformats.org/markup-compatibility/2006">
          <mc:Choice Requires="x14">
            <control shapeId="3437" r:id="rId363" name="Check Box 365">
              <controlPr defaultSize="0" autoFill="0" autoLine="0" autoPict="0">
                <anchor moveWithCells="1">
                  <from>
                    <xdr:col>12</xdr:col>
                    <xdr:colOff>152400</xdr:colOff>
                    <xdr:row>372</xdr:row>
                    <xdr:rowOff>12700</xdr:rowOff>
                  </from>
                  <to>
                    <xdr:col>12</xdr:col>
                    <xdr:colOff>393700</xdr:colOff>
                    <xdr:row>373</xdr:row>
                    <xdr:rowOff>0</xdr:rowOff>
                  </to>
                </anchor>
              </controlPr>
            </control>
          </mc:Choice>
        </mc:AlternateContent>
        <mc:AlternateContent xmlns:mc="http://schemas.openxmlformats.org/markup-compatibility/2006">
          <mc:Choice Requires="x14">
            <control shapeId="3438" r:id="rId364" name="Check Box 366">
              <controlPr defaultSize="0" autoFill="0" autoLine="0" autoPict="0">
                <anchor moveWithCells="1">
                  <from>
                    <xdr:col>12</xdr:col>
                    <xdr:colOff>152400</xdr:colOff>
                    <xdr:row>373</xdr:row>
                    <xdr:rowOff>12700</xdr:rowOff>
                  </from>
                  <to>
                    <xdr:col>12</xdr:col>
                    <xdr:colOff>393700</xdr:colOff>
                    <xdr:row>374</xdr:row>
                    <xdr:rowOff>0</xdr:rowOff>
                  </to>
                </anchor>
              </controlPr>
            </control>
          </mc:Choice>
        </mc:AlternateContent>
        <mc:AlternateContent xmlns:mc="http://schemas.openxmlformats.org/markup-compatibility/2006">
          <mc:Choice Requires="x14">
            <control shapeId="3439" r:id="rId365" name="Check Box 367">
              <controlPr defaultSize="0" autoFill="0" autoLine="0" autoPict="0">
                <anchor moveWithCells="1">
                  <from>
                    <xdr:col>12</xdr:col>
                    <xdr:colOff>152400</xdr:colOff>
                    <xdr:row>374</xdr:row>
                    <xdr:rowOff>12700</xdr:rowOff>
                  </from>
                  <to>
                    <xdr:col>12</xdr:col>
                    <xdr:colOff>393700</xdr:colOff>
                    <xdr:row>375</xdr:row>
                    <xdr:rowOff>0</xdr:rowOff>
                  </to>
                </anchor>
              </controlPr>
            </control>
          </mc:Choice>
        </mc:AlternateContent>
        <mc:AlternateContent xmlns:mc="http://schemas.openxmlformats.org/markup-compatibility/2006">
          <mc:Choice Requires="x14">
            <control shapeId="3440" r:id="rId366" name="Check Box 368">
              <controlPr defaultSize="0" autoFill="0" autoLine="0" autoPict="0">
                <anchor moveWithCells="1">
                  <from>
                    <xdr:col>12</xdr:col>
                    <xdr:colOff>152400</xdr:colOff>
                    <xdr:row>375</xdr:row>
                    <xdr:rowOff>12700</xdr:rowOff>
                  </from>
                  <to>
                    <xdr:col>12</xdr:col>
                    <xdr:colOff>393700</xdr:colOff>
                    <xdr:row>376</xdr:row>
                    <xdr:rowOff>0</xdr:rowOff>
                  </to>
                </anchor>
              </controlPr>
            </control>
          </mc:Choice>
        </mc:AlternateContent>
        <mc:AlternateContent xmlns:mc="http://schemas.openxmlformats.org/markup-compatibility/2006">
          <mc:Choice Requires="x14">
            <control shapeId="3441" r:id="rId367" name="Check Box 369">
              <controlPr defaultSize="0" autoFill="0" autoLine="0" autoPict="0">
                <anchor moveWithCells="1">
                  <from>
                    <xdr:col>12</xdr:col>
                    <xdr:colOff>152400</xdr:colOff>
                    <xdr:row>376</xdr:row>
                    <xdr:rowOff>12700</xdr:rowOff>
                  </from>
                  <to>
                    <xdr:col>12</xdr:col>
                    <xdr:colOff>393700</xdr:colOff>
                    <xdr:row>377</xdr:row>
                    <xdr:rowOff>0</xdr:rowOff>
                  </to>
                </anchor>
              </controlPr>
            </control>
          </mc:Choice>
        </mc:AlternateContent>
        <mc:AlternateContent xmlns:mc="http://schemas.openxmlformats.org/markup-compatibility/2006">
          <mc:Choice Requires="x14">
            <control shapeId="3442" r:id="rId368" name="Check Box 370">
              <controlPr defaultSize="0" autoFill="0" autoLine="0" autoPict="0">
                <anchor moveWithCells="1">
                  <from>
                    <xdr:col>12</xdr:col>
                    <xdr:colOff>152400</xdr:colOff>
                    <xdr:row>377</xdr:row>
                    <xdr:rowOff>12700</xdr:rowOff>
                  </from>
                  <to>
                    <xdr:col>12</xdr:col>
                    <xdr:colOff>393700</xdr:colOff>
                    <xdr:row>378</xdr:row>
                    <xdr:rowOff>0</xdr:rowOff>
                  </to>
                </anchor>
              </controlPr>
            </control>
          </mc:Choice>
        </mc:AlternateContent>
        <mc:AlternateContent xmlns:mc="http://schemas.openxmlformats.org/markup-compatibility/2006">
          <mc:Choice Requires="x14">
            <control shapeId="3443" r:id="rId369" name="Check Box 371">
              <controlPr defaultSize="0" autoFill="0" autoLine="0" autoPict="0">
                <anchor moveWithCells="1">
                  <from>
                    <xdr:col>12</xdr:col>
                    <xdr:colOff>152400</xdr:colOff>
                    <xdr:row>378</xdr:row>
                    <xdr:rowOff>12700</xdr:rowOff>
                  </from>
                  <to>
                    <xdr:col>12</xdr:col>
                    <xdr:colOff>393700</xdr:colOff>
                    <xdr:row>379</xdr:row>
                    <xdr:rowOff>0</xdr:rowOff>
                  </to>
                </anchor>
              </controlPr>
            </control>
          </mc:Choice>
        </mc:AlternateContent>
        <mc:AlternateContent xmlns:mc="http://schemas.openxmlformats.org/markup-compatibility/2006">
          <mc:Choice Requires="x14">
            <control shapeId="3444" r:id="rId370" name="Check Box 372">
              <controlPr defaultSize="0" autoFill="0" autoLine="0" autoPict="0">
                <anchor moveWithCells="1">
                  <from>
                    <xdr:col>12</xdr:col>
                    <xdr:colOff>152400</xdr:colOff>
                    <xdr:row>379</xdr:row>
                    <xdr:rowOff>12700</xdr:rowOff>
                  </from>
                  <to>
                    <xdr:col>12</xdr:col>
                    <xdr:colOff>393700</xdr:colOff>
                    <xdr:row>380</xdr:row>
                    <xdr:rowOff>0</xdr:rowOff>
                  </to>
                </anchor>
              </controlPr>
            </control>
          </mc:Choice>
        </mc:AlternateContent>
        <mc:AlternateContent xmlns:mc="http://schemas.openxmlformats.org/markup-compatibility/2006">
          <mc:Choice Requires="x14">
            <control shapeId="3445" r:id="rId371" name="Check Box 373">
              <controlPr defaultSize="0" autoFill="0" autoLine="0" autoPict="0">
                <anchor moveWithCells="1">
                  <from>
                    <xdr:col>12</xdr:col>
                    <xdr:colOff>152400</xdr:colOff>
                    <xdr:row>380</xdr:row>
                    <xdr:rowOff>12700</xdr:rowOff>
                  </from>
                  <to>
                    <xdr:col>12</xdr:col>
                    <xdr:colOff>393700</xdr:colOff>
                    <xdr:row>381</xdr:row>
                    <xdr:rowOff>0</xdr:rowOff>
                  </to>
                </anchor>
              </controlPr>
            </control>
          </mc:Choice>
        </mc:AlternateContent>
        <mc:AlternateContent xmlns:mc="http://schemas.openxmlformats.org/markup-compatibility/2006">
          <mc:Choice Requires="x14">
            <control shapeId="3446" r:id="rId372" name="Check Box 374">
              <controlPr defaultSize="0" autoFill="0" autoLine="0" autoPict="0">
                <anchor moveWithCells="1">
                  <from>
                    <xdr:col>12</xdr:col>
                    <xdr:colOff>152400</xdr:colOff>
                    <xdr:row>381</xdr:row>
                    <xdr:rowOff>12700</xdr:rowOff>
                  </from>
                  <to>
                    <xdr:col>12</xdr:col>
                    <xdr:colOff>393700</xdr:colOff>
                    <xdr:row>382</xdr:row>
                    <xdr:rowOff>0</xdr:rowOff>
                  </to>
                </anchor>
              </controlPr>
            </control>
          </mc:Choice>
        </mc:AlternateContent>
        <mc:AlternateContent xmlns:mc="http://schemas.openxmlformats.org/markup-compatibility/2006">
          <mc:Choice Requires="x14">
            <control shapeId="3447" r:id="rId373" name="Check Box 375">
              <controlPr defaultSize="0" autoFill="0" autoLine="0" autoPict="0">
                <anchor moveWithCells="1">
                  <from>
                    <xdr:col>12</xdr:col>
                    <xdr:colOff>152400</xdr:colOff>
                    <xdr:row>382</xdr:row>
                    <xdr:rowOff>12700</xdr:rowOff>
                  </from>
                  <to>
                    <xdr:col>12</xdr:col>
                    <xdr:colOff>393700</xdr:colOff>
                    <xdr:row>383</xdr:row>
                    <xdr:rowOff>0</xdr:rowOff>
                  </to>
                </anchor>
              </controlPr>
            </control>
          </mc:Choice>
        </mc:AlternateContent>
        <mc:AlternateContent xmlns:mc="http://schemas.openxmlformats.org/markup-compatibility/2006">
          <mc:Choice Requires="x14">
            <control shapeId="3448" r:id="rId374" name="Check Box 376">
              <controlPr defaultSize="0" autoFill="0" autoLine="0" autoPict="0">
                <anchor moveWithCells="1">
                  <from>
                    <xdr:col>12</xdr:col>
                    <xdr:colOff>152400</xdr:colOff>
                    <xdr:row>383</xdr:row>
                    <xdr:rowOff>12700</xdr:rowOff>
                  </from>
                  <to>
                    <xdr:col>12</xdr:col>
                    <xdr:colOff>393700</xdr:colOff>
                    <xdr:row>384</xdr:row>
                    <xdr:rowOff>0</xdr:rowOff>
                  </to>
                </anchor>
              </controlPr>
            </control>
          </mc:Choice>
        </mc:AlternateContent>
        <mc:AlternateContent xmlns:mc="http://schemas.openxmlformats.org/markup-compatibility/2006">
          <mc:Choice Requires="x14">
            <control shapeId="3449" r:id="rId375" name="Check Box 377">
              <controlPr defaultSize="0" autoFill="0" autoLine="0" autoPict="0">
                <anchor moveWithCells="1">
                  <from>
                    <xdr:col>12</xdr:col>
                    <xdr:colOff>152400</xdr:colOff>
                    <xdr:row>384</xdr:row>
                    <xdr:rowOff>12700</xdr:rowOff>
                  </from>
                  <to>
                    <xdr:col>12</xdr:col>
                    <xdr:colOff>393700</xdr:colOff>
                    <xdr:row>385</xdr:row>
                    <xdr:rowOff>0</xdr:rowOff>
                  </to>
                </anchor>
              </controlPr>
            </control>
          </mc:Choice>
        </mc:AlternateContent>
        <mc:AlternateContent xmlns:mc="http://schemas.openxmlformats.org/markup-compatibility/2006">
          <mc:Choice Requires="x14">
            <control shapeId="3450" r:id="rId376" name="Check Box 378">
              <controlPr defaultSize="0" autoFill="0" autoLine="0" autoPict="0">
                <anchor moveWithCells="1">
                  <from>
                    <xdr:col>12</xdr:col>
                    <xdr:colOff>152400</xdr:colOff>
                    <xdr:row>385</xdr:row>
                    <xdr:rowOff>12700</xdr:rowOff>
                  </from>
                  <to>
                    <xdr:col>12</xdr:col>
                    <xdr:colOff>393700</xdr:colOff>
                    <xdr:row>386</xdr:row>
                    <xdr:rowOff>0</xdr:rowOff>
                  </to>
                </anchor>
              </controlPr>
            </control>
          </mc:Choice>
        </mc:AlternateContent>
        <mc:AlternateContent xmlns:mc="http://schemas.openxmlformats.org/markup-compatibility/2006">
          <mc:Choice Requires="x14">
            <control shapeId="3451" r:id="rId377" name="Check Box 379">
              <controlPr defaultSize="0" autoFill="0" autoLine="0" autoPict="0">
                <anchor moveWithCells="1">
                  <from>
                    <xdr:col>12</xdr:col>
                    <xdr:colOff>152400</xdr:colOff>
                    <xdr:row>386</xdr:row>
                    <xdr:rowOff>12700</xdr:rowOff>
                  </from>
                  <to>
                    <xdr:col>12</xdr:col>
                    <xdr:colOff>393700</xdr:colOff>
                    <xdr:row>387</xdr:row>
                    <xdr:rowOff>0</xdr:rowOff>
                  </to>
                </anchor>
              </controlPr>
            </control>
          </mc:Choice>
        </mc:AlternateContent>
        <mc:AlternateContent xmlns:mc="http://schemas.openxmlformats.org/markup-compatibility/2006">
          <mc:Choice Requires="x14">
            <control shapeId="3452" r:id="rId378" name="Check Box 380">
              <controlPr defaultSize="0" autoFill="0" autoLine="0" autoPict="0">
                <anchor moveWithCells="1">
                  <from>
                    <xdr:col>12</xdr:col>
                    <xdr:colOff>152400</xdr:colOff>
                    <xdr:row>387</xdr:row>
                    <xdr:rowOff>12700</xdr:rowOff>
                  </from>
                  <to>
                    <xdr:col>12</xdr:col>
                    <xdr:colOff>393700</xdr:colOff>
                    <xdr:row>388</xdr:row>
                    <xdr:rowOff>0</xdr:rowOff>
                  </to>
                </anchor>
              </controlPr>
            </control>
          </mc:Choice>
        </mc:AlternateContent>
        <mc:AlternateContent xmlns:mc="http://schemas.openxmlformats.org/markup-compatibility/2006">
          <mc:Choice Requires="x14">
            <control shapeId="3453" r:id="rId379" name="Check Box 381">
              <controlPr defaultSize="0" autoFill="0" autoLine="0" autoPict="0">
                <anchor moveWithCells="1">
                  <from>
                    <xdr:col>12</xdr:col>
                    <xdr:colOff>152400</xdr:colOff>
                    <xdr:row>388</xdr:row>
                    <xdr:rowOff>12700</xdr:rowOff>
                  </from>
                  <to>
                    <xdr:col>12</xdr:col>
                    <xdr:colOff>393700</xdr:colOff>
                    <xdr:row>389</xdr:row>
                    <xdr:rowOff>0</xdr:rowOff>
                  </to>
                </anchor>
              </controlPr>
            </control>
          </mc:Choice>
        </mc:AlternateContent>
        <mc:AlternateContent xmlns:mc="http://schemas.openxmlformats.org/markup-compatibility/2006">
          <mc:Choice Requires="x14">
            <control shapeId="3454" r:id="rId380" name="Check Box 382">
              <controlPr defaultSize="0" autoFill="0" autoLine="0" autoPict="0">
                <anchor moveWithCells="1">
                  <from>
                    <xdr:col>12</xdr:col>
                    <xdr:colOff>152400</xdr:colOff>
                    <xdr:row>389</xdr:row>
                    <xdr:rowOff>12700</xdr:rowOff>
                  </from>
                  <to>
                    <xdr:col>12</xdr:col>
                    <xdr:colOff>393700</xdr:colOff>
                    <xdr:row>390</xdr:row>
                    <xdr:rowOff>0</xdr:rowOff>
                  </to>
                </anchor>
              </controlPr>
            </control>
          </mc:Choice>
        </mc:AlternateContent>
        <mc:AlternateContent xmlns:mc="http://schemas.openxmlformats.org/markup-compatibility/2006">
          <mc:Choice Requires="x14">
            <control shapeId="3455" r:id="rId381" name="Check Box 383">
              <controlPr defaultSize="0" autoFill="0" autoLine="0" autoPict="0">
                <anchor moveWithCells="1">
                  <from>
                    <xdr:col>12</xdr:col>
                    <xdr:colOff>152400</xdr:colOff>
                    <xdr:row>390</xdr:row>
                    <xdr:rowOff>12700</xdr:rowOff>
                  </from>
                  <to>
                    <xdr:col>12</xdr:col>
                    <xdr:colOff>393700</xdr:colOff>
                    <xdr:row>391</xdr:row>
                    <xdr:rowOff>0</xdr:rowOff>
                  </to>
                </anchor>
              </controlPr>
            </control>
          </mc:Choice>
        </mc:AlternateContent>
        <mc:AlternateContent xmlns:mc="http://schemas.openxmlformats.org/markup-compatibility/2006">
          <mc:Choice Requires="x14">
            <control shapeId="3456" r:id="rId382" name="Check Box 384">
              <controlPr defaultSize="0" autoFill="0" autoLine="0" autoPict="0">
                <anchor moveWithCells="1">
                  <from>
                    <xdr:col>12</xdr:col>
                    <xdr:colOff>152400</xdr:colOff>
                    <xdr:row>391</xdr:row>
                    <xdr:rowOff>12700</xdr:rowOff>
                  </from>
                  <to>
                    <xdr:col>12</xdr:col>
                    <xdr:colOff>393700</xdr:colOff>
                    <xdr:row>392</xdr:row>
                    <xdr:rowOff>0</xdr:rowOff>
                  </to>
                </anchor>
              </controlPr>
            </control>
          </mc:Choice>
        </mc:AlternateContent>
        <mc:AlternateContent xmlns:mc="http://schemas.openxmlformats.org/markup-compatibility/2006">
          <mc:Choice Requires="x14">
            <control shapeId="3457" r:id="rId383" name="Check Box 385">
              <controlPr defaultSize="0" autoFill="0" autoLine="0" autoPict="0">
                <anchor moveWithCells="1">
                  <from>
                    <xdr:col>12</xdr:col>
                    <xdr:colOff>152400</xdr:colOff>
                    <xdr:row>392</xdr:row>
                    <xdr:rowOff>12700</xdr:rowOff>
                  </from>
                  <to>
                    <xdr:col>12</xdr:col>
                    <xdr:colOff>393700</xdr:colOff>
                    <xdr:row>393</xdr:row>
                    <xdr:rowOff>0</xdr:rowOff>
                  </to>
                </anchor>
              </controlPr>
            </control>
          </mc:Choice>
        </mc:AlternateContent>
        <mc:AlternateContent xmlns:mc="http://schemas.openxmlformats.org/markup-compatibility/2006">
          <mc:Choice Requires="x14">
            <control shapeId="3458" r:id="rId384" name="Check Box 386">
              <controlPr defaultSize="0" autoFill="0" autoLine="0" autoPict="0">
                <anchor moveWithCells="1">
                  <from>
                    <xdr:col>12</xdr:col>
                    <xdr:colOff>152400</xdr:colOff>
                    <xdr:row>393</xdr:row>
                    <xdr:rowOff>12700</xdr:rowOff>
                  </from>
                  <to>
                    <xdr:col>12</xdr:col>
                    <xdr:colOff>393700</xdr:colOff>
                    <xdr:row>394</xdr:row>
                    <xdr:rowOff>0</xdr:rowOff>
                  </to>
                </anchor>
              </controlPr>
            </control>
          </mc:Choice>
        </mc:AlternateContent>
        <mc:AlternateContent xmlns:mc="http://schemas.openxmlformats.org/markup-compatibility/2006">
          <mc:Choice Requires="x14">
            <control shapeId="3459" r:id="rId385" name="Check Box 387">
              <controlPr defaultSize="0" autoFill="0" autoLine="0" autoPict="0">
                <anchor moveWithCells="1">
                  <from>
                    <xdr:col>12</xdr:col>
                    <xdr:colOff>152400</xdr:colOff>
                    <xdr:row>394</xdr:row>
                    <xdr:rowOff>12700</xdr:rowOff>
                  </from>
                  <to>
                    <xdr:col>12</xdr:col>
                    <xdr:colOff>393700</xdr:colOff>
                    <xdr:row>395</xdr:row>
                    <xdr:rowOff>0</xdr:rowOff>
                  </to>
                </anchor>
              </controlPr>
            </control>
          </mc:Choice>
        </mc:AlternateContent>
        <mc:AlternateContent xmlns:mc="http://schemas.openxmlformats.org/markup-compatibility/2006">
          <mc:Choice Requires="x14">
            <control shapeId="3460" r:id="rId386" name="Check Box 388">
              <controlPr defaultSize="0" autoFill="0" autoLine="0" autoPict="0">
                <anchor moveWithCells="1">
                  <from>
                    <xdr:col>12</xdr:col>
                    <xdr:colOff>152400</xdr:colOff>
                    <xdr:row>395</xdr:row>
                    <xdr:rowOff>12700</xdr:rowOff>
                  </from>
                  <to>
                    <xdr:col>12</xdr:col>
                    <xdr:colOff>393700</xdr:colOff>
                    <xdr:row>396</xdr:row>
                    <xdr:rowOff>0</xdr:rowOff>
                  </to>
                </anchor>
              </controlPr>
            </control>
          </mc:Choice>
        </mc:AlternateContent>
        <mc:AlternateContent xmlns:mc="http://schemas.openxmlformats.org/markup-compatibility/2006">
          <mc:Choice Requires="x14">
            <control shapeId="3461" r:id="rId387" name="Check Box 389">
              <controlPr defaultSize="0" autoFill="0" autoLine="0" autoPict="0">
                <anchor moveWithCells="1">
                  <from>
                    <xdr:col>12</xdr:col>
                    <xdr:colOff>152400</xdr:colOff>
                    <xdr:row>396</xdr:row>
                    <xdr:rowOff>12700</xdr:rowOff>
                  </from>
                  <to>
                    <xdr:col>12</xdr:col>
                    <xdr:colOff>393700</xdr:colOff>
                    <xdr:row>397</xdr:row>
                    <xdr:rowOff>0</xdr:rowOff>
                  </to>
                </anchor>
              </controlPr>
            </control>
          </mc:Choice>
        </mc:AlternateContent>
        <mc:AlternateContent xmlns:mc="http://schemas.openxmlformats.org/markup-compatibility/2006">
          <mc:Choice Requires="x14">
            <control shapeId="3462" r:id="rId388" name="Check Box 390">
              <controlPr defaultSize="0" autoFill="0" autoLine="0" autoPict="0">
                <anchor moveWithCells="1">
                  <from>
                    <xdr:col>12</xdr:col>
                    <xdr:colOff>152400</xdr:colOff>
                    <xdr:row>397</xdr:row>
                    <xdr:rowOff>12700</xdr:rowOff>
                  </from>
                  <to>
                    <xdr:col>12</xdr:col>
                    <xdr:colOff>393700</xdr:colOff>
                    <xdr:row>397</xdr:row>
                    <xdr:rowOff>152400</xdr:rowOff>
                  </to>
                </anchor>
              </controlPr>
            </control>
          </mc:Choice>
        </mc:AlternateContent>
        <mc:AlternateContent xmlns:mc="http://schemas.openxmlformats.org/markup-compatibility/2006">
          <mc:Choice Requires="x14">
            <control shapeId="3471" r:id="rId389" name="Check Box 399">
              <controlPr defaultSize="0" autoFill="0" autoLine="0" autoPict="0">
                <anchor moveWithCells="1">
                  <from>
                    <xdr:col>12</xdr:col>
                    <xdr:colOff>152400</xdr:colOff>
                    <xdr:row>16</xdr:row>
                    <xdr:rowOff>12700</xdr:rowOff>
                  </from>
                  <to>
                    <xdr:col>12</xdr:col>
                    <xdr:colOff>393700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ErrorMessage="1" xr:uid="{00000000-0002-0000-0800-000000000000}">
          <x14:formula1>
            <xm:f>'0. Config'!$S$17:$S$26</xm:f>
          </x14:formula1>
          <xm:sqref>P13:P398</xm:sqref>
        </x14:dataValidation>
        <x14:dataValidation type="list" allowBlank="1" showErrorMessage="1" xr:uid="{00000000-0002-0000-0800-000001000000}">
          <x14:formula1>
            <xm:f>'0. Config'!$S$37:$S$46</xm:f>
          </x14:formula1>
          <xm:sqref>J13:J398</xm:sqref>
        </x14:dataValidation>
        <x14:dataValidation type="list" allowBlank="1" showErrorMessage="1" xr:uid="{00000000-0002-0000-0800-000003000000}">
          <x14:formula1>
            <xm:f>'0. Config'!$M$50:$M$59</xm:f>
          </x14:formula1>
          <xm:sqref>K13:K398</xm:sqref>
        </x14:dataValidation>
        <x14:dataValidation type="list" allowBlank="1" showErrorMessage="1" xr:uid="{00000000-0002-0000-0800-000004000000}">
          <x14:formula1>
            <xm:f>'0. Config'!$P$17:$P$26</xm:f>
          </x14:formula1>
          <xm:sqref>O13:O398</xm:sqref>
        </x14:dataValidation>
        <x14:dataValidation type="list" allowBlank="1" showErrorMessage="1" xr:uid="{00000000-0002-0000-0800-000006000000}">
          <x14:formula1>
            <xm:f>'0. Config'!$P$50:$P$59</xm:f>
          </x14:formula1>
          <xm:sqref>L13:L398</xm:sqref>
        </x14:dataValidation>
        <x14:dataValidation type="list" allowBlank="1" showErrorMessage="1" xr:uid="{00000000-0002-0000-0800-000007000000}">
          <x14:formula1>
            <xm:f>'0. Config'!$S$50:$S$52</xm:f>
          </x14:formula1>
          <xm:sqref>N13:N398</xm:sqref>
        </x14:dataValidation>
        <x14:dataValidation type="list" allowBlank="1" showErrorMessage="1" xr:uid="{00000000-0002-0000-0800-000008000000}">
          <x14:formula1>
            <xm:f>'0. Config'!$P$37:$P$46</xm:f>
          </x14:formula1>
          <xm:sqref>Q13:Q398</xm:sqref>
        </x14:dataValidation>
        <x14:dataValidation type="list" allowBlank="1" showErrorMessage="1" xr:uid="{00000000-0002-0000-0800-000005000000}">
          <x14:formula1>
            <xm:f>'0. Config'!$M$37:$M$46</xm:f>
          </x14:formula1>
          <xm:sqref>R13:R398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E06666"/>
    <outlinePr summaryBelow="0" summaryRight="0"/>
  </sheetPr>
  <dimension ref="B5:J209"/>
  <sheetViews>
    <sheetView showGridLines="0" zoomScale="130" zoomScaleNormal="130" workbookViewId="0">
      <selection activeCell="L29" sqref="L29"/>
    </sheetView>
  </sheetViews>
  <sheetFormatPr baseColWidth="10" defaultColWidth="12.5" defaultRowHeight="15.75" customHeight="1"/>
  <cols>
    <col min="1" max="1" width="2.5" customWidth="1"/>
    <col min="2" max="2" width="22.83203125" customWidth="1"/>
    <col min="3" max="3" width="38.83203125" customWidth="1"/>
    <col min="4" max="4" width="14.5" customWidth="1"/>
    <col min="5" max="5" width="20" customWidth="1"/>
    <col min="6" max="6" width="20.5" customWidth="1"/>
    <col min="7" max="7" width="9.83203125" customWidth="1"/>
    <col min="8" max="8" width="13.1640625" customWidth="1"/>
    <col min="9" max="10" width="22.5" customWidth="1"/>
    <col min="11" max="11" width="7.5" customWidth="1"/>
  </cols>
  <sheetData>
    <row r="5" spans="2:10" ht="19">
      <c r="B5" s="506" t="s">
        <v>277</v>
      </c>
      <c r="C5" s="159"/>
      <c r="D5" s="317"/>
      <c r="E5" s="317"/>
      <c r="F5" s="317"/>
      <c r="G5" s="159"/>
      <c r="H5" s="159"/>
      <c r="I5" s="159"/>
      <c r="J5" s="159"/>
    </row>
    <row r="6" spans="2:10" ht="12">
      <c r="B6" s="318"/>
      <c r="C6" s="318"/>
      <c r="D6" s="318"/>
      <c r="E6" s="318"/>
      <c r="F6" s="318"/>
      <c r="G6" s="318"/>
      <c r="H6" s="318"/>
      <c r="I6" s="319"/>
      <c r="J6" s="319"/>
    </row>
    <row r="7" spans="2:10" ht="13">
      <c r="B7" s="160" t="s">
        <v>10</v>
      </c>
      <c r="C7" s="869" t="s">
        <v>6</v>
      </c>
      <c r="D7" s="813"/>
      <c r="E7" s="813"/>
      <c r="F7" s="812"/>
      <c r="G7" s="869" t="s">
        <v>8</v>
      </c>
      <c r="H7" s="812"/>
      <c r="I7" s="161" t="s">
        <v>14</v>
      </c>
      <c r="J7" s="162" t="s">
        <v>8</v>
      </c>
    </row>
    <row r="8" spans="2:10" ht="25.5" customHeight="1">
      <c r="B8" s="870" t="s">
        <v>278</v>
      </c>
      <c r="C8" s="871"/>
      <c r="D8" s="871"/>
      <c r="E8" s="871"/>
      <c r="F8" s="871"/>
      <c r="G8" s="871"/>
      <c r="H8" s="872"/>
      <c r="I8" s="163" t="s">
        <v>279</v>
      </c>
      <c r="J8" s="320" t="s">
        <v>280</v>
      </c>
    </row>
    <row r="9" spans="2:10" ht="39" customHeight="1">
      <c r="B9" s="164" t="s">
        <v>190</v>
      </c>
      <c r="C9" s="165" t="s">
        <v>191</v>
      </c>
      <c r="D9" s="165" t="s">
        <v>130</v>
      </c>
      <c r="E9" s="165" t="s">
        <v>281</v>
      </c>
      <c r="F9" s="165" t="s">
        <v>160</v>
      </c>
      <c r="G9" s="165" t="s">
        <v>282</v>
      </c>
      <c r="H9" s="165" t="s">
        <v>283</v>
      </c>
      <c r="I9" s="165" t="s">
        <v>284</v>
      </c>
      <c r="J9" s="166" t="s">
        <v>285</v>
      </c>
    </row>
    <row r="10" spans="2:10" ht="12">
      <c r="B10" s="167"/>
      <c r="C10" s="75"/>
      <c r="D10" s="75"/>
      <c r="E10" s="168"/>
      <c r="F10" s="75"/>
      <c r="G10" s="169"/>
      <c r="H10" s="170"/>
      <c r="I10" s="171">
        <f t="shared" ref="I10:I209" si="0">H10*G10</f>
        <v>0</v>
      </c>
      <c r="J10" s="172"/>
    </row>
    <row r="11" spans="2:10" ht="12">
      <c r="B11" s="167"/>
      <c r="C11" s="75"/>
      <c r="D11" s="75"/>
      <c r="E11" s="168"/>
      <c r="F11" s="75"/>
      <c r="G11" s="169"/>
      <c r="H11" s="170"/>
      <c r="I11" s="171">
        <f t="shared" si="0"/>
        <v>0</v>
      </c>
      <c r="J11" s="172"/>
    </row>
    <row r="12" spans="2:10" ht="12">
      <c r="B12" s="167"/>
      <c r="C12" s="75"/>
      <c r="D12" s="75"/>
      <c r="E12" s="168"/>
      <c r="F12" s="75"/>
      <c r="G12" s="169"/>
      <c r="H12" s="170"/>
      <c r="I12" s="171">
        <f t="shared" si="0"/>
        <v>0</v>
      </c>
      <c r="J12" s="172"/>
    </row>
    <row r="13" spans="2:10" ht="12">
      <c r="B13" s="167"/>
      <c r="C13" s="75"/>
      <c r="D13" s="75"/>
      <c r="E13" s="168"/>
      <c r="F13" s="75"/>
      <c r="G13" s="169"/>
      <c r="H13" s="170"/>
      <c r="I13" s="171">
        <f t="shared" si="0"/>
        <v>0</v>
      </c>
      <c r="J13" s="172"/>
    </row>
    <row r="14" spans="2:10" ht="12">
      <c r="B14" s="167"/>
      <c r="C14" s="75"/>
      <c r="D14" s="75"/>
      <c r="E14" s="168"/>
      <c r="F14" s="75"/>
      <c r="G14" s="169"/>
      <c r="H14" s="170"/>
      <c r="I14" s="171">
        <f t="shared" si="0"/>
        <v>0</v>
      </c>
      <c r="J14" s="172"/>
    </row>
    <row r="15" spans="2:10" ht="12">
      <c r="B15" s="167"/>
      <c r="C15" s="75"/>
      <c r="D15" s="75"/>
      <c r="E15" s="168"/>
      <c r="F15" s="75"/>
      <c r="G15" s="169"/>
      <c r="H15" s="170"/>
      <c r="I15" s="171">
        <f t="shared" si="0"/>
        <v>0</v>
      </c>
      <c r="J15" s="172"/>
    </row>
    <row r="16" spans="2:10" ht="12">
      <c r="B16" s="167"/>
      <c r="C16" s="75"/>
      <c r="D16" s="75"/>
      <c r="E16" s="168"/>
      <c r="F16" s="75"/>
      <c r="G16" s="169"/>
      <c r="H16" s="170"/>
      <c r="I16" s="171">
        <f t="shared" si="0"/>
        <v>0</v>
      </c>
      <c r="J16" s="172"/>
    </row>
    <row r="17" spans="2:10" ht="12">
      <c r="B17" s="167"/>
      <c r="C17" s="75"/>
      <c r="D17" s="75"/>
      <c r="E17" s="168"/>
      <c r="F17" s="75"/>
      <c r="G17" s="169"/>
      <c r="H17" s="170"/>
      <c r="I17" s="171">
        <f t="shared" si="0"/>
        <v>0</v>
      </c>
      <c r="J17" s="172"/>
    </row>
    <row r="18" spans="2:10" ht="12">
      <c r="B18" s="167"/>
      <c r="C18" s="75"/>
      <c r="D18" s="75"/>
      <c r="E18" s="168"/>
      <c r="F18" s="75"/>
      <c r="G18" s="169"/>
      <c r="H18" s="170"/>
      <c r="I18" s="171">
        <f t="shared" si="0"/>
        <v>0</v>
      </c>
      <c r="J18" s="172"/>
    </row>
    <row r="19" spans="2:10" ht="12">
      <c r="B19" s="167"/>
      <c r="C19" s="75"/>
      <c r="D19" s="75"/>
      <c r="E19" s="168"/>
      <c r="F19" s="75"/>
      <c r="G19" s="169"/>
      <c r="H19" s="170"/>
      <c r="I19" s="171">
        <f t="shared" si="0"/>
        <v>0</v>
      </c>
      <c r="J19" s="172"/>
    </row>
    <row r="20" spans="2:10" ht="12">
      <c r="B20" s="167"/>
      <c r="C20" s="75"/>
      <c r="D20" s="75"/>
      <c r="E20" s="168"/>
      <c r="F20" s="75"/>
      <c r="G20" s="169"/>
      <c r="H20" s="170"/>
      <c r="I20" s="171">
        <f t="shared" si="0"/>
        <v>0</v>
      </c>
      <c r="J20" s="172"/>
    </row>
    <row r="21" spans="2:10" ht="12">
      <c r="B21" s="167"/>
      <c r="C21" s="75"/>
      <c r="D21" s="75"/>
      <c r="E21" s="168"/>
      <c r="F21" s="75"/>
      <c r="G21" s="169"/>
      <c r="H21" s="170"/>
      <c r="I21" s="171">
        <f t="shared" si="0"/>
        <v>0</v>
      </c>
      <c r="J21" s="172"/>
    </row>
    <row r="22" spans="2:10" ht="12">
      <c r="B22" s="167"/>
      <c r="C22" s="75"/>
      <c r="D22" s="75"/>
      <c r="E22" s="168"/>
      <c r="F22" s="75"/>
      <c r="G22" s="169"/>
      <c r="H22" s="170"/>
      <c r="I22" s="171">
        <f t="shared" si="0"/>
        <v>0</v>
      </c>
      <c r="J22" s="172"/>
    </row>
    <row r="23" spans="2:10" ht="12">
      <c r="B23" s="167"/>
      <c r="C23" s="75"/>
      <c r="D23" s="75"/>
      <c r="E23" s="75"/>
      <c r="F23" s="75"/>
      <c r="G23" s="169"/>
      <c r="H23" s="170"/>
      <c r="I23" s="171">
        <f t="shared" si="0"/>
        <v>0</v>
      </c>
      <c r="J23" s="172"/>
    </row>
    <row r="24" spans="2:10" ht="12">
      <c r="B24" s="167"/>
      <c r="C24" s="75"/>
      <c r="D24" s="75"/>
      <c r="E24" s="75"/>
      <c r="F24" s="75"/>
      <c r="G24" s="169"/>
      <c r="H24" s="170"/>
      <c r="I24" s="171">
        <f t="shared" si="0"/>
        <v>0</v>
      </c>
      <c r="J24" s="172"/>
    </row>
    <row r="25" spans="2:10" ht="12">
      <c r="B25" s="167"/>
      <c r="C25" s="75"/>
      <c r="D25" s="75"/>
      <c r="E25" s="75"/>
      <c r="F25" s="75"/>
      <c r="G25" s="169"/>
      <c r="H25" s="170"/>
      <c r="I25" s="171">
        <f t="shared" si="0"/>
        <v>0</v>
      </c>
      <c r="J25" s="172"/>
    </row>
    <row r="26" spans="2:10" ht="12">
      <c r="B26" s="167"/>
      <c r="C26" s="75"/>
      <c r="D26" s="75"/>
      <c r="E26" s="75"/>
      <c r="F26" s="75"/>
      <c r="G26" s="169"/>
      <c r="H26" s="170"/>
      <c r="I26" s="171">
        <f t="shared" si="0"/>
        <v>0</v>
      </c>
      <c r="J26" s="172"/>
    </row>
    <row r="27" spans="2:10" ht="12">
      <c r="B27" s="167"/>
      <c r="C27" s="75"/>
      <c r="D27" s="75"/>
      <c r="E27" s="75"/>
      <c r="F27" s="75"/>
      <c r="G27" s="169"/>
      <c r="H27" s="170"/>
      <c r="I27" s="171">
        <f t="shared" si="0"/>
        <v>0</v>
      </c>
      <c r="J27" s="172"/>
    </row>
    <row r="28" spans="2:10" ht="12">
      <c r="B28" s="167"/>
      <c r="C28" s="75"/>
      <c r="D28" s="75"/>
      <c r="E28" s="75"/>
      <c r="F28" s="75"/>
      <c r="G28" s="169"/>
      <c r="H28" s="170"/>
      <c r="I28" s="171">
        <f t="shared" si="0"/>
        <v>0</v>
      </c>
      <c r="J28" s="172"/>
    </row>
    <row r="29" spans="2:10" ht="12">
      <c r="B29" s="167"/>
      <c r="C29" s="75"/>
      <c r="D29" s="75"/>
      <c r="E29" s="75"/>
      <c r="F29" s="75"/>
      <c r="G29" s="169"/>
      <c r="H29" s="170"/>
      <c r="I29" s="171">
        <f t="shared" si="0"/>
        <v>0</v>
      </c>
      <c r="J29" s="172"/>
    </row>
    <row r="30" spans="2:10" ht="12">
      <c r="B30" s="167"/>
      <c r="C30" s="75"/>
      <c r="D30" s="75"/>
      <c r="E30" s="75"/>
      <c r="F30" s="75"/>
      <c r="G30" s="169"/>
      <c r="H30" s="170"/>
      <c r="I30" s="171">
        <f t="shared" si="0"/>
        <v>0</v>
      </c>
      <c r="J30" s="172"/>
    </row>
    <row r="31" spans="2:10" ht="12">
      <c r="B31" s="167"/>
      <c r="C31" s="75"/>
      <c r="D31" s="75"/>
      <c r="E31" s="75"/>
      <c r="F31" s="75"/>
      <c r="G31" s="169"/>
      <c r="H31" s="170"/>
      <c r="I31" s="171">
        <f t="shared" si="0"/>
        <v>0</v>
      </c>
      <c r="J31" s="172"/>
    </row>
    <row r="32" spans="2:10" ht="12">
      <c r="B32" s="167"/>
      <c r="C32" s="75"/>
      <c r="D32" s="75"/>
      <c r="E32" s="75"/>
      <c r="F32" s="75"/>
      <c r="G32" s="169"/>
      <c r="H32" s="170"/>
      <c r="I32" s="171">
        <f t="shared" si="0"/>
        <v>0</v>
      </c>
      <c r="J32" s="172"/>
    </row>
    <row r="33" spans="2:10" ht="12">
      <c r="B33" s="167"/>
      <c r="C33" s="75"/>
      <c r="D33" s="75"/>
      <c r="E33" s="75"/>
      <c r="F33" s="75"/>
      <c r="G33" s="169"/>
      <c r="H33" s="170"/>
      <c r="I33" s="171">
        <f t="shared" si="0"/>
        <v>0</v>
      </c>
      <c r="J33" s="172"/>
    </row>
    <row r="34" spans="2:10" ht="12">
      <c r="B34" s="167"/>
      <c r="C34" s="75"/>
      <c r="D34" s="75"/>
      <c r="E34" s="75"/>
      <c r="F34" s="75"/>
      <c r="G34" s="169"/>
      <c r="H34" s="170"/>
      <c r="I34" s="171">
        <f t="shared" si="0"/>
        <v>0</v>
      </c>
      <c r="J34" s="172"/>
    </row>
    <row r="35" spans="2:10" ht="12">
      <c r="B35" s="167"/>
      <c r="C35" s="75"/>
      <c r="D35" s="75"/>
      <c r="E35" s="75"/>
      <c r="F35" s="75"/>
      <c r="G35" s="169"/>
      <c r="H35" s="170"/>
      <c r="I35" s="171">
        <f t="shared" si="0"/>
        <v>0</v>
      </c>
      <c r="J35" s="172"/>
    </row>
    <row r="36" spans="2:10" ht="12">
      <c r="B36" s="167"/>
      <c r="C36" s="75"/>
      <c r="D36" s="75"/>
      <c r="E36" s="75"/>
      <c r="F36" s="75"/>
      <c r="G36" s="169"/>
      <c r="H36" s="170"/>
      <c r="I36" s="171">
        <f t="shared" si="0"/>
        <v>0</v>
      </c>
      <c r="J36" s="172"/>
    </row>
    <row r="37" spans="2:10" ht="12">
      <c r="B37" s="167"/>
      <c r="C37" s="75"/>
      <c r="D37" s="75"/>
      <c r="E37" s="75"/>
      <c r="F37" s="75"/>
      <c r="G37" s="169"/>
      <c r="H37" s="170"/>
      <c r="I37" s="171">
        <f t="shared" si="0"/>
        <v>0</v>
      </c>
      <c r="J37" s="172"/>
    </row>
    <row r="38" spans="2:10" ht="12">
      <c r="B38" s="167"/>
      <c r="C38" s="75"/>
      <c r="D38" s="75"/>
      <c r="E38" s="75"/>
      <c r="F38" s="75"/>
      <c r="G38" s="169"/>
      <c r="H38" s="170"/>
      <c r="I38" s="171">
        <f t="shared" si="0"/>
        <v>0</v>
      </c>
      <c r="J38" s="172"/>
    </row>
    <row r="39" spans="2:10" ht="12">
      <c r="B39" s="167"/>
      <c r="C39" s="75"/>
      <c r="D39" s="75"/>
      <c r="E39" s="75"/>
      <c r="F39" s="75"/>
      <c r="G39" s="169"/>
      <c r="H39" s="170"/>
      <c r="I39" s="171">
        <f t="shared" si="0"/>
        <v>0</v>
      </c>
      <c r="J39" s="172"/>
    </row>
    <row r="40" spans="2:10" ht="12">
      <c r="B40" s="167"/>
      <c r="C40" s="75"/>
      <c r="D40" s="75"/>
      <c r="E40" s="75"/>
      <c r="F40" s="75"/>
      <c r="G40" s="169"/>
      <c r="H40" s="170"/>
      <c r="I40" s="171">
        <f t="shared" si="0"/>
        <v>0</v>
      </c>
      <c r="J40" s="172"/>
    </row>
    <row r="41" spans="2:10" ht="12">
      <c r="B41" s="167"/>
      <c r="C41" s="75"/>
      <c r="D41" s="75"/>
      <c r="E41" s="75"/>
      <c r="F41" s="75"/>
      <c r="G41" s="169"/>
      <c r="H41" s="170"/>
      <c r="I41" s="171">
        <f t="shared" si="0"/>
        <v>0</v>
      </c>
      <c r="J41" s="172"/>
    </row>
    <row r="42" spans="2:10" ht="12">
      <c r="B42" s="167"/>
      <c r="C42" s="75"/>
      <c r="D42" s="75"/>
      <c r="E42" s="75"/>
      <c r="F42" s="75"/>
      <c r="G42" s="169"/>
      <c r="H42" s="170"/>
      <c r="I42" s="171">
        <f t="shared" si="0"/>
        <v>0</v>
      </c>
      <c r="J42" s="172"/>
    </row>
    <row r="43" spans="2:10" ht="12">
      <c r="B43" s="167"/>
      <c r="C43" s="75"/>
      <c r="D43" s="75"/>
      <c r="E43" s="75"/>
      <c r="F43" s="75"/>
      <c r="G43" s="169"/>
      <c r="H43" s="170"/>
      <c r="I43" s="171">
        <f t="shared" si="0"/>
        <v>0</v>
      </c>
      <c r="J43" s="172"/>
    </row>
    <row r="44" spans="2:10" ht="12">
      <c r="B44" s="167"/>
      <c r="C44" s="75"/>
      <c r="D44" s="75"/>
      <c r="E44" s="75"/>
      <c r="F44" s="75"/>
      <c r="G44" s="169"/>
      <c r="H44" s="170"/>
      <c r="I44" s="171">
        <f t="shared" si="0"/>
        <v>0</v>
      </c>
      <c r="J44" s="172"/>
    </row>
    <row r="45" spans="2:10" ht="12">
      <c r="B45" s="167"/>
      <c r="C45" s="75"/>
      <c r="D45" s="75"/>
      <c r="E45" s="75"/>
      <c r="F45" s="75"/>
      <c r="G45" s="169"/>
      <c r="H45" s="170"/>
      <c r="I45" s="171">
        <f t="shared" si="0"/>
        <v>0</v>
      </c>
      <c r="J45" s="172"/>
    </row>
    <row r="46" spans="2:10" ht="12">
      <c r="B46" s="167"/>
      <c r="C46" s="75"/>
      <c r="D46" s="75"/>
      <c r="E46" s="75"/>
      <c r="F46" s="75"/>
      <c r="G46" s="169"/>
      <c r="H46" s="170"/>
      <c r="I46" s="171">
        <f t="shared" si="0"/>
        <v>0</v>
      </c>
      <c r="J46" s="172"/>
    </row>
    <row r="47" spans="2:10" ht="12">
      <c r="B47" s="167"/>
      <c r="C47" s="75"/>
      <c r="D47" s="75"/>
      <c r="E47" s="75"/>
      <c r="F47" s="75"/>
      <c r="G47" s="169"/>
      <c r="H47" s="170"/>
      <c r="I47" s="171">
        <f t="shared" si="0"/>
        <v>0</v>
      </c>
      <c r="J47" s="172"/>
    </row>
    <row r="48" spans="2:10" ht="12">
      <c r="B48" s="167"/>
      <c r="C48" s="75"/>
      <c r="D48" s="75"/>
      <c r="E48" s="75"/>
      <c r="F48" s="75"/>
      <c r="G48" s="169"/>
      <c r="H48" s="170"/>
      <c r="I48" s="171">
        <f t="shared" si="0"/>
        <v>0</v>
      </c>
      <c r="J48" s="172"/>
    </row>
    <row r="49" spans="2:10" ht="12">
      <c r="B49" s="167"/>
      <c r="C49" s="75"/>
      <c r="D49" s="75"/>
      <c r="E49" s="75"/>
      <c r="F49" s="75"/>
      <c r="G49" s="169"/>
      <c r="H49" s="170"/>
      <c r="I49" s="171">
        <f t="shared" si="0"/>
        <v>0</v>
      </c>
      <c r="J49" s="172"/>
    </row>
    <row r="50" spans="2:10" ht="12">
      <c r="B50" s="167"/>
      <c r="C50" s="75"/>
      <c r="D50" s="75"/>
      <c r="E50" s="75"/>
      <c r="F50" s="75"/>
      <c r="G50" s="169"/>
      <c r="H50" s="170"/>
      <c r="I50" s="171">
        <f t="shared" si="0"/>
        <v>0</v>
      </c>
      <c r="J50" s="172"/>
    </row>
    <row r="51" spans="2:10" ht="12">
      <c r="B51" s="167"/>
      <c r="C51" s="75"/>
      <c r="D51" s="75"/>
      <c r="E51" s="75"/>
      <c r="F51" s="75"/>
      <c r="G51" s="169"/>
      <c r="H51" s="170"/>
      <c r="I51" s="171">
        <f t="shared" si="0"/>
        <v>0</v>
      </c>
      <c r="J51" s="172"/>
    </row>
    <row r="52" spans="2:10" ht="12">
      <c r="B52" s="167"/>
      <c r="C52" s="75"/>
      <c r="D52" s="75"/>
      <c r="E52" s="75"/>
      <c r="F52" s="75"/>
      <c r="G52" s="169"/>
      <c r="H52" s="170"/>
      <c r="I52" s="171">
        <f t="shared" si="0"/>
        <v>0</v>
      </c>
      <c r="J52" s="172"/>
    </row>
    <row r="53" spans="2:10" ht="12">
      <c r="B53" s="167"/>
      <c r="C53" s="75"/>
      <c r="D53" s="75"/>
      <c r="E53" s="75"/>
      <c r="F53" s="75"/>
      <c r="G53" s="169"/>
      <c r="H53" s="170"/>
      <c r="I53" s="171">
        <f t="shared" si="0"/>
        <v>0</v>
      </c>
      <c r="J53" s="172"/>
    </row>
    <row r="54" spans="2:10" ht="12">
      <c r="B54" s="167"/>
      <c r="C54" s="75"/>
      <c r="D54" s="75"/>
      <c r="E54" s="75"/>
      <c r="F54" s="75"/>
      <c r="G54" s="169"/>
      <c r="H54" s="170"/>
      <c r="I54" s="171">
        <f t="shared" si="0"/>
        <v>0</v>
      </c>
      <c r="J54" s="172"/>
    </row>
    <row r="55" spans="2:10" ht="12">
      <c r="B55" s="167"/>
      <c r="C55" s="75"/>
      <c r="D55" s="75"/>
      <c r="E55" s="75"/>
      <c r="F55" s="75"/>
      <c r="G55" s="169"/>
      <c r="H55" s="170"/>
      <c r="I55" s="171">
        <f t="shared" si="0"/>
        <v>0</v>
      </c>
      <c r="J55" s="172"/>
    </row>
    <row r="56" spans="2:10" ht="12">
      <c r="B56" s="167"/>
      <c r="C56" s="75"/>
      <c r="D56" s="75"/>
      <c r="E56" s="75"/>
      <c r="F56" s="75"/>
      <c r="G56" s="169"/>
      <c r="H56" s="170"/>
      <c r="I56" s="171">
        <f t="shared" si="0"/>
        <v>0</v>
      </c>
      <c r="J56" s="172"/>
    </row>
    <row r="57" spans="2:10" ht="12">
      <c r="B57" s="167"/>
      <c r="C57" s="75"/>
      <c r="D57" s="75"/>
      <c r="E57" s="75"/>
      <c r="F57" s="75"/>
      <c r="G57" s="169"/>
      <c r="H57" s="170"/>
      <c r="I57" s="171">
        <f t="shared" si="0"/>
        <v>0</v>
      </c>
      <c r="J57" s="172"/>
    </row>
    <row r="58" spans="2:10" ht="12">
      <c r="B58" s="167"/>
      <c r="C58" s="75"/>
      <c r="D58" s="75"/>
      <c r="E58" s="75"/>
      <c r="F58" s="75"/>
      <c r="G58" s="169"/>
      <c r="H58" s="170"/>
      <c r="I58" s="171">
        <f t="shared" si="0"/>
        <v>0</v>
      </c>
      <c r="J58" s="172"/>
    </row>
    <row r="59" spans="2:10" ht="12">
      <c r="B59" s="167"/>
      <c r="C59" s="75"/>
      <c r="D59" s="75"/>
      <c r="E59" s="75"/>
      <c r="F59" s="75"/>
      <c r="G59" s="169"/>
      <c r="H59" s="170"/>
      <c r="I59" s="171">
        <f t="shared" si="0"/>
        <v>0</v>
      </c>
      <c r="J59" s="172"/>
    </row>
    <row r="60" spans="2:10" ht="12">
      <c r="B60" s="167"/>
      <c r="C60" s="75"/>
      <c r="D60" s="75"/>
      <c r="E60" s="75"/>
      <c r="F60" s="75"/>
      <c r="G60" s="169"/>
      <c r="H60" s="170"/>
      <c r="I60" s="171">
        <f t="shared" si="0"/>
        <v>0</v>
      </c>
      <c r="J60" s="172"/>
    </row>
    <row r="61" spans="2:10" ht="12">
      <c r="B61" s="167"/>
      <c r="C61" s="75"/>
      <c r="D61" s="75"/>
      <c r="E61" s="75"/>
      <c r="F61" s="75"/>
      <c r="G61" s="169"/>
      <c r="H61" s="170"/>
      <c r="I61" s="171">
        <f t="shared" si="0"/>
        <v>0</v>
      </c>
      <c r="J61" s="172"/>
    </row>
    <row r="62" spans="2:10" ht="12">
      <c r="B62" s="167"/>
      <c r="C62" s="75"/>
      <c r="D62" s="75"/>
      <c r="E62" s="75"/>
      <c r="F62" s="75"/>
      <c r="G62" s="169"/>
      <c r="H62" s="170"/>
      <c r="I62" s="171">
        <f t="shared" si="0"/>
        <v>0</v>
      </c>
      <c r="J62" s="172"/>
    </row>
    <row r="63" spans="2:10" ht="12">
      <c r="B63" s="167"/>
      <c r="C63" s="75"/>
      <c r="D63" s="75"/>
      <c r="E63" s="75"/>
      <c r="F63" s="75"/>
      <c r="G63" s="169"/>
      <c r="H63" s="170"/>
      <c r="I63" s="171">
        <f t="shared" si="0"/>
        <v>0</v>
      </c>
      <c r="J63" s="172"/>
    </row>
    <row r="64" spans="2:10" ht="12">
      <c r="B64" s="167"/>
      <c r="C64" s="75"/>
      <c r="D64" s="75"/>
      <c r="E64" s="75"/>
      <c r="F64" s="75"/>
      <c r="G64" s="169"/>
      <c r="H64" s="170"/>
      <c r="I64" s="171">
        <f t="shared" si="0"/>
        <v>0</v>
      </c>
      <c r="J64" s="172"/>
    </row>
    <row r="65" spans="2:10" ht="12">
      <c r="B65" s="167"/>
      <c r="C65" s="75"/>
      <c r="D65" s="75"/>
      <c r="E65" s="75"/>
      <c r="F65" s="75"/>
      <c r="G65" s="169"/>
      <c r="H65" s="170"/>
      <c r="I65" s="171">
        <f t="shared" si="0"/>
        <v>0</v>
      </c>
      <c r="J65" s="172"/>
    </row>
    <row r="66" spans="2:10" ht="12">
      <c r="B66" s="167"/>
      <c r="C66" s="75"/>
      <c r="D66" s="75"/>
      <c r="E66" s="75"/>
      <c r="F66" s="75"/>
      <c r="G66" s="169"/>
      <c r="H66" s="170"/>
      <c r="I66" s="171">
        <f t="shared" si="0"/>
        <v>0</v>
      </c>
      <c r="J66" s="172"/>
    </row>
    <row r="67" spans="2:10" ht="12">
      <c r="B67" s="167"/>
      <c r="C67" s="75"/>
      <c r="D67" s="75"/>
      <c r="E67" s="75"/>
      <c r="F67" s="75"/>
      <c r="G67" s="169"/>
      <c r="H67" s="170"/>
      <c r="I67" s="171">
        <f t="shared" si="0"/>
        <v>0</v>
      </c>
      <c r="J67" s="172"/>
    </row>
    <row r="68" spans="2:10" ht="12">
      <c r="B68" s="167"/>
      <c r="C68" s="75"/>
      <c r="D68" s="75"/>
      <c r="E68" s="75"/>
      <c r="F68" s="75"/>
      <c r="G68" s="169"/>
      <c r="H68" s="170"/>
      <c r="I68" s="171">
        <f t="shared" si="0"/>
        <v>0</v>
      </c>
      <c r="J68" s="172"/>
    </row>
    <row r="69" spans="2:10" ht="12">
      <c r="B69" s="167"/>
      <c r="C69" s="75"/>
      <c r="D69" s="75"/>
      <c r="E69" s="75"/>
      <c r="F69" s="75"/>
      <c r="G69" s="169"/>
      <c r="H69" s="170"/>
      <c r="I69" s="171">
        <f t="shared" si="0"/>
        <v>0</v>
      </c>
      <c r="J69" s="172"/>
    </row>
    <row r="70" spans="2:10" ht="12">
      <c r="B70" s="167"/>
      <c r="C70" s="75"/>
      <c r="D70" s="75"/>
      <c r="E70" s="75"/>
      <c r="F70" s="75"/>
      <c r="G70" s="169"/>
      <c r="H70" s="170"/>
      <c r="I70" s="171">
        <f t="shared" si="0"/>
        <v>0</v>
      </c>
      <c r="J70" s="172"/>
    </row>
    <row r="71" spans="2:10" ht="12">
      <c r="B71" s="167"/>
      <c r="C71" s="75"/>
      <c r="D71" s="75"/>
      <c r="E71" s="75"/>
      <c r="F71" s="75"/>
      <c r="G71" s="169"/>
      <c r="H71" s="170"/>
      <c r="I71" s="171">
        <f t="shared" si="0"/>
        <v>0</v>
      </c>
      <c r="J71" s="172"/>
    </row>
    <row r="72" spans="2:10" ht="12">
      <c r="B72" s="167"/>
      <c r="C72" s="75"/>
      <c r="D72" s="75"/>
      <c r="E72" s="75"/>
      <c r="F72" s="75"/>
      <c r="G72" s="169"/>
      <c r="H72" s="170"/>
      <c r="I72" s="171">
        <f t="shared" si="0"/>
        <v>0</v>
      </c>
      <c r="J72" s="172"/>
    </row>
    <row r="73" spans="2:10" ht="12">
      <c r="B73" s="167"/>
      <c r="C73" s="75"/>
      <c r="D73" s="75"/>
      <c r="E73" s="75"/>
      <c r="F73" s="75"/>
      <c r="G73" s="169"/>
      <c r="H73" s="170"/>
      <c r="I73" s="171">
        <f t="shared" si="0"/>
        <v>0</v>
      </c>
      <c r="J73" s="172"/>
    </row>
    <row r="74" spans="2:10" ht="12">
      <c r="B74" s="167"/>
      <c r="C74" s="75"/>
      <c r="D74" s="75"/>
      <c r="E74" s="75"/>
      <c r="F74" s="75"/>
      <c r="G74" s="169"/>
      <c r="H74" s="170"/>
      <c r="I74" s="171">
        <f t="shared" si="0"/>
        <v>0</v>
      </c>
      <c r="J74" s="172"/>
    </row>
    <row r="75" spans="2:10" ht="12">
      <c r="B75" s="167"/>
      <c r="C75" s="75"/>
      <c r="D75" s="75"/>
      <c r="E75" s="75"/>
      <c r="F75" s="75"/>
      <c r="G75" s="169"/>
      <c r="H75" s="170"/>
      <c r="I75" s="171">
        <f t="shared" si="0"/>
        <v>0</v>
      </c>
      <c r="J75" s="172"/>
    </row>
    <row r="76" spans="2:10" ht="12">
      <c r="B76" s="167"/>
      <c r="C76" s="75"/>
      <c r="D76" s="75"/>
      <c r="E76" s="75"/>
      <c r="F76" s="75"/>
      <c r="G76" s="169"/>
      <c r="H76" s="170"/>
      <c r="I76" s="171">
        <f t="shared" si="0"/>
        <v>0</v>
      </c>
      <c r="J76" s="172"/>
    </row>
    <row r="77" spans="2:10" ht="12">
      <c r="B77" s="167"/>
      <c r="C77" s="75"/>
      <c r="D77" s="75"/>
      <c r="E77" s="75"/>
      <c r="F77" s="75"/>
      <c r="G77" s="169"/>
      <c r="H77" s="170"/>
      <c r="I77" s="171">
        <f t="shared" si="0"/>
        <v>0</v>
      </c>
      <c r="J77" s="172"/>
    </row>
    <row r="78" spans="2:10" ht="12">
      <c r="B78" s="167"/>
      <c r="C78" s="75"/>
      <c r="D78" s="75"/>
      <c r="E78" s="75"/>
      <c r="F78" s="75"/>
      <c r="G78" s="169"/>
      <c r="H78" s="170"/>
      <c r="I78" s="171">
        <f t="shared" si="0"/>
        <v>0</v>
      </c>
      <c r="J78" s="172"/>
    </row>
    <row r="79" spans="2:10" ht="12">
      <c r="B79" s="167"/>
      <c r="C79" s="75"/>
      <c r="D79" s="75"/>
      <c r="E79" s="75"/>
      <c r="F79" s="75"/>
      <c r="G79" s="169"/>
      <c r="H79" s="170"/>
      <c r="I79" s="171">
        <f t="shared" si="0"/>
        <v>0</v>
      </c>
      <c r="J79" s="172"/>
    </row>
    <row r="80" spans="2:10" ht="12">
      <c r="B80" s="167"/>
      <c r="C80" s="75"/>
      <c r="D80" s="75"/>
      <c r="E80" s="75"/>
      <c r="F80" s="75"/>
      <c r="G80" s="169"/>
      <c r="H80" s="170"/>
      <c r="I80" s="171">
        <f t="shared" si="0"/>
        <v>0</v>
      </c>
      <c r="J80" s="172"/>
    </row>
    <row r="81" spans="2:10" ht="12">
      <c r="B81" s="167"/>
      <c r="C81" s="75"/>
      <c r="D81" s="75"/>
      <c r="E81" s="75"/>
      <c r="F81" s="75"/>
      <c r="G81" s="169"/>
      <c r="H81" s="170"/>
      <c r="I81" s="171">
        <f t="shared" si="0"/>
        <v>0</v>
      </c>
      <c r="J81" s="172"/>
    </row>
    <row r="82" spans="2:10" ht="12">
      <c r="B82" s="167"/>
      <c r="C82" s="75"/>
      <c r="D82" s="75"/>
      <c r="E82" s="75"/>
      <c r="F82" s="75"/>
      <c r="G82" s="169"/>
      <c r="H82" s="170"/>
      <c r="I82" s="171">
        <f t="shared" si="0"/>
        <v>0</v>
      </c>
      <c r="J82" s="172"/>
    </row>
    <row r="83" spans="2:10" ht="12">
      <c r="B83" s="167"/>
      <c r="C83" s="75"/>
      <c r="D83" s="75"/>
      <c r="E83" s="75"/>
      <c r="F83" s="75"/>
      <c r="G83" s="169"/>
      <c r="H83" s="170"/>
      <c r="I83" s="171">
        <f t="shared" si="0"/>
        <v>0</v>
      </c>
      <c r="J83" s="172"/>
    </row>
    <row r="84" spans="2:10" ht="12">
      <c r="B84" s="167"/>
      <c r="C84" s="75"/>
      <c r="D84" s="75"/>
      <c r="E84" s="75"/>
      <c r="F84" s="75"/>
      <c r="G84" s="169"/>
      <c r="H84" s="170"/>
      <c r="I84" s="171">
        <f t="shared" si="0"/>
        <v>0</v>
      </c>
      <c r="J84" s="172"/>
    </row>
    <row r="85" spans="2:10" ht="12">
      <c r="B85" s="167"/>
      <c r="C85" s="75"/>
      <c r="D85" s="75"/>
      <c r="E85" s="75"/>
      <c r="F85" s="75"/>
      <c r="G85" s="169"/>
      <c r="H85" s="170"/>
      <c r="I85" s="171">
        <f t="shared" si="0"/>
        <v>0</v>
      </c>
      <c r="J85" s="172"/>
    </row>
    <row r="86" spans="2:10" ht="12">
      <c r="B86" s="167"/>
      <c r="C86" s="75"/>
      <c r="D86" s="75"/>
      <c r="E86" s="75"/>
      <c r="F86" s="75"/>
      <c r="G86" s="169"/>
      <c r="H86" s="170"/>
      <c r="I86" s="171">
        <f t="shared" si="0"/>
        <v>0</v>
      </c>
      <c r="J86" s="172"/>
    </row>
    <row r="87" spans="2:10" ht="12">
      <c r="B87" s="167"/>
      <c r="C87" s="75"/>
      <c r="D87" s="75"/>
      <c r="E87" s="75"/>
      <c r="F87" s="75"/>
      <c r="G87" s="169"/>
      <c r="H87" s="170"/>
      <c r="I87" s="171">
        <f t="shared" si="0"/>
        <v>0</v>
      </c>
      <c r="J87" s="172"/>
    </row>
    <row r="88" spans="2:10" ht="12">
      <c r="B88" s="167"/>
      <c r="C88" s="75"/>
      <c r="D88" s="75"/>
      <c r="E88" s="75"/>
      <c r="F88" s="75"/>
      <c r="G88" s="169"/>
      <c r="H88" s="170"/>
      <c r="I88" s="171">
        <f t="shared" si="0"/>
        <v>0</v>
      </c>
      <c r="J88" s="172"/>
    </row>
    <row r="89" spans="2:10" ht="12">
      <c r="B89" s="167"/>
      <c r="C89" s="75"/>
      <c r="D89" s="75"/>
      <c r="E89" s="75"/>
      <c r="F89" s="75"/>
      <c r="G89" s="169"/>
      <c r="H89" s="170"/>
      <c r="I89" s="171">
        <f t="shared" si="0"/>
        <v>0</v>
      </c>
      <c r="J89" s="172"/>
    </row>
    <row r="90" spans="2:10" ht="12">
      <c r="B90" s="167"/>
      <c r="C90" s="75"/>
      <c r="D90" s="75"/>
      <c r="E90" s="75"/>
      <c r="F90" s="75"/>
      <c r="G90" s="169"/>
      <c r="H90" s="170"/>
      <c r="I90" s="171">
        <f t="shared" si="0"/>
        <v>0</v>
      </c>
      <c r="J90" s="172"/>
    </row>
    <row r="91" spans="2:10" ht="12">
      <c r="B91" s="167"/>
      <c r="C91" s="75"/>
      <c r="D91" s="75"/>
      <c r="E91" s="75"/>
      <c r="F91" s="75"/>
      <c r="G91" s="169"/>
      <c r="H91" s="170"/>
      <c r="I91" s="171">
        <f t="shared" si="0"/>
        <v>0</v>
      </c>
      <c r="J91" s="172"/>
    </row>
    <row r="92" spans="2:10" ht="12">
      <c r="B92" s="167"/>
      <c r="C92" s="75"/>
      <c r="D92" s="75"/>
      <c r="E92" s="75"/>
      <c r="F92" s="75"/>
      <c r="G92" s="169"/>
      <c r="H92" s="170"/>
      <c r="I92" s="171">
        <f t="shared" si="0"/>
        <v>0</v>
      </c>
      <c r="J92" s="172"/>
    </row>
    <row r="93" spans="2:10" ht="12">
      <c r="B93" s="167"/>
      <c r="C93" s="75"/>
      <c r="D93" s="75"/>
      <c r="E93" s="75"/>
      <c r="F93" s="75"/>
      <c r="G93" s="169"/>
      <c r="H93" s="170"/>
      <c r="I93" s="171">
        <f t="shared" si="0"/>
        <v>0</v>
      </c>
      <c r="J93" s="172"/>
    </row>
    <row r="94" spans="2:10" ht="12">
      <c r="B94" s="167"/>
      <c r="C94" s="75"/>
      <c r="D94" s="75"/>
      <c r="E94" s="75"/>
      <c r="F94" s="75"/>
      <c r="G94" s="169"/>
      <c r="H94" s="170"/>
      <c r="I94" s="171">
        <f t="shared" si="0"/>
        <v>0</v>
      </c>
      <c r="J94" s="172"/>
    </row>
    <row r="95" spans="2:10" ht="12">
      <c r="B95" s="167"/>
      <c r="C95" s="75"/>
      <c r="D95" s="75"/>
      <c r="E95" s="75"/>
      <c r="F95" s="75"/>
      <c r="G95" s="169"/>
      <c r="H95" s="170"/>
      <c r="I95" s="171">
        <f t="shared" si="0"/>
        <v>0</v>
      </c>
      <c r="J95" s="172"/>
    </row>
    <row r="96" spans="2:10" ht="12">
      <c r="B96" s="167"/>
      <c r="C96" s="75"/>
      <c r="D96" s="75"/>
      <c r="E96" s="75"/>
      <c r="F96" s="75"/>
      <c r="G96" s="169"/>
      <c r="H96" s="170"/>
      <c r="I96" s="171">
        <f t="shared" si="0"/>
        <v>0</v>
      </c>
      <c r="J96" s="172"/>
    </row>
    <row r="97" spans="2:10" ht="12">
      <c r="B97" s="167"/>
      <c r="C97" s="75"/>
      <c r="D97" s="75"/>
      <c r="E97" s="75"/>
      <c r="F97" s="75"/>
      <c r="G97" s="169"/>
      <c r="H97" s="170"/>
      <c r="I97" s="171">
        <f t="shared" si="0"/>
        <v>0</v>
      </c>
      <c r="J97" s="172"/>
    </row>
    <row r="98" spans="2:10" ht="12">
      <c r="B98" s="167"/>
      <c r="C98" s="75"/>
      <c r="D98" s="75"/>
      <c r="E98" s="75"/>
      <c r="F98" s="75"/>
      <c r="G98" s="169"/>
      <c r="H98" s="170"/>
      <c r="I98" s="171">
        <f t="shared" si="0"/>
        <v>0</v>
      </c>
      <c r="J98" s="172"/>
    </row>
    <row r="99" spans="2:10" ht="12">
      <c r="B99" s="167"/>
      <c r="C99" s="75"/>
      <c r="D99" s="75"/>
      <c r="E99" s="75"/>
      <c r="F99" s="75"/>
      <c r="G99" s="169"/>
      <c r="H99" s="170"/>
      <c r="I99" s="171">
        <f t="shared" si="0"/>
        <v>0</v>
      </c>
      <c r="J99" s="172"/>
    </row>
    <row r="100" spans="2:10" ht="12">
      <c r="B100" s="167"/>
      <c r="C100" s="75"/>
      <c r="D100" s="75"/>
      <c r="E100" s="75"/>
      <c r="F100" s="75"/>
      <c r="G100" s="169"/>
      <c r="H100" s="170"/>
      <c r="I100" s="171">
        <f t="shared" si="0"/>
        <v>0</v>
      </c>
      <c r="J100" s="172"/>
    </row>
    <row r="101" spans="2:10" ht="12">
      <c r="B101" s="167"/>
      <c r="C101" s="75"/>
      <c r="D101" s="75"/>
      <c r="E101" s="75"/>
      <c r="F101" s="75"/>
      <c r="G101" s="169"/>
      <c r="H101" s="170"/>
      <c r="I101" s="171">
        <f t="shared" si="0"/>
        <v>0</v>
      </c>
      <c r="J101" s="172"/>
    </row>
    <row r="102" spans="2:10" ht="12">
      <c r="B102" s="167"/>
      <c r="C102" s="75"/>
      <c r="D102" s="75"/>
      <c r="E102" s="75"/>
      <c r="F102" s="75"/>
      <c r="G102" s="169"/>
      <c r="H102" s="170"/>
      <c r="I102" s="171">
        <f t="shared" si="0"/>
        <v>0</v>
      </c>
      <c r="J102" s="172"/>
    </row>
    <row r="103" spans="2:10" ht="12">
      <c r="B103" s="167"/>
      <c r="C103" s="75"/>
      <c r="D103" s="75"/>
      <c r="E103" s="75"/>
      <c r="F103" s="75"/>
      <c r="G103" s="169"/>
      <c r="H103" s="170"/>
      <c r="I103" s="171">
        <f t="shared" si="0"/>
        <v>0</v>
      </c>
      <c r="J103" s="172"/>
    </row>
    <row r="104" spans="2:10" ht="12">
      <c r="B104" s="167"/>
      <c r="C104" s="75"/>
      <c r="D104" s="75"/>
      <c r="E104" s="75"/>
      <c r="F104" s="75"/>
      <c r="G104" s="169"/>
      <c r="H104" s="170"/>
      <c r="I104" s="171">
        <f t="shared" si="0"/>
        <v>0</v>
      </c>
      <c r="J104" s="172"/>
    </row>
    <row r="105" spans="2:10" ht="12">
      <c r="B105" s="167"/>
      <c r="C105" s="75"/>
      <c r="D105" s="75"/>
      <c r="E105" s="75"/>
      <c r="F105" s="75"/>
      <c r="G105" s="169"/>
      <c r="H105" s="170"/>
      <c r="I105" s="171">
        <f t="shared" si="0"/>
        <v>0</v>
      </c>
      <c r="J105" s="172"/>
    </row>
    <row r="106" spans="2:10" ht="12">
      <c r="B106" s="167"/>
      <c r="C106" s="75"/>
      <c r="D106" s="75"/>
      <c r="E106" s="75"/>
      <c r="F106" s="75"/>
      <c r="G106" s="169"/>
      <c r="H106" s="170"/>
      <c r="I106" s="171">
        <f t="shared" si="0"/>
        <v>0</v>
      </c>
      <c r="J106" s="172"/>
    </row>
    <row r="107" spans="2:10" ht="12">
      <c r="B107" s="167"/>
      <c r="C107" s="75"/>
      <c r="D107" s="75"/>
      <c r="E107" s="75"/>
      <c r="F107" s="75"/>
      <c r="G107" s="169"/>
      <c r="H107" s="170"/>
      <c r="I107" s="171">
        <f t="shared" si="0"/>
        <v>0</v>
      </c>
      <c r="J107" s="172"/>
    </row>
    <row r="108" spans="2:10" ht="12">
      <c r="B108" s="167"/>
      <c r="C108" s="75"/>
      <c r="D108" s="75"/>
      <c r="E108" s="75"/>
      <c r="F108" s="75"/>
      <c r="G108" s="169"/>
      <c r="H108" s="170"/>
      <c r="I108" s="171">
        <f t="shared" si="0"/>
        <v>0</v>
      </c>
      <c r="J108" s="172"/>
    </row>
    <row r="109" spans="2:10" ht="12">
      <c r="B109" s="167"/>
      <c r="C109" s="75"/>
      <c r="D109" s="75"/>
      <c r="E109" s="75"/>
      <c r="F109" s="75"/>
      <c r="G109" s="169"/>
      <c r="H109" s="170"/>
      <c r="I109" s="171">
        <f t="shared" si="0"/>
        <v>0</v>
      </c>
      <c r="J109" s="172"/>
    </row>
    <row r="110" spans="2:10" ht="12">
      <c r="B110" s="167"/>
      <c r="C110" s="75"/>
      <c r="D110" s="75"/>
      <c r="E110" s="75"/>
      <c r="F110" s="75"/>
      <c r="G110" s="169"/>
      <c r="H110" s="170"/>
      <c r="I110" s="171">
        <f t="shared" si="0"/>
        <v>0</v>
      </c>
      <c r="J110" s="172"/>
    </row>
    <row r="111" spans="2:10" ht="12">
      <c r="B111" s="167"/>
      <c r="C111" s="75"/>
      <c r="D111" s="75"/>
      <c r="E111" s="75"/>
      <c r="F111" s="75"/>
      <c r="G111" s="169"/>
      <c r="H111" s="170"/>
      <c r="I111" s="171">
        <f t="shared" si="0"/>
        <v>0</v>
      </c>
      <c r="J111" s="172"/>
    </row>
    <row r="112" spans="2:10" ht="12">
      <c r="B112" s="167"/>
      <c r="C112" s="75"/>
      <c r="D112" s="75"/>
      <c r="E112" s="75"/>
      <c r="F112" s="75"/>
      <c r="G112" s="169"/>
      <c r="H112" s="170"/>
      <c r="I112" s="171">
        <f t="shared" si="0"/>
        <v>0</v>
      </c>
      <c r="J112" s="172"/>
    </row>
    <row r="113" spans="2:10" ht="12">
      <c r="B113" s="167"/>
      <c r="C113" s="75"/>
      <c r="D113" s="75"/>
      <c r="E113" s="75"/>
      <c r="F113" s="75"/>
      <c r="G113" s="169"/>
      <c r="H113" s="170"/>
      <c r="I113" s="171">
        <f t="shared" si="0"/>
        <v>0</v>
      </c>
      <c r="J113" s="172"/>
    </row>
    <row r="114" spans="2:10" ht="12">
      <c r="B114" s="167"/>
      <c r="C114" s="75"/>
      <c r="D114" s="75"/>
      <c r="E114" s="75"/>
      <c r="F114" s="75"/>
      <c r="G114" s="169"/>
      <c r="H114" s="170"/>
      <c r="I114" s="171">
        <f t="shared" si="0"/>
        <v>0</v>
      </c>
      <c r="J114" s="172"/>
    </row>
    <row r="115" spans="2:10" ht="12">
      <c r="B115" s="167"/>
      <c r="C115" s="75"/>
      <c r="D115" s="75"/>
      <c r="E115" s="75"/>
      <c r="F115" s="75"/>
      <c r="G115" s="169"/>
      <c r="H115" s="170"/>
      <c r="I115" s="171">
        <f t="shared" si="0"/>
        <v>0</v>
      </c>
      <c r="J115" s="172"/>
    </row>
    <row r="116" spans="2:10" ht="12">
      <c r="B116" s="167"/>
      <c r="C116" s="75"/>
      <c r="D116" s="75"/>
      <c r="E116" s="75"/>
      <c r="F116" s="75"/>
      <c r="G116" s="169"/>
      <c r="H116" s="170"/>
      <c r="I116" s="171">
        <f t="shared" si="0"/>
        <v>0</v>
      </c>
      <c r="J116" s="172"/>
    </row>
    <row r="117" spans="2:10" ht="12">
      <c r="B117" s="167"/>
      <c r="C117" s="75"/>
      <c r="D117" s="75"/>
      <c r="E117" s="75"/>
      <c r="F117" s="75"/>
      <c r="G117" s="169"/>
      <c r="H117" s="170"/>
      <c r="I117" s="171">
        <f t="shared" si="0"/>
        <v>0</v>
      </c>
      <c r="J117" s="172"/>
    </row>
    <row r="118" spans="2:10" ht="12">
      <c r="B118" s="167"/>
      <c r="C118" s="75"/>
      <c r="D118" s="75"/>
      <c r="E118" s="75"/>
      <c r="F118" s="75"/>
      <c r="G118" s="169"/>
      <c r="H118" s="170"/>
      <c r="I118" s="171">
        <f t="shared" si="0"/>
        <v>0</v>
      </c>
      <c r="J118" s="172"/>
    </row>
    <row r="119" spans="2:10" ht="12">
      <c r="B119" s="167"/>
      <c r="C119" s="75"/>
      <c r="D119" s="75"/>
      <c r="E119" s="75"/>
      <c r="F119" s="75"/>
      <c r="G119" s="169"/>
      <c r="H119" s="170"/>
      <c r="I119" s="171">
        <f t="shared" si="0"/>
        <v>0</v>
      </c>
      <c r="J119" s="172"/>
    </row>
    <row r="120" spans="2:10" ht="12">
      <c r="B120" s="167"/>
      <c r="C120" s="75"/>
      <c r="D120" s="75"/>
      <c r="E120" s="75"/>
      <c r="F120" s="75"/>
      <c r="G120" s="169"/>
      <c r="H120" s="170"/>
      <c r="I120" s="171">
        <f t="shared" si="0"/>
        <v>0</v>
      </c>
      <c r="J120" s="172"/>
    </row>
    <row r="121" spans="2:10" ht="12">
      <c r="B121" s="167"/>
      <c r="C121" s="75"/>
      <c r="D121" s="75"/>
      <c r="E121" s="75"/>
      <c r="F121" s="75"/>
      <c r="G121" s="169"/>
      <c r="H121" s="170"/>
      <c r="I121" s="171">
        <f t="shared" si="0"/>
        <v>0</v>
      </c>
      <c r="J121" s="172"/>
    </row>
    <row r="122" spans="2:10" ht="12">
      <c r="B122" s="167"/>
      <c r="C122" s="75"/>
      <c r="D122" s="75"/>
      <c r="E122" s="75"/>
      <c r="F122" s="75"/>
      <c r="G122" s="169"/>
      <c r="H122" s="170"/>
      <c r="I122" s="171">
        <f t="shared" si="0"/>
        <v>0</v>
      </c>
      <c r="J122" s="172"/>
    </row>
    <row r="123" spans="2:10" ht="12">
      <c r="B123" s="167"/>
      <c r="C123" s="75"/>
      <c r="D123" s="75"/>
      <c r="E123" s="75"/>
      <c r="F123" s="75"/>
      <c r="G123" s="169"/>
      <c r="H123" s="170"/>
      <c r="I123" s="171">
        <f t="shared" si="0"/>
        <v>0</v>
      </c>
      <c r="J123" s="172"/>
    </row>
    <row r="124" spans="2:10" ht="12">
      <c r="B124" s="167"/>
      <c r="C124" s="75"/>
      <c r="D124" s="75"/>
      <c r="E124" s="75"/>
      <c r="F124" s="75"/>
      <c r="G124" s="169"/>
      <c r="H124" s="170"/>
      <c r="I124" s="171">
        <f t="shared" si="0"/>
        <v>0</v>
      </c>
      <c r="J124" s="172"/>
    </row>
    <row r="125" spans="2:10" ht="12">
      <c r="B125" s="167"/>
      <c r="C125" s="75"/>
      <c r="D125" s="75"/>
      <c r="E125" s="75"/>
      <c r="F125" s="75"/>
      <c r="G125" s="169"/>
      <c r="H125" s="170"/>
      <c r="I125" s="171">
        <f t="shared" si="0"/>
        <v>0</v>
      </c>
      <c r="J125" s="172"/>
    </row>
    <row r="126" spans="2:10" ht="12">
      <c r="B126" s="167"/>
      <c r="C126" s="75"/>
      <c r="D126" s="75"/>
      <c r="E126" s="75"/>
      <c r="F126" s="75"/>
      <c r="G126" s="169"/>
      <c r="H126" s="170"/>
      <c r="I126" s="171">
        <f t="shared" si="0"/>
        <v>0</v>
      </c>
      <c r="J126" s="172"/>
    </row>
    <row r="127" spans="2:10" ht="12">
      <c r="B127" s="167"/>
      <c r="C127" s="75"/>
      <c r="D127" s="75"/>
      <c r="E127" s="75"/>
      <c r="F127" s="75"/>
      <c r="G127" s="169"/>
      <c r="H127" s="170"/>
      <c r="I127" s="171">
        <f t="shared" si="0"/>
        <v>0</v>
      </c>
      <c r="J127" s="172"/>
    </row>
    <row r="128" spans="2:10" ht="12">
      <c r="B128" s="167"/>
      <c r="C128" s="75"/>
      <c r="D128" s="75"/>
      <c r="E128" s="75"/>
      <c r="F128" s="75"/>
      <c r="G128" s="169"/>
      <c r="H128" s="170"/>
      <c r="I128" s="171">
        <f t="shared" si="0"/>
        <v>0</v>
      </c>
      <c r="J128" s="172"/>
    </row>
    <row r="129" spans="2:10" ht="12">
      <c r="B129" s="167"/>
      <c r="C129" s="75"/>
      <c r="D129" s="75"/>
      <c r="E129" s="75"/>
      <c r="F129" s="75"/>
      <c r="G129" s="169"/>
      <c r="H129" s="170"/>
      <c r="I129" s="171">
        <f t="shared" si="0"/>
        <v>0</v>
      </c>
      <c r="J129" s="172"/>
    </row>
    <row r="130" spans="2:10" ht="12">
      <c r="B130" s="167"/>
      <c r="C130" s="75"/>
      <c r="D130" s="75"/>
      <c r="E130" s="75"/>
      <c r="F130" s="75"/>
      <c r="G130" s="169"/>
      <c r="H130" s="170"/>
      <c r="I130" s="171">
        <f t="shared" si="0"/>
        <v>0</v>
      </c>
      <c r="J130" s="172"/>
    </row>
    <row r="131" spans="2:10" ht="12">
      <c r="B131" s="167"/>
      <c r="C131" s="75"/>
      <c r="D131" s="75"/>
      <c r="E131" s="75"/>
      <c r="F131" s="75"/>
      <c r="G131" s="169"/>
      <c r="H131" s="170"/>
      <c r="I131" s="171">
        <f t="shared" si="0"/>
        <v>0</v>
      </c>
      <c r="J131" s="172"/>
    </row>
    <row r="132" spans="2:10" ht="12">
      <c r="B132" s="167"/>
      <c r="C132" s="75"/>
      <c r="D132" s="75"/>
      <c r="E132" s="75"/>
      <c r="F132" s="75"/>
      <c r="G132" s="169"/>
      <c r="H132" s="170"/>
      <c r="I132" s="171">
        <f t="shared" si="0"/>
        <v>0</v>
      </c>
      <c r="J132" s="172"/>
    </row>
    <row r="133" spans="2:10" ht="12">
      <c r="B133" s="167"/>
      <c r="C133" s="75"/>
      <c r="D133" s="75"/>
      <c r="E133" s="75"/>
      <c r="F133" s="75"/>
      <c r="G133" s="169"/>
      <c r="H133" s="170"/>
      <c r="I133" s="171">
        <f t="shared" si="0"/>
        <v>0</v>
      </c>
      <c r="J133" s="172"/>
    </row>
    <row r="134" spans="2:10" ht="12">
      <c r="B134" s="167"/>
      <c r="C134" s="75"/>
      <c r="D134" s="75"/>
      <c r="E134" s="75"/>
      <c r="F134" s="75"/>
      <c r="G134" s="169"/>
      <c r="H134" s="170"/>
      <c r="I134" s="171">
        <f t="shared" si="0"/>
        <v>0</v>
      </c>
      <c r="J134" s="172"/>
    </row>
    <row r="135" spans="2:10" ht="12">
      <c r="B135" s="167"/>
      <c r="C135" s="75"/>
      <c r="D135" s="75"/>
      <c r="E135" s="75"/>
      <c r="F135" s="75"/>
      <c r="G135" s="169"/>
      <c r="H135" s="170"/>
      <c r="I135" s="171">
        <f t="shared" si="0"/>
        <v>0</v>
      </c>
      <c r="J135" s="172"/>
    </row>
    <row r="136" spans="2:10" ht="12">
      <c r="B136" s="167"/>
      <c r="C136" s="75"/>
      <c r="D136" s="75"/>
      <c r="E136" s="75"/>
      <c r="F136" s="75"/>
      <c r="G136" s="169"/>
      <c r="H136" s="170"/>
      <c r="I136" s="171">
        <f t="shared" si="0"/>
        <v>0</v>
      </c>
      <c r="J136" s="172"/>
    </row>
    <row r="137" spans="2:10" ht="12">
      <c r="B137" s="167"/>
      <c r="C137" s="75"/>
      <c r="D137" s="75"/>
      <c r="E137" s="75"/>
      <c r="F137" s="75"/>
      <c r="G137" s="169"/>
      <c r="H137" s="170"/>
      <c r="I137" s="171">
        <f t="shared" si="0"/>
        <v>0</v>
      </c>
      <c r="J137" s="172"/>
    </row>
    <row r="138" spans="2:10" ht="12">
      <c r="B138" s="167"/>
      <c r="C138" s="75"/>
      <c r="D138" s="75"/>
      <c r="E138" s="75"/>
      <c r="F138" s="75"/>
      <c r="G138" s="169"/>
      <c r="H138" s="170"/>
      <c r="I138" s="171">
        <f t="shared" si="0"/>
        <v>0</v>
      </c>
      <c r="J138" s="172"/>
    </row>
    <row r="139" spans="2:10" ht="12">
      <c r="B139" s="167"/>
      <c r="C139" s="75"/>
      <c r="D139" s="75"/>
      <c r="E139" s="75"/>
      <c r="F139" s="75"/>
      <c r="G139" s="169"/>
      <c r="H139" s="170"/>
      <c r="I139" s="171">
        <f t="shared" si="0"/>
        <v>0</v>
      </c>
      <c r="J139" s="172"/>
    </row>
    <row r="140" spans="2:10" ht="12">
      <c r="B140" s="167"/>
      <c r="C140" s="75"/>
      <c r="D140" s="75"/>
      <c r="E140" s="75"/>
      <c r="F140" s="75"/>
      <c r="G140" s="169"/>
      <c r="H140" s="170"/>
      <c r="I140" s="171">
        <f t="shared" si="0"/>
        <v>0</v>
      </c>
      <c r="J140" s="172"/>
    </row>
    <row r="141" spans="2:10" ht="12">
      <c r="B141" s="167"/>
      <c r="C141" s="75"/>
      <c r="D141" s="75"/>
      <c r="E141" s="75"/>
      <c r="F141" s="75"/>
      <c r="G141" s="169"/>
      <c r="H141" s="170"/>
      <c r="I141" s="171">
        <f t="shared" si="0"/>
        <v>0</v>
      </c>
      <c r="J141" s="172"/>
    </row>
    <row r="142" spans="2:10" ht="12">
      <c r="B142" s="167"/>
      <c r="C142" s="75"/>
      <c r="D142" s="75"/>
      <c r="E142" s="75"/>
      <c r="F142" s="75"/>
      <c r="G142" s="169"/>
      <c r="H142" s="170"/>
      <c r="I142" s="171">
        <f t="shared" si="0"/>
        <v>0</v>
      </c>
      <c r="J142" s="172"/>
    </row>
    <row r="143" spans="2:10" ht="12">
      <c r="B143" s="167"/>
      <c r="C143" s="75"/>
      <c r="D143" s="75"/>
      <c r="E143" s="75"/>
      <c r="F143" s="75"/>
      <c r="G143" s="169"/>
      <c r="H143" s="170"/>
      <c r="I143" s="171">
        <f t="shared" si="0"/>
        <v>0</v>
      </c>
      <c r="J143" s="172"/>
    </row>
    <row r="144" spans="2:10" ht="12">
      <c r="B144" s="167"/>
      <c r="C144" s="75"/>
      <c r="D144" s="75"/>
      <c r="E144" s="75"/>
      <c r="F144" s="75"/>
      <c r="G144" s="169"/>
      <c r="H144" s="170"/>
      <c r="I144" s="171">
        <f t="shared" si="0"/>
        <v>0</v>
      </c>
      <c r="J144" s="172"/>
    </row>
    <row r="145" spans="2:10" ht="12">
      <c r="B145" s="167"/>
      <c r="C145" s="75"/>
      <c r="D145" s="75"/>
      <c r="E145" s="75"/>
      <c r="F145" s="75"/>
      <c r="G145" s="169"/>
      <c r="H145" s="170"/>
      <c r="I145" s="171">
        <f t="shared" si="0"/>
        <v>0</v>
      </c>
      <c r="J145" s="172"/>
    </row>
    <row r="146" spans="2:10" ht="12">
      <c r="B146" s="167"/>
      <c r="C146" s="75"/>
      <c r="D146" s="75"/>
      <c r="E146" s="75"/>
      <c r="F146" s="75"/>
      <c r="G146" s="169"/>
      <c r="H146" s="170"/>
      <c r="I146" s="171">
        <f t="shared" si="0"/>
        <v>0</v>
      </c>
      <c r="J146" s="172"/>
    </row>
    <row r="147" spans="2:10" ht="12">
      <c r="B147" s="167"/>
      <c r="C147" s="75"/>
      <c r="D147" s="75"/>
      <c r="E147" s="75"/>
      <c r="F147" s="75"/>
      <c r="G147" s="169"/>
      <c r="H147" s="170"/>
      <c r="I147" s="171">
        <f t="shared" si="0"/>
        <v>0</v>
      </c>
      <c r="J147" s="172"/>
    </row>
    <row r="148" spans="2:10" ht="12">
      <c r="B148" s="167"/>
      <c r="C148" s="75"/>
      <c r="D148" s="75"/>
      <c r="E148" s="75"/>
      <c r="F148" s="75"/>
      <c r="G148" s="169"/>
      <c r="H148" s="170"/>
      <c r="I148" s="171">
        <f t="shared" si="0"/>
        <v>0</v>
      </c>
      <c r="J148" s="172"/>
    </row>
    <row r="149" spans="2:10" ht="12">
      <c r="B149" s="167"/>
      <c r="C149" s="75"/>
      <c r="D149" s="75"/>
      <c r="E149" s="75"/>
      <c r="F149" s="75"/>
      <c r="G149" s="169"/>
      <c r="H149" s="170"/>
      <c r="I149" s="171">
        <f t="shared" si="0"/>
        <v>0</v>
      </c>
      <c r="J149" s="172"/>
    </row>
    <row r="150" spans="2:10" ht="12">
      <c r="B150" s="167"/>
      <c r="C150" s="75"/>
      <c r="D150" s="75"/>
      <c r="E150" s="75"/>
      <c r="F150" s="75"/>
      <c r="G150" s="169"/>
      <c r="H150" s="170"/>
      <c r="I150" s="171">
        <f t="shared" si="0"/>
        <v>0</v>
      </c>
      <c r="J150" s="172"/>
    </row>
    <row r="151" spans="2:10" ht="12">
      <c r="B151" s="167"/>
      <c r="C151" s="75"/>
      <c r="D151" s="75"/>
      <c r="E151" s="75"/>
      <c r="F151" s="75"/>
      <c r="G151" s="169"/>
      <c r="H151" s="170"/>
      <c r="I151" s="171">
        <f t="shared" si="0"/>
        <v>0</v>
      </c>
      <c r="J151" s="172"/>
    </row>
    <row r="152" spans="2:10" ht="12">
      <c r="B152" s="167"/>
      <c r="C152" s="75"/>
      <c r="D152" s="75"/>
      <c r="E152" s="75"/>
      <c r="F152" s="75"/>
      <c r="G152" s="169"/>
      <c r="H152" s="170"/>
      <c r="I152" s="171">
        <f t="shared" si="0"/>
        <v>0</v>
      </c>
      <c r="J152" s="172"/>
    </row>
    <row r="153" spans="2:10" ht="12">
      <c r="B153" s="167"/>
      <c r="C153" s="75"/>
      <c r="D153" s="75"/>
      <c r="E153" s="75"/>
      <c r="F153" s="75"/>
      <c r="G153" s="169"/>
      <c r="H153" s="170"/>
      <c r="I153" s="171">
        <f t="shared" si="0"/>
        <v>0</v>
      </c>
      <c r="J153" s="172"/>
    </row>
    <row r="154" spans="2:10" ht="12">
      <c r="B154" s="167"/>
      <c r="C154" s="75"/>
      <c r="D154" s="75"/>
      <c r="E154" s="75"/>
      <c r="F154" s="75"/>
      <c r="G154" s="169"/>
      <c r="H154" s="170"/>
      <c r="I154" s="171">
        <f t="shared" si="0"/>
        <v>0</v>
      </c>
      <c r="J154" s="172"/>
    </row>
    <row r="155" spans="2:10" ht="12">
      <c r="B155" s="167"/>
      <c r="C155" s="75"/>
      <c r="D155" s="75"/>
      <c r="E155" s="75"/>
      <c r="F155" s="75"/>
      <c r="G155" s="169"/>
      <c r="H155" s="170"/>
      <c r="I155" s="171">
        <f t="shared" si="0"/>
        <v>0</v>
      </c>
      <c r="J155" s="172"/>
    </row>
    <row r="156" spans="2:10" ht="12">
      <c r="B156" s="167"/>
      <c r="C156" s="75"/>
      <c r="D156" s="75"/>
      <c r="E156" s="75"/>
      <c r="F156" s="75"/>
      <c r="G156" s="169"/>
      <c r="H156" s="170"/>
      <c r="I156" s="171">
        <f t="shared" si="0"/>
        <v>0</v>
      </c>
      <c r="J156" s="172"/>
    </row>
    <row r="157" spans="2:10" ht="12">
      <c r="B157" s="167"/>
      <c r="C157" s="75"/>
      <c r="D157" s="75"/>
      <c r="E157" s="75"/>
      <c r="F157" s="75"/>
      <c r="G157" s="169"/>
      <c r="H157" s="170"/>
      <c r="I157" s="171">
        <f t="shared" si="0"/>
        <v>0</v>
      </c>
      <c r="J157" s="172"/>
    </row>
    <row r="158" spans="2:10" ht="12">
      <c r="B158" s="167"/>
      <c r="C158" s="75"/>
      <c r="D158" s="75"/>
      <c r="E158" s="75"/>
      <c r="F158" s="75"/>
      <c r="G158" s="169"/>
      <c r="H158" s="170"/>
      <c r="I158" s="171">
        <f t="shared" si="0"/>
        <v>0</v>
      </c>
      <c r="J158" s="172"/>
    </row>
    <row r="159" spans="2:10" ht="12">
      <c r="B159" s="167"/>
      <c r="C159" s="75"/>
      <c r="D159" s="75"/>
      <c r="E159" s="75"/>
      <c r="F159" s="75"/>
      <c r="G159" s="169"/>
      <c r="H159" s="170"/>
      <c r="I159" s="171">
        <f t="shared" si="0"/>
        <v>0</v>
      </c>
      <c r="J159" s="172"/>
    </row>
    <row r="160" spans="2:10" ht="12">
      <c r="B160" s="167"/>
      <c r="C160" s="75"/>
      <c r="D160" s="75"/>
      <c r="E160" s="75"/>
      <c r="F160" s="75"/>
      <c r="G160" s="169"/>
      <c r="H160" s="170"/>
      <c r="I160" s="171">
        <f t="shared" si="0"/>
        <v>0</v>
      </c>
      <c r="J160" s="172"/>
    </row>
    <row r="161" spans="2:10" ht="12">
      <c r="B161" s="167"/>
      <c r="C161" s="75"/>
      <c r="D161" s="75"/>
      <c r="E161" s="75"/>
      <c r="F161" s="75"/>
      <c r="G161" s="169"/>
      <c r="H161" s="170"/>
      <c r="I161" s="171">
        <f t="shared" si="0"/>
        <v>0</v>
      </c>
      <c r="J161" s="172"/>
    </row>
    <row r="162" spans="2:10" ht="12">
      <c r="B162" s="167"/>
      <c r="C162" s="75"/>
      <c r="D162" s="75"/>
      <c r="E162" s="75"/>
      <c r="F162" s="75"/>
      <c r="G162" s="169"/>
      <c r="H162" s="170"/>
      <c r="I162" s="171">
        <f t="shared" si="0"/>
        <v>0</v>
      </c>
      <c r="J162" s="172"/>
    </row>
    <row r="163" spans="2:10" ht="12">
      <c r="B163" s="167"/>
      <c r="C163" s="75"/>
      <c r="D163" s="75"/>
      <c r="E163" s="75"/>
      <c r="F163" s="75"/>
      <c r="G163" s="169"/>
      <c r="H163" s="170"/>
      <c r="I163" s="171">
        <f t="shared" si="0"/>
        <v>0</v>
      </c>
      <c r="J163" s="172"/>
    </row>
    <row r="164" spans="2:10" ht="12">
      <c r="B164" s="167"/>
      <c r="C164" s="75"/>
      <c r="D164" s="75"/>
      <c r="E164" s="75"/>
      <c r="F164" s="75"/>
      <c r="G164" s="169"/>
      <c r="H164" s="170"/>
      <c r="I164" s="171">
        <f t="shared" si="0"/>
        <v>0</v>
      </c>
      <c r="J164" s="172"/>
    </row>
    <row r="165" spans="2:10" ht="12">
      <c r="B165" s="167"/>
      <c r="C165" s="75"/>
      <c r="D165" s="75"/>
      <c r="E165" s="75"/>
      <c r="F165" s="75"/>
      <c r="G165" s="169"/>
      <c r="H165" s="170"/>
      <c r="I165" s="171">
        <f t="shared" si="0"/>
        <v>0</v>
      </c>
      <c r="J165" s="172"/>
    </row>
    <row r="166" spans="2:10" ht="12">
      <c r="B166" s="167"/>
      <c r="C166" s="75"/>
      <c r="D166" s="75"/>
      <c r="E166" s="75"/>
      <c r="F166" s="75"/>
      <c r="G166" s="169"/>
      <c r="H166" s="170"/>
      <c r="I166" s="171">
        <f t="shared" si="0"/>
        <v>0</v>
      </c>
      <c r="J166" s="172"/>
    </row>
    <row r="167" spans="2:10" ht="12">
      <c r="B167" s="167"/>
      <c r="C167" s="75"/>
      <c r="D167" s="75"/>
      <c r="E167" s="75"/>
      <c r="F167" s="75"/>
      <c r="G167" s="169"/>
      <c r="H167" s="170"/>
      <c r="I167" s="171">
        <f t="shared" si="0"/>
        <v>0</v>
      </c>
      <c r="J167" s="172"/>
    </row>
    <row r="168" spans="2:10" ht="12">
      <c r="B168" s="167"/>
      <c r="C168" s="75"/>
      <c r="D168" s="75"/>
      <c r="E168" s="75"/>
      <c r="F168" s="75"/>
      <c r="G168" s="169"/>
      <c r="H168" s="170"/>
      <c r="I168" s="171">
        <f t="shared" si="0"/>
        <v>0</v>
      </c>
      <c r="J168" s="172"/>
    </row>
    <row r="169" spans="2:10" ht="12">
      <c r="B169" s="167"/>
      <c r="C169" s="75"/>
      <c r="D169" s="75"/>
      <c r="E169" s="75"/>
      <c r="F169" s="75"/>
      <c r="G169" s="169"/>
      <c r="H169" s="170"/>
      <c r="I169" s="171">
        <f t="shared" si="0"/>
        <v>0</v>
      </c>
      <c r="J169" s="172"/>
    </row>
    <row r="170" spans="2:10" ht="12">
      <c r="B170" s="167"/>
      <c r="C170" s="75"/>
      <c r="D170" s="75"/>
      <c r="E170" s="75"/>
      <c r="F170" s="75"/>
      <c r="G170" s="169"/>
      <c r="H170" s="170"/>
      <c r="I170" s="171">
        <f t="shared" si="0"/>
        <v>0</v>
      </c>
      <c r="J170" s="172"/>
    </row>
    <row r="171" spans="2:10" ht="12">
      <c r="B171" s="167"/>
      <c r="C171" s="75"/>
      <c r="D171" s="75"/>
      <c r="E171" s="75"/>
      <c r="F171" s="75"/>
      <c r="G171" s="169"/>
      <c r="H171" s="170"/>
      <c r="I171" s="171">
        <f t="shared" si="0"/>
        <v>0</v>
      </c>
      <c r="J171" s="172"/>
    </row>
    <row r="172" spans="2:10" ht="12">
      <c r="B172" s="167"/>
      <c r="C172" s="75"/>
      <c r="D172" s="75"/>
      <c r="E172" s="75"/>
      <c r="F172" s="75"/>
      <c r="G172" s="169"/>
      <c r="H172" s="170"/>
      <c r="I172" s="171">
        <f t="shared" si="0"/>
        <v>0</v>
      </c>
      <c r="J172" s="172"/>
    </row>
    <row r="173" spans="2:10" ht="12">
      <c r="B173" s="167"/>
      <c r="C173" s="75"/>
      <c r="D173" s="75"/>
      <c r="E173" s="75"/>
      <c r="F173" s="75"/>
      <c r="G173" s="169"/>
      <c r="H173" s="170"/>
      <c r="I173" s="171">
        <f t="shared" si="0"/>
        <v>0</v>
      </c>
      <c r="J173" s="172"/>
    </row>
    <row r="174" spans="2:10" ht="12">
      <c r="B174" s="167"/>
      <c r="C174" s="75"/>
      <c r="D174" s="75"/>
      <c r="E174" s="75"/>
      <c r="F174" s="75"/>
      <c r="G174" s="169"/>
      <c r="H174" s="170"/>
      <c r="I174" s="171">
        <f t="shared" si="0"/>
        <v>0</v>
      </c>
      <c r="J174" s="172"/>
    </row>
    <row r="175" spans="2:10" ht="12">
      <c r="B175" s="167"/>
      <c r="C175" s="75"/>
      <c r="D175" s="75"/>
      <c r="E175" s="75"/>
      <c r="F175" s="75"/>
      <c r="G175" s="169"/>
      <c r="H175" s="170"/>
      <c r="I175" s="171">
        <f t="shared" si="0"/>
        <v>0</v>
      </c>
      <c r="J175" s="172"/>
    </row>
    <row r="176" spans="2:10" ht="12">
      <c r="B176" s="167"/>
      <c r="C176" s="75"/>
      <c r="D176" s="75"/>
      <c r="E176" s="75"/>
      <c r="F176" s="75"/>
      <c r="G176" s="169"/>
      <c r="H176" s="170"/>
      <c r="I176" s="171">
        <f t="shared" si="0"/>
        <v>0</v>
      </c>
      <c r="J176" s="172"/>
    </row>
    <row r="177" spans="2:10" ht="12">
      <c r="B177" s="167"/>
      <c r="C177" s="75"/>
      <c r="D177" s="75"/>
      <c r="E177" s="75"/>
      <c r="F177" s="75"/>
      <c r="G177" s="169"/>
      <c r="H177" s="170"/>
      <c r="I177" s="171">
        <f t="shared" si="0"/>
        <v>0</v>
      </c>
      <c r="J177" s="172"/>
    </row>
    <row r="178" spans="2:10" ht="12">
      <c r="B178" s="167"/>
      <c r="C178" s="75"/>
      <c r="D178" s="75"/>
      <c r="E178" s="75"/>
      <c r="F178" s="75"/>
      <c r="G178" s="169"/>
      <c r="H178" s="170"/>
      <c r="I178" s="171">
        <f t="shared" si="0"/>
        <v>0</v>
      </c>
      <c r="J178" s="172"/>
    </row>
    <row r="179" spans="2:10" ht="12">
      <c r="B179" s="167"/>
      <c r="C179" s="75"/>
      <c r="D179" s="75"/>
      <c r="E179" s="75"/>
      <c r="F179" s="75"/>
      <c r="G179" s="169"/>
      <c r="H179" s="170"/>
      <c r="I179" s="171">
        <f t="shared" si="0"/>
        <v>0</v>
      </c>
      <c r="J179" s="172"/>
    </row>
    <row r="180" spans="2:10" ht="12">
      <c r="B180" s="167"/>
      <c r="C180" s="75"/>
      <c r="D180" s="75"/>
      <c r="E180" s="75"/>
      <c r="F180" s="75"/>
      <c r="G180" s="169"/>
      <c r="H180" s="170"/>
      <c r="I180" s="171">
        <f t="shared" si="0"/>
        <v>0</v>
      </c>
      <c r="J180" s="172"/>
    </row>
    <row r="181" spans="2:10" ht="12">
      <c r="B181" s="167"/>
      <c r="C181" s="75"/>
      <c r="D181" s="75"/>
      <c r="E181" s="75"/>
      <c r="F181" s="75"/>
      <c r="G181" s="169"/>
      <c r="H181" s="170"/>
      <c r="I181" s="171">
        <f t="shared" si="0"/>
        <v>0</v>
      </c>
      <c r="J181" s="172"/>
    </row>
    <row r="182" spans="2:10" ht="12">
      <c r="B182" s="167"/>
      <c r="C182" s="75"/>
      <c r="D182" s="75"/>
      <c r="E182" s="75"/>
      <c r="F182" s="75"/>
      <c r="G182" s="169"/>
      <c r="H182" s="170"/>
      <c r="I182" s="171">
        <f t="shared" si="0"/>
        <v>0</v>
      </c>
      <c r="J182" s="172"/>
    </row>
    <row r="183" spans="2:10" ht="12">
      <c r="B183" s="167"/>
      <c r="C183" s="75"/>
      <c r="D183" s="75"/>
      <c r="E183" s="75"/>
      <c r="F183" s="75"/>
      <c r="G183" s="169"/>
      <c r="H183" s="170"/>
      <c r="I183" s="171">
        <f t="shared" si="0"/>
        <v>0</v>
      </c>
      <c r="J183" s="172"/>
    </row>
    <row r="184" spans="2:10" ht="12">
      <c r="B184" s="167"/>
      <c r="C184" s="75"/>
      <c r="D184" s="75"/>
      <c r="E184" s="75"/>
      <c r="F184" s="75"/>
      <c r="G184" s="169"/>
      <c r="H184" s="170"/>
      <c r="I184" s="171">
        <f t="shared" si="0"/>
        <v>0</v>
      </c>
      <c r="J184" s="172"/>
    </row>
    <row r="185" spans="2:10" ht="12">
      <c r="B185" s="167"/>
      <c r="C185" s="75"/>
      <c r="D185" s="75"/>
      <c r="E185" s="75"/>
      <c r="F185" s="75"/>
      <c r="G185" s="169"/>
      <c r="H185" s="170"/>
      <c r="I185" s="171">
        <f t="shared" si="0"/>
        <v>0</v>
      </c>
      <c r="J185" s="172"/>
    </row>
    <row r="186" spans="2:10" ht="12">
      <c r="B186" s="167"/>
      <c r="C186" s="75"/>
      <c r="D186" s="75"/>
      <c r="E186" s="75"/>
      <c r="F186" s="75"/>
      <c r="G186" s="169"/>
      <c r="H186" s="170"/>
      <c r="I186" s="171">
        <f t="shared" si="0"/>
        <v>0</v>
      </c>
      <c r="J186" s="172"/>
    </row>
    <row r="187" spans="2:10" ht="12">
      <c r="B187" s="167"/>
      <c r="C187" s="75"/>
      <c r="D187" s="75"/>
      <c r="E187" s="75"/>
      <c r="F187" s="75"/>
      <c r="G187" s="169"/>
      <c r="H187" s="170"/>
      <c r="I187" s="171">
        <f t="shared" si="0"/>
        <v>0</v>
      </c>
      <c r="J187" s="172"/>
    </row>
    <row r="188" spans="2:10" ht="12">
      <c r="B188" s="167"/>
      <c r="C188" s="75"/>
      <c r="D188" s="75"/>
      <c r="E188" s="75"/>
      <c r="F188" s="75"/>
      <c r="G188" s="169"/>
      <c r="H188" s="170"/>
      <c r="I188" s="171">
        <f t="shared" si="0"/>
        <v>0</v>
      </c>
      <c r="J188" s="172"/>
    </row>
    <row r="189" spans="2:10" ht="12">
      <c r="B189" s="167"/>
      <c r="C189" s="75"/>
      <c r="D189" s="75"/>
      <c r="E189" s="75"/>
      <c r="F189" s="75"/>
      <c r="G189" s="169"/>
      <c r="H189" s="170"/>
      <c r="I189" s="171">
        <f t="shared" si="0"/>
        <v>0</v>
      </c>
      <c r="J189" s="172"/>
    </row>
    <row r="190" spans="2:10" ht="12">
      <c r="B190" s="167"/>
      <c r="C190" s="75"/>
      <c r="D190" s="75"/>
      <c r="E190" s="75"/>
      <c r="F190" s="75"/>
      <c r="G190" s="169"/>
      <c r="H190" s="170"/>
      <c r="I190" s="171">
        <f t="shared" si="0"/>
        <v>0</v>
      </c>
      <c r="J190" s="172"/>
    </row>
    <row r="191" spans="2:10" ht="12">
      <c r="B191" s="167"/>
      <c r="C191" s="75"/>
      <c r="D191" s="75"/>
      <c r="E191" s="75"/>
      <c r="F191" s="75"/>
      <c r="G191" s="169"/>
      <c r="H191" s="170"/>
      <c r="I191" s="171">
        <f t="shared" si="0"/>
        <v>0</v>
      </c>
      <c r="J191" s="172"/>
    </row>
    <row r="192" spans="2:10" ht="12">
      <c r="B192" s="167"/>
      <c r="C192" s="75"/>
      <c r="D192" s="75"/>
      <c r="E192" s="75"/>
      <c r="F192" s="75"/>
      <c r="G192" s="169"/>
      <c r="H192" s="170"/>
      <c r="I192" s="171">
        <f t="shared" si="0"/>
        <v>0</v>
      </c>
      <c r="J192" s="172"/>
    </row>
    <row r="193" spans="2:10" ht="12">
      <c r="B193" s="167"/>
      <c r="C193" s="75"/>
      <c r="D193" s="75"/>
      <c r="E193" s="75"/>
      <c r="F193" s="75"/>
      <c r="G193" s="169"/>
      <c r="H193" s="170"/>
      <c r="I193" s="171">
        <f t="shared" si="0"/>
        <v>0</v>
      </c>
      <c r="J193" s="172"/>
    </row>
    <row r="194" spans="2:10" ht="12">
      <c r="B194" s="167"/>
      <c r="C194" s="75"/>
      <c r="D194" s="75"/>
      <c r="E194" s="75"/>
      <c r="F194" s="75"/>
      <c r="G194" s="169"/>
      <c r="H194" s="170"/>
      <c r="I194" s="171">
        <f t="shared" si="0"/>
        <v>0</v>
      </c>
      <c r="J194" s="172"/>
    </row>
    <row r="195" spans="2:10" ht="12">
      <c r="B195" s="167"/>
      <c r="C195" s="75"/>
      <c r="D195" s="75"/>
      <c r="E195" s="75"/>
      <c r="F195" s="75"/>
      <c r="G195" s="169"/>
      <c r="H195" s="170"/>
      <c r="I195" s="171">
        <f t="shared" si="0"/>
        <v>0</v>
      </c>
      <c r="J195" s="172"/>
    </row>
    <row r="196" spans="2:10" ht="12">
      <c r="B196" s="167"/>
      <c r="C196" s="75"/>
      <c r="D196" s="75"/>
      <c r="E196" s="75"/>
      <c r="F196" s="75"/>
      <c r="G196" s="169"/>
      <c r="H196" s="170"/>
      <c r="I196" s="171">
        <f t="shared" si="0"/>
        <v>0</v>
      </c>
      <c r="J196" s="172"/>
    </row>
    <row r="197" spans="2:10" ht="12">
      <c r="B197" s="167"/>
      <c r="C197" s="75"/>
      <c r="D197" s="75"/>
      <c r="E197" s="75"/>
      <c r="F197" s="75"/>
      <c r="G197" s="169"/>
      <c r="H197" s="170"/>
      <c r="I197" s="171">
        <f t="shared" si="0"/>
        <v>0</v>
      </c>
      <c r="J197" s="172"/>
    </row>
    <row r="198" spans="2:10" ht="12">
      <c r="B198" s="167"/>
      <c r="C198" s="75"/>
      <c r="D198" s="75"/>
      <c r="E198" s="75"/>
      <c r="F198" s="75"/>
      <c r="G198" s="169"/>
      <c r="H198" s="170"/>
      <c r="I198" s="171">
        <f t="shared" si="0"/>
        <v>0</v>
      </c>
      <c r="J198" s="172"/>
    </row>
    <row r="199" spans="2:10" ht="12">
      <c r="B199" s="167"/>
      <c r="C199" s="75"/>
      <c r="D199" s="75"/>
      <c r="E199" s="75"/>
      <c r="F199" s="75"/>
      <c r="G199" s="169"/>
      <c r="H199" s="170"/>
      <c r="I199" s="171">
        <f t="shared" si="0"/>
        <v>0</v>
      </c>
      <c r="J199" s="172"/>
    </row>
    <row r="200" spans="2:10" ht="12">
      <c r="B200" s="167"/>
      <c r="C200" s="75"/>
      <c r="D200" s="75"/>
      <c r="E200" s="75"/>
      <c r="F200" s="75"/>
      <c r="G200" s="169"/>
      <c r="H200" s="170"/>
      <c r="I200" s="171">
        <f t="shared" si="0"/>
        <v>0</v>
      </c>
      <c r="J200" s="172"/>
    </row>
    <row r="201" spans="2:10" ht="12">
      <c r="B201" s="167"/>
      <c r="C201" s="75"/>
      <c r="D201" s="75"/>
      <c r="E201" s="75"/>
      <c r="F201" s="75"/>
      <c r="G201" s="169"/>
      <c r="H201" s="170"/>
      <c r="I201" s="171">
        <f t="shared" si="0"/>
        <v>0</v>
      </c>
      <c r="J201" s="172"/>
    </row>
    <row r="202" spans="2:10" ht="12">
      <c r="B202" s="167"/>
      <c r="C202" s="75"/>
      <c r="D202" s="75"/>
      <c r="E202" s="75"/>
      <c r="F202" s="75"/>
      <c r="G202" s="169"/>
      <c r="H202" s="170"/>
      <c r="I202" s="171">
        <f t="shared" si="0"/>
        <v>0</v>
      </c>
      <c r="J202" s="172"/>
    </row>
    <row r="203" spans="2:10" ht="12">
      <c r="B203" s="167"/>
      <c r="C203" s="75"/>
      <c r="D203" s="75"/>
      <c r="E203" s="75"/>
      <c r="F203" s="75"/>
      <c r="G203" s="169"/>
      <c r="H203" s="170"/>
      <c r="I203" s="171">
        <f t="shared" si="0"/>
        <v>0</v>
      </c>
      <c r="J203" s="172"/>
    </row>
    <row r="204" spans="2:10" ht="12">
      <c r="B204" s="167"/>
      <c r="C204" s="75"/>
      <c r="D204" s="75"/>
      <c r="E204" s="75"/>
      <c r="F204" s="75"/>
      <c r="G204" s="169"/>
      <c r="H204" s="170"/>
      <c r="I204" s="171">
        <f t="shared" si="0"/>
        <v>0</v>
      </c>
      <c r="J204" s="172"/>
    </row>
    <row r="205" spans="2:10" ht="12">
      <c r="B205" s="167"/>
      <c r="C205" s="75"/>
      <c r="D205" s="75"/>
      <c r="E205" s="75"/>
      <c r="F205" s="75"/>
      <c r="G205" s="169"/>
      <c r="H205" s="170"/>
      <c r="I205" s="171">
        <f t="shared" si="0"/>
        <v>0</v>
      </c>
      <c r="J205" s="172"/>
    </row>
    <row r="206" spans="2:10" ht="12">
      <c r="B206" s="167"/>
      <c r="C206" s="75"/>
      <c r="D206" s="75"/>
      <c r="E206" s="75"/>
      <c r="F206" s="75"/>
      <c r="G206" s="169"/>
      <c r="H206" s="170"/>
      <c r="I206" s="171">
        <f t="shared" si="0"/>
        <v>0</v>
      </c>
      <c r="J206" s="172"/>
    </row>
    <row r="207" spans="2:10" ht="12">
      <c r="B207" s="167"/>
      <c r="C207" s="75"/>
      <c r="D207" s="75"/>
      <c r="E207" s="75"/>
      <c r="F207" s="75"/>
      <c r="G207" s="169"/>
      <c r="H207" s="170"/>
      <c r="I207" s="171">
        <f t="shared" si="0"/>
        <v>0</v>
      </c>
      <c r="J207" s="172"/>
    </row>
    <row r="208" spans="2:10" ht="12">
      <c r="B208" s="167"/>
      <c r="C208" s="75"/>
      <c r="D208" s="75"/>
      <c r="E208" s="75"/>
      <c r="F208" s="75"/>
      <c r="G208" s="169"/>
      <c r="H208" s="170"/>
      <c r="I208" s="171">
        <f t="shared" si="0"/>
        <v>0</v>
      </c>
      <c r="J208" s="172"/>
    </row>
    <row r="209" spans="2:10" ht="12">
      <c r="B209" s="173"/>
      <c r="C209" s="174"/>
      <c r="D209" s="174"/>
      <c r="E209" s="174"/>
      <c r="F209" s="174"/>
      <c r="G209" s="175"/>
      <c r="H209" s="176"/>
      <c r="I209" s="171">
        <f t="shared" si="0"/>
        <v>0</v>
      </c>
      <c r="J209" s="177"/>
    </row>
  </sheetData>
  <autoFilter ref="B9:J209" xr:uid="{00000000-0009-0000-0000-000009000000}"/>
  <mergeCells count="3">
    <mergeCell ref="C7:F7"/>
    <mergeCell ref="G7:H7"/>
    <mergeCell ref="B8:H8"/>
  </mergeCells>
  <phoneticPr fontId="61" type="noConversion"/>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'0. Config'!$X$13:$X$52</xm:f>
          </x14:formula1>
          <xm:sqref>B10:B209</xm:sqref>
        </x14:dataValidation>
        <x14:dataValidation type="list" allowBlank="1" showErrorMessage="1" xr:uid="{00000000-0002-0000-0900-000001000000}">
          <x14:formula1>
            <xm:f>'0. Config'!$AA$13:$AA$52</xm:f>
          </x14:formula1>
          <xm:sqref>D10:D209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E69138"/>
    <outlinePr summaryBelow="0" summaryRight="0"/>
  </sheetPr>
  <dimension ref="B5:X105"/>
  <sheetViews>
    <sheetView showGridLines="0" zoomScaleNormal="100" workbookViewId="0">
      <selection activeCell="AA55" sqref="AA55"/>
    </sheetView>
  </sheetViews>
  <sheetFormatPr baseColWidth="10" defaultColWidth="12.5" defaultRowHeight="15.75" customHeight="1"/>
  <cols>
    <col min="1" max="1" width="0.83203125" customWidth="1"/>
    <col min="2" max="2" width="2.6640625" customWidth="1"/>
    <col min="3" max="3" width="20.1640625" customWidth="1"/>
    <col min="4" max="4" width="6.1640625" customWidth="1"/>
    <col min="5" max="5" width="20.1640625" customWidth="1"/>
    <col min="6" max="6" width="3.1640625" customWidth="1"/>
    <col min="7" max="7" width="20.1640625" customWidth="1"/>
    <col min="8" max="8" width="6.1640625" customWidth="1"/>
    <col min="9" max="9" width="20.1640625" customWidth="1"/>
    <col min="10" max="10" width="6.1640625" customWidth="1"/>
    <col min="11" max="11" width="20.1640625" customWidth="1"/>
    <col min="12" max="12" width="3.33203125" customWidth="1"/>
    <col min="13" max="13" width="4.33203125" customWidth="1"/>
    <col min="14" max="14" width="3" customWidth="1"/>
    <col min="15" max="15" width="18.5" customWidth="1"/>
    <col min="16" max="16" width="6.1640625" customWidth="1"/>
    <col min="17" max="17" width="18.5" customWidth="1"/>
    <col min="18" max="18" width="6.1640625" customWidth="1"/>
    <col min="19" max="19" width="18.5" customWidth="1"/>
    <col min="20" max="20" width="6.1640625" customWidth="1"/>
    <col min="21" max="21" width="18.5" customWidth="1"/>
    <col min="22" max="22" width="6.1640625" customWidth="1"/>
    <col min="23" max="23" width="18.5" customWidth="1"/>
    <col min="24" max="25" width="6.1640625" customWidth="1"/>
  </cols>
  <sheetData>
    <row r="5" spans="2:24" ht="21" customHeight="1">
      <c r="B5" s="901" t="s">
        <v>286</v>
      </c>
      <c r="C5" s="902"/>
      <c r="D5" s="666"/>
      <c r="E5" s="666"/>
      <c r="F5" s="666"/>
      <c r="G5" s="667"/>
      <c r="H5" s="666"/>
      <c r="I5" s="667"/>
      <c r="J5" s="668"/>
      <c r="K5" s="666"/>
      <c r="L5" s="666"/>
      <c r="M5" s="666"/>
      <c r="N5" s="666"/>
      <c r="O5" s="667"/>
      <c r="P5" s="666"/>
      <c r="Q5" s="666"/>
      <c r="R5" s="666"/>
      <c r="S5" s="666"/>
      <c r="T5" s="667"/>
      <c r="U5" s="668"/>
      <c r="V5" s="668"/>
      <c r="W5" s="666"/>
      <c r="X5" s="669"/>
    </row>
    <row r="6" spans="2:24" ht="16.5" customHeight="1">
      <c r="B6" s="449"/>
      <c r="C6" s="675"/>
      <c r="D6" s="676"/>
      <c r="E6" s="677"/>
      <c r="F6" s="677"/>
      <c r="G6" s="676"/>
      <c r="H6" s="678"/>
      <c r="I6" s="678"/>
      <c r="J6" s="678"/>
      <c r="K6" s="678"/>
      <c r="L6" s="678"/>
      <c r="M6" s="678"/>
      <c r="N6" s="678"/>
      <c r="O6" s="678"/>
      <c r="P6" s="678"/>
      <c r="Q6" s="678"/>
      <c r="R6" s="678"/>
      <c r="S6" s="678"/>
      <c r="T6" s="678"/>
      <c r="U6" s="678"/>
      <c r="V6" s="678"/>
      <c r="W6" s="678"/>
      <c r="X6" s="450"/>
    </row>
    <row r="7" spans="2:24" s="406" customFormat="1" ht="16.5" customHeight="1" thickBot="1">
      <c r="B7" s="679"/>
      <c r="C7" s="662" t="s">
        <v>132</v>
      </c>
      <c r="D7" s="403" t="str">
        <f>UPPER('0. Config'!$C$13)</f>
        <v>THIS IS AN EVENT NAME</v>
      </c>
      <c r="E7" s="680"/>
      <c r="F7" s="403"/>
      <c r="G7" s="680"/>
      <c r="H7" s="404"/>
      <c r="I7" s="404"/>
      <c r="J7" s="404"/>
      <c r="K7" s="664" t="s">
        <v>133</v>
      </c>
      <c r="L7" s="405" t="str">
        <f>IF(OR('0. Config'!$C$17="",'0. Config'!$F$17=""),"","From "&amp;TEXT('0. Config'!$C$17,"dddd MMM DD, YYYY")&amp;" to "&amp;TEXT('0. Config'!$F$17,"dddd MMM DD, YYYY"))</f>
        <v>From Monday May 22, 2023 to Friday Jun 02, 2023</v>
      </c>
      <c r="M7" s="680"/>
      <c r="N7" s="681"/>
      <c r="O7" s="681"/>
      <c r="P7" s="681"/>
      <c r="Q7" s="681"/>
      <c r="R7" s="681"/>
      <c r="S7" s="681"/>
      <c r="T7" s="681"/>
      <c r="U7" s="681"/>
      <c r="V7" s="681"/>
      <c r="W7" s="681"/>
      <c r="X7" s="682"/>
    </row>
    <row r="8" spans="2:24" s="406" customFormat="1" ht="16.5" customHeight="1" thickBot="1">
      <c r="B8" s="679"/>
      <c r="C8" s="663" t="s">
        <v>134</v>
      </c>
      <c r="D8" s="405" t="str">
        <f>'0. Config'!F13</f>
        <v>Hilton Hotel</v>
      </c>
      <c r="E8" s="405"/>
      <c r="F8" s="405"/>
      <c r="G8" s="680"/>
      <c r="H8" s="407"/>
      <c r="I8" s="407"/>
      <c r="J8" s="407"/>
      <c r="K8" s="665" t="s">
        <v>287</v>
      </c>
      <c r="L8" s="405" t="str">
        <f>_xlfn.DAYS('0. Config'!F17,'0. Config'!C17)+1&amp;" days"</f>
        <v>12 days</v>
      </c>
      <c r="N8" s="681"/>
      <c r="O8" s="681"/>
      <c r="P8" s="681"/>
      <c r="Q8" s="681"/>
      <c r="R8" s="681"/>
      <c r="S8" s="681"/>
      <c r="T8" s="681"/>
      <c r="U8" s="681"/>
      <c r="V8" s="681"/>
      <c r="W8" s="408" t="s">
        <v>214</v>
      </c>
      <c r="X8" s="682"/>
    </row>
    <row r="9" spans="2:24" ht="16.5" customHeight="1">
      <c r="B9" s="455"/>
      <c r="C9" s="683"/>
      <c r="D9" s="683"/>
      <c r="E9" s="684"/>
      <c r="F9" s="685"/>
      <c r="G9" s="686"/>
      <c r="H9" s="683"/>
      <c r="I9" s="683"/>
      <c r="J9" s="683"/>
      <c r="K9" s="687"/>
      <c r="L9" s="683"/>
      <c r="M9" s="683"/>
      <c r="N9" s="683"/>
      <c r="O9" s="683"/>
      <c r="P9" s="683"/>
      <c r="Q9" s="683"/>
      <c r="R9" s="683"/>
      <c r="S9" s="683"/>
      <c r="T9" s="683"/>
      <c r="U9" s="683"/>
      <c r="V9" s="683"/>
      <c r="W9" s="683"/>
      <c r="X9" s="458"/>
    </row>
    <row r="10" spans="2:24" ht="12"/>
    <row r="11" spans="2:24" ht="18.75" customHeight="1">
      <c r="B11" s="668"/>
      <c r="C11" s="474" t="s">
        <v>213</v>
      </c>
      <c r="D11" s="672"/>
      <c r="E11" s="673"/>
      <c r="F11" s="674"/>
      <c r="G11" s="674"/>
      <c r="H11" s="671"/>
      <c r="I11" s="670"/>
      <c r="J11" s="671"/>
      <c r="K11" s="670"/>
      <c r="L11" s="671"/>
      <c r="N11" s="702"/>
      <c r="O11" s="700" t="s">
        <v>288</v>
      </c>
      <c r="P11" s="703"/>
      <c r="Q11" s="704"/>
      <c r="R11" s="701"/>
      <c r="S11" s="701"/>
      <c r="T11" s="701"/>
      <c r="U11" s="701"/>
      <c r="V11" s="701"/>
      <c r="W11" s="701"/>
      <c r="X11" s="705"/>
    </row>
    <row r="12" spans="2:24" ht="21" customHeight="1" thickBot="1">
      <c r="B12" s="688"/>
      <c r="C12" s="367" t="s">
        <v>289</v>
      </c>
      <c r="D12" s="178"/>
      <c r="E12" s="179"/>
      <c r="F12" s="26"/>
      <c r="G12" s="322" t="s">
        <v>290</v>
      </c>
      <c r="H12" s="180"/>
      <c r="I12" s="180"/>
      <c r="J12" s="180"/>
      <c r="K12" s="180"/>
      <c r="L12" s="696"/>
      <c r="N12" s="688"/>
      <c r="O12" s="321" t="s">
        <v>291</v>
      </c>
      <c r="P12" s="178"/>
      <c r="Q12" s="181"/>
      <c r="R12" s="178"/>
      <c r="S12" s="181"/>
      <c r="T12" s="178"/>
      <c r="U12" s="181"/>
      <c r="V12" s="178"/>
      <c r="W12" s="394"/>
      <c r="X12" s="693"/>
    </row>
    <row r="13" spans="2:24" ht="15.75" customHeight="1" thickBot="1">
      <c r="B13" s="451"/>
      <c r="C13" s="368"/>
      <c r="D13" s="26"/>
      <c r="E13" s="26"/>
      <c r="F13" s="26"/>
      <c r="G13" s="26"/>
      <c r="H13" s="26"/>
      <c r="I13" s="26"/>
      <c r="J13" s="26"/>
      <c r="K13" s="26"/>
      <c r="L13" s="690"/>
      <c r="N13" s="694"/>
      <c r="O13" s="26"/>
      <c r="P13" s="26"/>
      <c r="Q13" s="26"/>
      <c r="R13" s="26"/>
      <c r="S13" s="26"/>
      <c r="T13" s="26"/>
      <c r="U13" s="26"/>
      <c r="V13" s="26"/>
      <c r="W13" s="26"/>
      <c r="X13" s="448"/>
    </row>
    <row r="14" spans="2:24" ht="22.5" customHeight="1" thickBot="1">
      <c r="B14" s="451"/>
      <c r="C14" s="369"/>
      <c r="D14" s="182"/>
      <c r="E14" s="183"/>
      <c r="F14" s="182"/>
      <c r="H14" s="182"/>
      <c r="K14" s="183"/>
      <c r="L14" s="691"/>
      <c r="N14" s="694"/>
      <c r="O14" s="184"/>
      <c r="P14" s="877" t="s">
        <v>292</v>
      </c>
      <c r="Q14" s="185"/>
      <c r="R14" s="877" t="s">
        <v>293</v>
      </c>
      <c r="S14" s="185"/>
      <c r="T14" s="877" t="s">
        <v>293</v>
      </c>
      <c r="U14" s="186" t="s">
        <v>294</v>
      </c>
      <c r="V14" s="877" t="s">
        <v>295</v>
      </c>
      <c r="W14" s="395"/>
      <c r="X14" s="448"/>
    </row>
    <row r="15" spans="2:24" ht="15.75" customHeight="1" thickBot="1">
      <c r="B15" s="451"/>
      <c r="C15" s="873" t="s">
        <v>296</v>
      </c>
      <c r="D15" s="182"/>
      <c r="E15" s="879" t="s">
        <v>297</v>
      </c>
      <c r="F15" s="182"/>
      <c r="H15" s="182"/>
      <c r="K15" s="879" t="s">
        <v>298</v>
      </c>
      <c r="L15" s="691"/>
      <c r="N15" s="694"/>
      <c r="O15" s="885" t="s">
        <v>299</v>
      </c>
      <c r="P15" s="791"/>
      <c r="Q15" s="881" t="s">
        <v>300</v>
      </c>
      <c r="R15" s="791"/>
      <c r="S15" s="881" t="s">
        <v>301</v>
      </c>
      <c r="T15" s="791"/>
      <c r="U15" s="887" t="s">
        <v>302</v>
      </c>
      <c r="V15" s="791"/>
      <c r="W15" s="883" t="s">
        <v>303</v>
      </c>
      <c r="X15" s="448"/>
    </row>
    <row r="16" spans="2:24" ht="22.5" customHeight="1" thickBot="1">
      <c r="B16" s="451"/>
      <c r="C16" s="876"/>
      <c r="D16" s="182"/>
      <c r="E16" s="880"/>
      <c r="F16" s="182"/>
      <c r="H16" s="182"/>
      <c r="K16" s="880"/>
      <c r="L16" s="691"/>
      <c r="N16" s="694"/>
      <c r="O16" s="886"/>
      <c r="P16" s="791"/>
      <c r="Q16" s="882"/>
      <c r="R16" s="791"/>
      <c r="S16" s="882"/>
      <c r="T16" s="791"/>
      <c r="U16" s="888"/>
      <c r="V16" s="791"/>
      <c r="W16" s="884"/>
      <c r="X16" s="448"/>
    </row>
    <row r="17" spans="2:24" ht="15.75" customHeight="1" thickBot="1">
      <c r="B17" s="451"/>
      <c r="C17" s="370"/>
      <c r="D17" s="26"/>
      <c r="E17" s="188"/>
      <c r="F17" s="26"/>
      <c r="H17" s="26"/>
      <c r="K17" s="188"/>
      <c r="L17" s="691"/>
      <c r="N17" s="694"/>
      <c r="O17" s="189"/>
      <c r="P17" s="791"/>
      <c r="Q17" s="190"/>
      <c r="R17" s="791"/>
      <c r="S17" s="190"/>
      <c r="T17" s="791"/>
      <c r="U17" s="191"/>
      <c r="V17" s="791"/>
      <c r="W17" s="396"/>
      <c r="X17" s="448"/>
    </row>
    <row r="18" spans="2:24" ht="22.5" customHeight="1" thickBot="1">
      <c r="B18" s="451"/>
      <c r="C18" s="371" t="str">
        <f ca="1">IF(OR('0. Config'!$C$17="",'0. Config'!$F$17=""),"-",IF(AND(_xlfn.DAYS('0. Config'!$C$17,TODAY())&lt;0,TODAY()&gt;'0. Config'!$F$17),"Event has passed",IF(_xlfn.DAYS('0. Config'!$C$17,TODAY())=0,"Event is happening",_xlfn.DAYS('0. Config'!$C$17,TODAY())&amp;" Days")))</f>
        <v>Event has passed</v>
      </c>
      <c r="D18" s="182"/>
      <c r="E18" s="192">
        <f>COUNTA(DoNotModify1!$L$4:$L$1501)</f>
        <v>2</v>
      </c>
      <c r="F18" s="182"/>
      <c r="H18" s="182"/>
      <c r="K18" s="192">
        <f>COUNTIF('1.2 Speakers'!$C$10:$C1003,"Confirmed")</f>
        <v>0</v>
      </c>
      <c r="L18" s="691"/>
      <c r="N18" s="694"/>
      <c r="O18" s="323">
        <f>Q18+S18+U18-W18</f>
        <v>30000</v>
      </c>
      <c r="P18" s="791"/>
      <c r="Q18" s="324">
        <f>C59</f>
        <v>20000</v>
      </c>
      <c r="R18" s="791"/>
      <c r="S18" s="324">
        <f>C87</f>
        <v>10000</v>
      </c>
      <c r="T18" s="791"/>
      <c r="U18" s="325">
        <f>'0. Config'!$O$13</f>
        <v>0</v>
      </c>
      <c r="V18" s="791"/>
      <c r="W18" s="397">
        <f>O53</f>
        <v>0</v>
      </c>
      <c r="X18" s="448"/>
    </row>
    <row r="19" spans="2:24" ht="15.75" customHeight="1" thickBot="1">
      <c r="B19" s="451"/>
      <c r="C19" s="372"/>
      <c r="D19" s="182"/>
      <c r="E19" s="193"/>
      <c r="F19" s="182"/>
      <c r="H19" s="182"/>
      <c r="K19" s="193"/>
      <c r="L19" s="691"/>
      <c r="N19" s="694"/>
      <c r="O19" s="194"/>
      <c r="P19" s="878"/>
      <c r="Q19" s="326"/>
      <c r="R19" s="878"/>
      <c r="S19" s="195"/>
      <c r="T19" s="878"/>
      <c r="U19" s="196"/>
      <c r="V19" s="791"/>
      <c r="W19" s="398"/>
      <c r="X19" s="448"/>
    </row>
    <row r="20" spans="2:24" ht="15.75" customHeight="1">
      <c r="B20" s="451"/>
      <c r="L20" s="448"/>
      <c r="N20" s="451"/>
      <c r="X20" s="448"/>
    </row>
    <row r="21" spans="2:24" ht="15.75" customHeight="1" thickBot="1">
      <c r="B21" s="451"/>
      <c r="L21" s="448"/>
      <c r="N21" s="451"/>
      <c r="X21" s="448"/>
    </row>
    <row r="22" spans="2:24" ht="15.75" customHeight="1" thickBot="1">
      <c r="B22" s="451"/>
      <c r="C22" s="373"/>
      <c r="E22" s="373"/>
      <c r="K22" s="373"/>
      <c r="L22" s="448"/>
      <c r="N22" s="451"/>
      <c r="X22" s="448"/>
    </row>
    <row r="23" spans="2:24" ht="15.75" customHeight="1" thickBot="1">
      <c r="B23" s="451"/>
      <c r="C23" s="873" t="s">
        <v>304</v>
      </c>
      <c r="D23" s="182"/>
      <c r="E23" s="875" t="s">
        <v>305</v>
      </c>
      <c r="F23" s="182"/>
      <c r="H23" s="197"/>
      <c r="I23" s="197"/>
      <c r="J23" s="197"/>
      <c r="K23" s="873" t="s">
        <v>306</v>
      </c>
      <c r="L23" s="692"/>
      <c r="N23" s="695"/>
      <c r="X23" s="448"/>
    </row>
    <row r="24" spans="2:24" ht="22.5" customHeight="1" thickBot="1">
      <c r="B24" s="451"/>
      <c r="C24" s="874"/>
      <c r="D24" s="182"/>
      <c r="E24" s="876"/>
      <c r="F24" s="197"/>
      <c r="H24" s="197"/>
      <c r="I24" s="197"/>
      <c r="J24" s="197"/>
      <c r="K24" s="874"/>
      <c r="L24" s="692"/>
      <c r="N24" s="695"/>
      <c r="X24" s="448"/>
    </row>
    <row r="25" spans="2:24" ht="15.75" customHeight="1" thickBot="1">
      <c r="B25" s="451"/>
      <c r="C25" s="371"/>
      <c r="D25" s="26"/>
      <c r="E25" s="374"/>
      <c r="F25" s="197"/>
      <c r="H25" s="197"/>
      <c r="I25" s="197"/>
      <c r="J25" s="197"/>
      <c r="K25" s="374"/>
      <c r="L25" s="692"/>
      <c r="N25" s="695"/>
      <c r="X25" s="448"/>
    </row>
    <row r="26" spans="2:24" ht="22.5" customHeight="1" thickBot="1">
      <c r="B26" s="451"/>
      <c r="C26" s="371">
        <f>COUNTA('3.1 Sponsorship'!$B$18:$B$1003)</f>
        <v>0</v>
      </c>
      <c r="D26" s="182"/>
      <c r="E26" s="375">
        <f>'3.2 Registration'!$T$10</f>
        <v>0</v>
      </c>
      <c r="F26" s="197"/>
      <c r="H26" s="197"/>
      <c r="I26" s="197"/>
      <c r="J26" s="197"/>
      <c r="K26" s="371">
        <f>COUNTIF('3.2 Registration'!$N$13:$N1003,"Completed")</f>
        <v>0</v>
      </c>
      <c r="L26" s="692"/>
      <c r="N26" s="695"/>
      <c r="X26" s="448"/>
    </row>
    <row r="27" spans="2:24" ht="15.75" customHeight="1" thickBot="1">
      <c r="B27" s="451"/>
      <c r="C27" s="372"/>
      <c r="D27" s="182"/>
      <c r="E27" s="372"/>
      <c r="F27" s="197"/>
      <c r="H27" s="197"/>
      <c r="I27" s="197"/>
      <c r="J27" s="197"/>
      <c r="K27" s="372"/>
      <c r="L27" s="692"/>
      <c r="N27" s="688"/>
      <c r="O27" s="321" t="s">
        <v>307</v>
      </c>
      <c r="P27" s="178"/>
      <c r="Q27" s="181"/>
      <c r="R27" s="178"/>
      <c r="S27" s="181"/>
      <c r="T27" s="178"/>
      <c r="U27" s="181"/>
      <c r="V27" s="178"/>
      <c r="W27" s="394"/>
      <c r="X27" s="448"/>
    </row>
    <row r="28" spans="2:24" ht="13" thickBot="1">
      <c r="B28" s="451"/>
      <c r="C28" s="26"/>
      <c r="D28" s="197"/>
      <c r="E28" s="197"/>
      <c r="F28" s="197"/>
      <c r="G28" s="197"/>
      <c r="H28" s="197"/>
      <c r="I28" s="197"/>
      <c r="J28" s="197"/>
      <c r="K28" s="197"/>
      <c r="L28" s="691"/>
      <c r="N28" s="694"/>
      <c r="O28" s="197"/>
      <c r="P28" s="197"/>
      <c r="Q28" s="198"/>
      <c r="R28" s="197"/>
      <c r="S28" s="198"/>
      <c r="T28" s="197"/>
      <c r="U28" s="198"/>
      <c r="V28" s="197"/>
      <c r="W28" s="198"/>
      <c r="X28" s="448"/>
    </row>
    <row r="29" spans="2:24" ht="15.75" customHeight="1" thickBot="1">
      <c r="B29" s="688"/>
      <c r="C29" s="367" t="s">
        <v>138</v>
      </c>
      <c r="D29" s="181"/>
      <c r="E29" s="179"/>
      <c r="F29" s="182"/>
      <c r="G29" s="321" t="s">
        <v>308</v>
      </c>
      <c r="H29" s="181"/>
      <c r="I29" s="181"/>
      <c r="J29" s="181"/>
      <c r="K29" s="181"/>
      <c r="L29" s="689"/>
      <c r="N29" s="694"/>
      <c r="O29" s="184"/>
      <c r="P29" s="877" t="s">
        <v>292</v>
      </c>
      <c r="Q29" s="185"/>
      <c r="R29" s="877" t="s">
        <v>293</v>
      </c>
      <c r="S29" s="185"/>
      <c r="T29" s="877" t="s">
        <v>293</v>
      </c>
      <c r="U29" s="186" t="s">
        <v>294</v>
      </c>
      <c r="V29" s="877" t="s">
        <v>295</v>
      </c>
      <c r="W29" s="395"/>
      <c r="X29" s="448"/>
    </row>
    <row r="30" spans="2:24" ht="22.5" customHeight="1" thickBot="1">
      <c r="B30" s="451"/>
      <c r="C30" s="26"/>
      <c r="D30" s="197"/>
      <c r="E30" s="197"/>
      <c r="F30" s="197"/>
      <c r="G30" s="197"/>
      <c r="H30" s="197"/>
      <c r="I30" s="197"/>
      <c r="J30" s="197"/>
      <c r="K30" s="197"/>
      <c r="L30" s="691"/>
      <c r="N30" s="694"/>
      <c r="O30" s="885" t="s">
        <v>309</v>
      </c>
      <c r="P30" s="791"/>
      <c r="Q30" s="881" t="s">
        <v>310</v>
      </c>
      <c r="R30" s="791"/>
      <c r="S30" s="881" t="s">
        <v>311</v>
      </c>
      <c r="T30" s="791"/>
      <c r="U30" s="887" t="s">
        <v>302</v>
      </c>
      <c r="V30" s="791"/>
      <c r="W30" s="883" t="s">
        <v>312</v>
      </c>
      <c r="X30" s="448"/>
    </row>
    <row r="31" spans="2:24" ht="15.75" customHeight="1" thickBot="1">
      <c r="B31" s="451"/>
      <c r="C31" s="26"/>
      <c r="D31" s="197"/>
      <c r="E31" s="197"/>
      <c r="F31" s="197"/>
      <c r="G31" s="197"/>
      <c r="H31" s="197"/>
      <c r="I31" s="197"/>
      <c r="J31" s="197"/>
      <c r="K31" s="197"/>
      <c r="L31" s="691"/>
      <c r="N31" s="694"/>
      <c r="O31" s="886"/>
      <c r="P31" s="791"/>
      <c r="Q31" s="882"/>
      <c r="R31" s="791"/>
      <c r="S31" s="882"/>
      <c r="T31" s="791"/>
      <c r="U31" s="888"/>
      <c r="V31" s="791"/>
      <c r="W31" s="884"/>
      <c r="X31" s="448"/>
    </row>
    <row r="32" spans="2:24" ht="22.5" customHeight="1" thickBot="1">
      <c r="B32" s="451"/>
      <c r="F32" s="197"/>
      <c r="G32" s="197"/>
      <c r="H32" s="197"/>
      <c r="I32" s="197"/>
      <c r="J32" s="197"/>
      <c r="K32" s="197"/>
      <c r="L32" s="691"/>
      <c r="N32" s="694"/>
      <c r="O32" s="189"/>
      <c r="P32" s="791"/>
      <c r="Q32" s="190"/>
      <c r="R32" s="791"/>
      <c r="S32" s="190"/>
      <c r="T32" s="791"/>
      <c r="U32" s="191"/>
      <c r="V32" s="791"/>
      <c r="W32" s="396"/>
      <c r="X32" s="448"/>
    </row>
    <row r="33" spans="2:24" ht="13" thickBot="1">
      <c r="B33" s="451"/>
      <c r="F33" s="182"/>
      <c r="G33" s="197"/>
      <c r="H33" s="197"/>
      <c r="I33" s="197"/>
      <c r="J33" s="197"/>
      <c r="K33" s="197"/>
      <c r="L33" s="691"/>
      <c r="N33" s="694"/>
      <c r="O33" s="323">
        <f>Q33+S33+U33-W33</f>
        <v>0</v>
      </c>
      <c r="P33" s="791"/>
      <c r="Q33" s="324">
        <f t="shared" ref="Q33" si="0">C52</f>
        <v>0</v>
      </c>
      <c r="R33" s="791"/>
      <c r="S33" s="324">
        <f>C80</f>
        <v>0</v>
      </c>
      <c r="T33" s="791"/>
      <c r="U33" s="325">
        <f>'0. Config'!$O$13</f>
        <v>0</v>
      </c>
      <c r="V33" s="791"/>
      <c r="W33" s="397">
        <f>Q53</f>
        <v>0</v>
      </c>
      <c r="X33" s="448"/>
    </row>
    <row r="34" spans="2:24" ht="22.5" customHeight="1" thickBot="1">
      <c r="B34" s="451"/>
      <c r="F34" s="182"/>
      <c r="G34" s="197"/>
      <c r="H34" s="197"/>
      <c r="I34" s="197"/>
      <c r="J34" s="197"/>
      <c r="K34" s="197"/>
      <c r="L34" s="691"/>
      <c r="N34" s="694"/>
      <c r="O34" s="194"/>
      <c r="P34" s="878"/>
      <c r="Q34" s="326"/>
      <c r="R34" s="878"/>
      <c r="S34" s="195"/>
      <c r="T34" s="878"/>
      <c r="U34" s="196"/>
      <c r="V34" s="791"/>
      <c r="W34" s="398"/>
      <c r="X34" s="448"/>
    </row>
    <row r="35" spans="2:24" ht="15.75" customHeight="1">
      <c r="B35" s="451"/>
      <c r="L35" s="448"/>
      <c r="N35" s="451"/>
      <c r="X35" s="448"/>
    </row>
    <row r="36" spans="2:24" ht="15.75" customHeight="1">
      <c r="B36" s="451"/>
      <c r="L36" s="448"/>
      <c r="N36" s="451"/>
      <c r="X36" s="448"/>
    </row>
    <row r="37" spans="2:24" ht="15.75" customHeight="1">
      <c r="B37" s="451"/>
      <c r="L37" s="448"/>
      <c r="N37" s="451"/>
      <c r="X37" s="448"/>
    </row>
    <row r="38" spans="2:24" ht="15.75" customHeight="1">
      <c r="B38" s="451"/>
      <c r="L38" s="448"/>
      <c r="N38" s="451"/>
      <c r="X38" s="448"/>
    </row>
    <row r="39" spans="2:24" ht="15.75" customHeight="1">
      <c r="B39" s="451"/>
      <c r="L39" s="448"/>
      <c r="N39" s="451"/>
      <c r="X39" s="448"/>
    </row>
    <row r="40" spans="2:24" ht="15.75" customHeight="1">
      <c r="B40" s="451"/>
      <c r="L40" s="448"/>
      <c r="N40" s="451"/>
      <c r="X40" s="448"/>
    </row>
    <row r="41" spans="2:24" ht="15.75" customHeight="1">
      <c r="B41" s="451"/>
      <c r="L41" s="448"/>
      <c r="N41" s="451"/>
      <c r="X41" s="448"/>
    </row>
    <row r="42" spans="2:24" ht="15.75" customHeight="1">
      <c r="B42" s="455"/>
      <c r="C42" s="547"/>
      <c r="D42" s="547"/>
      <c r="E42" s="547"/>
      <c r="F42" s="547"/>
      <c r="G42" s="547"/>
      <c r="H42" s="547"/>
      <c r="I42" s="547"/>
      <c r="J42" s="547"/>
      <c r="K42" s="547"/>
      <c r="L42" s="458"/>
      <c r="N42" s="455"/>
      <c r="O42" s="547"/>
      <c r="P42" s="547"/>
      <c r="Q42" s="547"/>
      <c r="R42" s="547"/>
      <c r="S42" s="547"/>
      <c r="T42" s="547"/>
      <c r="U42" s="547"/>
      <c r="V42" s="547"/>
      <c r="W42" s="547"/>
      <c r="X42" s="458"/>
    </row>
    <row r="44" spans="2:24" ht="13">
      <c r="B44" s="710"/>
      <c r="C44" s="711" t="s">
        <v>31</v>
      </c>
      <c r="D44" s="712"/>
      <c r="E44" s="712"/>
      <c r="F44" s="712"/>
      <c r="G44" s="712"/>
      <c r="H44" s="712"/>
      <c r="I44" s="712"/>
      <c r="J44" s="712"/>
      <c r="K44" s="712"/>
      <c r="L44" s="713"/>
      <c r="N44" s="706"/>
      <c r="O44" s="707" t="s">
        <v>32</v>
      </c>
      <c r="P44" s="708"/>
      <c r="Q44" s="708"/>
      <c r="R44" s="708"/>
      <c r="S44" s="708"/>
      <c r="T44" s="708"/>
      <c r="U44" s="708"/>
      <c r="V44" s="708"/>
      <c r="W44" s="708"/>
      <c r="X44" s="709"/>
    </row>
    <row r="45" spans="2:24" ht="13" thickBot="1">
      <c r="B45" s="360"/>
      <c r="C45" s="26"/>
      <c r="D45" s="26"/>
      <c r="E45" s="26"/>
      <c r="F45" s="26"/>
      <c r="G45" s="26"/>
      <c r="H45" s="26"/>
      <c r="I45" s="26"/>
      <c r="J45" s="26"/>
      <c r="K45" s="26"/>
      <c r="L45" s="358"/>
      <c r="N45" s="387"/>
      <c r="O45" s="26"/>
      <c r="P45" s="26"/>
      <c r="Q45" s="26"/>
      <c r="R45" s="26"/>
      <c r="S45" s="26"/>
      <c r="X45" s="388"/>
    </row>
    <row r="46" spans="2:24" ht="13" thickBot="1">
      <c r="B46" s="366"/>
      <c r="C46" s="199" t="s">
        <v>313</v>
      </c>
      <c r="D46" s="200"/>
      <c r="E46" s="200"/>
      <c r="F46" s="200"/>
      <c r="G46" s="200"/>
      <c r="H46" s="200"/>
      <c r="I46" s="200"/>
      <c r="J46" s="200"/>
      <c r="K46" s="200"/>
      <c r="L46" s="359"/>
      <c r="N46" s="389"/>
      <c r="O46" s="201" t="s">
        <v>314</v>
      </c>
      <c r="P46" s="202"/>
      <c r="Q46" s="203"/>
      <c r="R46" s="203"/>
      <c r="S46" s="203"/>
      <c r="T46" s="203"/>
      <c r="U46" s="203"/>
      <c r="V46" s="203"/>
      <c r="W46" s="203"/>
      <c r="X46" s="424"/>
    </row>
    <row r="47" spans="2:24" ht="13" thickBot="1">
      <c r="B47" s="360"/>
      <c r="C47" s="26"/>
      <c r="D47" s="26"/>
      <c r="E47" s="26"/>
      <c r="F47" s="26"/>
      <c r="G47" s="26"/>
      <c r="H47" s="26"/>
      <c r="I47" s="26"/>
      <c r="J47" s="26"/>
      <c r="K47" s="26"/>
      <c r="L47" s="358"/>
      <c r="N47" s="387"/>
      <c r="O47" s="26"/>
      <c r="P47" s="26"/>
      <c r="Q47" s="26"/>
      <c r="R47" s="26"/>
      <c r="S47" s="26"/>
      <c r="X47" s="388"/>
    </row>
    <row r="48" spans="2:24" ht="13" thickBot="1">
      <c r="B48" s="360"/>
      <c r="C48" s="204"/>
      <c r="D48" s="26"/>
      <c r="E48" s="205"/>
      <c r="F48" s="26"/>
      <c r="G48" s="26"/>
      <c r="H48" s="26"/>
      <c r="I48" s="26"/>
      <c r="J48" s="26"/>
      <c r="K48" s="26"/>
      <c r="L48" s="358"/>
      <c r="N48" s="387"/>
      <c r="O48" s="26"/>
      <c r="P48" s="26"/>
      <c r="Q48" s="26"/>
      <c r="R48" s="26"/>
      <c r="S48" s="26"/>
      <c r="X48" s="388"/>
    </row>
    <row r="49" spans="2:24" ht="13">
      <c r="B49" s="360"/>
      <c r="C49" s="206" t="s">
        <v>315</v>
      </c>
      <c r="D49" s="26"/>
      <c r="E49" s="207" t="s">
        <v>316</v>
      </c>
      <c r="F49" s="26"/>
      <c r="G49" s="26"/>
      <c r="H49" s="26"/>
      <c r="I49" s="26"/>
      <c r="J49" s="26"/>
      <c r="K49" s="26"/>
      <c r="L49" s="358"/>
      <c r="N49" s="387"/>
      <c r="O49" s="208"/>
      <c r="P49" s="26"/>
      <c r="Q49" s="208"/>
      <c r="R49" s="26"/>
      <c r="S49" s="209"/>
      <c r="X49" s="388"/>
    </row>
    <row r="50" spans="2:24" ht="27" thickBot="1">
      <c r="B50" s="360"/>
      <c r="C50" s="210"/>
      <c r="D50" s="26"/>
      <c r="E50" s="211"/>
      <c r="F50" s="26"/>
      <c r="G50" s="26"/>
      <c r="H50" s="26"/>
      <c r="I50" s="26"/>
      <c r="J50" s="26"/>
      <c r="K50" s="26"/>
      <c r="L50" s="358"/>
      <c r="N50" s="387"/>
      <c r="O50" s="187" t="s">
        <v>317</v>
      </c>
      <c r="P50" s="26"/>
      <c r="Q50" s="187" t="s">
        <v>318</v>
      </c>
      <c r="R50" s="26"/>
      <c r="S50" s="212" t="s">
        <v>319</v>
      </c>
      <c r="X50" s="388"/>
    </row>
    <row r="51" spans="2:24" ht="13" thickBot="1">
      <c r="B51" s="360"/>
      <c r="C51" s="213"/>
      <c r="D51" s="26"/>
      <c r="E51" s="214"/>
      <c r="F51" s="26"/>
      <c r="G51" s="26"/>
      <c r="H51" s="26"/>
      <c r="I51" s="26"/>
      <c r="J51" s="26"/>
      <c r="K51" s="26"/>
      <c r="L51" s="358"/>
      <c r="N51" s="387"/>
      <c r="O51" s="215"/>
      <c r="P51" s="26"/>
      <c r="Q51" s="215"/>
      <c r="R51" s="26"/>
      <c r="S51" s="216" t="str">
        <f>IF(O53=Q53,"-",_xlfn.IFS(S53&gt;0,"Underbudget",S53=0,"",S53&lt;0,"Overbudget"))</f>
        <v>-</v>
      </c>
      <c r="X51" s="388"/>
    </row>
    <row r="52" spans="2:24" ht="13" thickBot="1">
      <c r="B52" s="360"/>
      <c r="C52" s="217">
        <f>SUM('3.1 Sponsorship'!$D$18:$D$1003)</f>
        <v>0</v>
      </c>
      <c r="D52" s="26"/>
      <c r="E52" s="218">
        <f>SUM('3.1 Sponsorship'!$E$18:$E$1003)</f>
        <v>0</v>
      </c>
      <c r="F52" s="26"/>
      <c r="G52" s="26"/>
      <c r="H52" s="26"/>
      <c r="I52" s="26"/>
      <c r="J52" s="26"/>
      <c r="K52" s="26"/>
      <c r="L52" s="358"/>
      <c r="N52" s="387"/>
      <c r="O52" s="219"/>
      <c r="P52" s="26"/>
      <c r="Q52" s="220"/>
      <c r="R52" s="26"/>
      <c r="S52" s="216"/>
      <c r="X52" s="388"/>
    </row>
    <row r="53" spans="2:24" ht="13" thickBot="1">
      <c r="B53" s="360"/>
      <c r="C53" s="221"/>
      <c r="D53" s="26"/>
      <c r="E53" s="222"/>
      <c r="F53" s="26"/>
      <c r="G53" s="26"/>
      <c r="H53" s="26"/>
      <c r="I53" s="26"/>
      <c r="J53" s="26"/>
      <c r="K53" s="26"/>
      <c r="L53" s="358"/>
      <c r="N53" s="387"/>
      <c r="O53" s="223">
        <f>SUM('3.3 Expenses'!$I$10:$I1003)</f>
        <v>0</v>
      </c>
      <c r="P53" s="26"/>
      <c r="Q53" s="223">
        <f>SUM('3.3 Expenses'!$J$10:$J1003)</f>
        <v>0</v>
      </c>
      <c r="R53" s="26"/>
      <c r="S53" s="327" t="str">
        <f>IFERROR((Q53-O53)/ABS(O53),"-")</f>
        <v>-</v>
      </c>
      <c r="X53" s="388"/>
    </row>
    <row r="54" spans="2:24" ht="13" thickBot="1">
      <c r="B54" s="360"/>
      <c r="C54" s="26"/>
      <c r="D54" s="26"/>
      <c r="E54" s="26"/>
      <c r="F54" s="26"/>
      <c r="G54" s="26"/>
      <c r="H54" s="26"/>
      <c r="I54" s="26"/>
      <c r="J54" s="26"/>
      <c r="K54" s="26"/>
      <c r="L54" s="358"/>
      <c r="N54" s="387"/>
      <c r="O54" s="224"/>
      <c r="P54" s="26"/>
      <c r="Q54" s="224"/>
      <c r="R54" s="26"/>
      <c r="S54" s="225"/>
      <c r="X54" s="388"/>
    </row>
    <row r="55" spans="2:24" ht="13" thickBot="1">
      <c r="B55" s="360"/>
      <c r="C55" s="376"/>
      <c r="D55" s="26"/>
      <c r="E55" s="382"/>
      <c r="F55" s="26"/>
      <c r="G55" s="26"/>
      <c r="H55" s="26"/>
      <c r="I55" s="26"/>
      <c r="J55" s="26"/>
      <c r="K55" s="26"/>
      <c r="L55" s="358"/>
      <c r="N55" s="387"/>
      <c r="O55" s="26"/>
      <c r="P55" s="26"/>
      <c r="Q55" s="26"/>
      <c r="R55" s="26"/>
      <c r="S55" s="26"/>
      <c r="X55" s="388"/>
    </row>
    <row r="56" spans="2:24" ht="13">
      <c r="B56" s="360"/>
      <c r="C56" s="377" t="s">
        <v>320</v>
      </c>
      <c r="D56" s="26"/>
      <c r="E56" s="383" t="s">
        <v>321</v>
      </c>
      <c r="F56" s="26"/>
      <c r="G56" s="26"/>
      <c r="H56" s="26"/>
      <c r="I56" s="26"/>
      <c r="J56" s="26"/>
      <c r="K56" s="26"/>
      <c r="L56" s="358"/>
      <c r="N56" s="387"/>
      <c r="O56" s="26"/>
      <c r="P56" s="26"/>
      <c r="Q56" s="26"/>
      <c r="R56" s="26"/>
      <c r="S56" s="26"/>
      <c r="X56" s="388"/>
    </row>
    <row r="57" spans="2:24" ht="13" thickBot="1">
      <c r="B57" s="360"/>
      <c r="C57" s="378"/>
      <c r="D57" s="26"/>
      <c r="E57" s="384"/>
      <c r="F57" s="26"/>
      <c r="G57" s="26"/>
      <c r="H57" s="26"/>
      <c r="I57" s="26"/>
      <c r="J57" s="26"/>
      <c r="K57" s="26"/>
      <c r="L57" s="358"/>
      <c r="N57" s="387"/>
      <c r="O57" s="26"/>
      <c r="P57" s="26"/>
      <c r="Q57" s="26"/>
      <c r="R57" s="26"/>
      <c r="S57" s="26"/>
      <c r="X57" s="388"/>
    </row>
    <row r="58" spans="2:24" ht="13" thickBot="1">
      <c r="B58" s="360"/>
      <c r="C58" s="379"/>
      <c r="D58" s="26"/>
      <c r="E58" s="385"/>
      <c r="F58" s="26"/>
      <c r="G58" s="26"/>
      <c r="H58" s="26"/>
      <c r="I58" s="26"/>
      <c r="J58" s="26"/>
      <c r="K58" s="26"/>
      <c r="L58" s="358"/>
      <c r="N58" s="387"/>
      <c r="O58" s="26"/>
      <c r="P58" s="26"/>
      <c r="Q58" s="26"/>
      <c r="R58" s="26"/>
      <c r="S58" s="26"/>
      <c r="X58" s="388"/>
    </row>
    <row r="59" spans="2:24" ht="13" thickBot="1">
      <c r="B59" s="360"/>
      <c r="C59" s="380">
        <f>'0. Config'!$L$13</f>
        <v>20000</v>
      </c>
      <c r="D59" s="26"/>
      <c r="E59" s="386">
        <f>IFERROR(C52/C59,"-")</f>
        <v>0</v>
      </c>
      <c r="F59" s="26"/>
      <c r="G59" s="26"/>
      <c r="H59" s="26"/>
      <c r="I59" s="26"/>
      <c r="J59" s="26"/>
      <c r="K59" s="26"/>
      <c r="L59" s="358"/>
      <c r="N59" s="387"/>
      <c r="O59" s="26"/>
      <c r="P59" s="26"/>
      <c r="Q59" s="26"/>
      <c r="R59" s="26"/>
      <c r="S59" s="26"/>
      <c r="X59" s="388"/>
    </row>
    <row r="60" spans="2:24" ht="15.75" customHeight="1" thickBot="1">
      <c r="B60" s="360"/>
      <c r="C60" s="381"/>
      <c r="E60" s="381"/>
      <c r="L60" s="361"/>
      <c r="N60" s="390"/>
      <c r="X60" s="388"/>
    </row>
    <row r="61" spans="2:24" ht="15.75" customHeight="1">
      <c r="B61" s="360"/>
      <c r="L61" s="361"/>
      <c r="N61" s="390"/>
      <c r="X61" s="388"/>
    </row>
    <row r="62" spans="2:24" ht="15.75" customHeight="1">
      <c r="B62" s="360"/>
      <c r="L62" s="361"/>
      <c r="N62" s="390"/>
      <c r="X62" s="388"/>
    </row>
    <row r="63" spans="2:24" ht="15.75" customHeight="1">
      <c r="B63" s="360"/>
      <c r="L63" s="361"/>
      <c r="N63" s="390"/>
      <c r="X63" s="388"/>
    </row>
    <row r="64" spans="2:24" ht="15.75" customHeight="1">
      <c r="B64" s="360"/>
      <c r="L64" s="361"/>
      <c r="N64" s="390"/>
      <c r="X64" s="388"/>
    </row>
    <row r="65" spans="2:24" ht="15.75" customHeight="1">
      <c r="B65" s="360"/>
      <c r="L65" s="361"/>
      <c r="N65" s="390"/>
      <c r="X65" s="388"/>
    </row>
    <row r="66" spans="2:24" ht="15.75" customHeight="1">
      <c r="B66" s="360"/>
      <c r="L66" s="361"/>
      <c r="N66" s="390"/>
      <c r="X66" s="388"/>
    </row>
    <row r="67" spans="2:24" ht="15.75" customHeight="1">
      <c r="B67" s="360"/>
      <c r="L67" s="361"/>
      <c r="N67" s="390"/>
      <c r="X67" s="388"/>
    </row>
    <row r="68" spans="2:24" ht="15.75" customHeight="1">
      <c r="B68" s="360"/>
      <c r="L68" s="361"/>
      <c r="N68" s="390"/>
      <c r="X68" s="388"/>
    </row>
    <row r="69" spans="2:24" ht="15.75" customHeight="1">
      <c r="B69" s="360"/>
      <c r="L69" s="361"/>
      <c r="N69" s="390"/>
      <c r="X69" s="388"/>
    </row>
    <row r="70" spans="2:24" ht="15.75" customHeight="1">
      <c r="B70" s="360"/>
      <c r="L70" s="361"/>
      <c r="N70" s="390"/>
      <c r="X70" s="388"/>
    </row>
    <row r="71" spans="2:24" ht="15.75" customHeight="1">
      <c r="B71" s="360"/>
      <c r="L71" s="361"/>
      <c r="N71" s="390"/>
      <c r="X71" s="388"/>
    </row>
    <row r="72" spans="2:24" ht="15.75" customHeight="1">
      <c r="B72" s="360"/>
      <c r="L72" s="361"/>
      <c r="N72" s="390"/>
      <c r="X72" s="388"/>
    </row>
    <row r="73" spans="2:24" ht="15.75" customHeight="1">
      <c r="B73" s="360"/>
      <c r="L73" s="361"/>
      <c r="N73" s="390"/>
      <c r="X73" s="388"/>
    </row>
    <row r="74" spans="2:24" ht="14" thickBot="1">
      <c r="B74" s="402"/>
      <c r="C74" s="400" t="s">
        <v>322</v>
      </c>
      <c r="D74" s="399"/>
      <c r="E74" s="399"/>
      <c r="F74" s="399"/>
      <c r="G74" s="399"/>
      <c r="H74" s="399"/>
      <c r="I74" s="399"/>
      <c r="J74" s="399"/>
      <c r="K74" s="399"/>
      <c r="L74" s="401"/>
      <c r="N74" s="387"/>
      <c r="O74" s="418" t="s">
        <v>323</v>
      </c>
      <c r="P74" s="418"/>
      <c r="Q74" s="418"/>
      <c r="R74" s="418"/>
      <c r="S74" s="418"/>
      <c r="T74" s="418"/>
      <c r="U74" s="418"/>
      <c r="V74" s="418"/>
      <c r="W74" s="418"/>
      <c r="X74" s="388"/>
    </row>
    <row r="75" spans="2:24" ht="36.75" customHeight="1" thickBot="1">
      <c r="B75" s="360"/>
      <c r="L75" s="365"/>
      <c r="N75" s="387"/>
      <c r="O75" s="889" t="s">
        <v>39</v>
      </c>
      <c r="P75" s="864"/>
      <c r="Q75" s="890" t="s">
        <v>279</v>
      </c>
      <c r="R75" s="864"/>
      <c r="S75" s="890" t="s">
        <v>280</v>
      </c>
      <c r="T75" s="864"/>
      <c r="U75" s="889" t="s">
        <v>319</v>
      </c>
      <c r="V75" s="864"/>
      <c r="W75" s="419" t="s">
        <v>324</v>
      </c>
      <c r="X75" s="388"/>
    </row>
    <row r="76" spans="2:24" ht="13" thickBot="1">
      <c r="B76" s="360"/>
      <c r="C76" s="232"/>
      <c r="D76" s="26"/>
      <c r="E76" s="233"/>
      <c r="F76" s="26"/>
      <c r="G76" s="26"/>
      <c r="H76" s="26"/>
      <c r="I76" s="26"/>
      <c r="J76" s="26"/>
      <c r="K76" s="26"/>
      <c r="L76" s="358"/>
      <c r="N76" s="387"/>
      <c r="O76" s="891" t="str">
        <f>IF(DoNotModify1!X3="","",DoNotModify1!X3)</f>
        <v>(blank)</v>
      </c>
      <c r="P76" s="892"/>
      <c r="Q76" s="891">
        <f>IF(DoNotModify1!Y3="","",DoNotModify1!Y3)</f>
        <v>0</v>
      </c>
      <c r="R76" s="892"/>
      <c r="S76" s="891" t="str">
        <f>IF(DoNotModify1!Z3="","",DoNotModify1!Z3)</f>
        <v/>
      </c>
      <c r="T76" s="892"/>
      <c r="U76" s="898" t="str">
        <f>IFERROR(IF(ISBLANK(O76),"",(S76-Q76)/ABS(Q76)),"-")</f>
        <v>-</v>
      </c>
      <c r="V76" s="892"/>
      <c r="W76" s="417" t="str" cm="1">
        <f t="array" ref="W76">IF(O76="","-", _xlfn.IFS(U76&gt;0,"Underbudget",U76=0,"",U76&lt;0,"Overbudget"))</f>
        <v>Underbudget</v>
      </c>
      <c r="X76" s="388"/>
    </row>
    <row r="77" spans="2:24" ht="12">
      <c r="B77" s="360"/>
      <c r="C77" s="899" t="s">
        <v>325</v>
      </c>
      <c r="D77" s="26"/>
      <c r="E77" s="896" t="s">
        <v>326</v>
      </c>
      <c r="F77" s="26"/>
      <c r="G77" s="26"/>
      <c r="H77" s="26"/>
      <c r="I77" s="26"/>
      <c r="J77" s="26"/>
      <c r="K77" s="26"/>
      <c r="L77" s="358"/>
      <c r="N77" s="387"/>
      <c r="O77" s="893" t="str">
        <f>IF(DoNotModify1!X4="","",DoNotModify1!X4)</f>
        <v/>
      </c>
      <c r="P77" s="894"/>
      <c r="Q77" s="893" t="str">
        <f>IF(DoNotModify1!Y4="","",DoNotModify1!Y4)</f>
        <v/>
      </c>
      <c r="R77" s="894"/>
      <c r="S77" s="893" t="str">
        <f>IF(DoNotModify1!Z4="","",DoNotModify1!Z4)</f>
        <v/>
      </c>
      <c r="T77" s="894"/>
      <c r="U77" s="895" t="str">
        <f t="shared" ref="U77:U104" si="1">IFERROR(IF(ISBLANK(O77),"",(S77-Q77)/ABS(Q77)),"-")</f>
        <v>-</v>
      </c>
      <c r="V77" s="894"/>
      <c r="W77" s="416" t="str" cm="1">
        <f t="array" ref="W77">IF(O77="","-", _xlfn.IFS(U77&gt;0,"Underbudget",U77=0,"",U77&lt;0,"Overbudget"))</f>
        <v>-</v>
      </c>
      <c r="X77" s="388"/>
    </row>
    <row r="78" spans="2:24" ht="13" thickBot="1">
      <c r="B78" s="360"/>
      <c r="C78" s="900"/>
      <c r="D78" s="26"/>
      <c r="E78" s="897"/>
      <c r="F78" s="26"/>
      <c r="G78" s="26"/>
      <c r="H78" s="26"/>
      <c r="I78" s="26"/>
      <c r="J78" s="26"/>
      <c r="K78" s="26"/>
      <c r="L78" s="358"/>
      <c r="N78" s="387"/>
      <c r="O78" s="893" t="str">
        <f>IF(DoNotModify1!X5="","",DoNotModify1!X5)</f>
        <v/>
      </c>
      <c r="P78" s="894"/>
      <c r="Q78" s="893" t="str">
        <f>IF(DoNotModify1!Y5="","",DoNotModify1!Y5)</f>
        <v/>
      </c>
      <c r="R78" s="894"/>
      <c r="S78" s="893" t="str">
        <f>IF(DoNotModify1!Z5="","",DoNotModify1!Z5)</f>
        <v/>
      </c>
      <c r="T78" s="894"/>
      <c r="U78" s="895" t="str">
        <f t="shared" si="1"/>
        <v>-</v>
      </c>
      <c r="V78" s="894"/>
      <c r="W78" s="416" t="str" cm="1">
        <f t="array" ref="W78">IF(O78="","-", _xlfn.IFS(U78&gt;0,"Underbudget",U78=0,"",U78&lt;0,"Overbudget"))</f>
        <v>-</v>
      </c>
      <c r="X78" s="388"/>
    </row>
    <row r="79" spans="2:24" ht="13" thickBot="1">
      <c r="B79" s="360"/>
      <c r="C79" s="234"/>
      <c r="D79" s="26"/>
      <c r="E79" s="235"/>
      <c r="F79" s="26"/>
      <c r="G79" s="26"/>
      <c r="H79" s="26"/>
      <c r="I79" s="26"/>
      <c r="J79" s="26"/>
      <c r="K79" s="26"/>
      <c r="L79" s="358"/>
      <c r="N79" s="387"/>
      <c r="O79" s="893" t="str">
        <f>IF(DoNotModify1!X6="","",DoNotModify1!X6)</f>
        <v/>
      </c>
      <c r="P79" s="894"/>
      <c r="Q79" s="893" t="str">
        <f>IF(DoNotModify1!Y6="","",DoNotModify1!Y6)</f>
        <v/>
      </c>
      <c r="R79" s="894"/>
      <c r="S79" s="893" t="str">
        <f>IF(DoNotModify1!Z6="","",DoNotModify1!Z6)</f>
        <v/>
      </c>
      <c r="T79" s="894"/>
      <c r="U79" s="895" t="str">
        <f t="shared" si="1"/>
        <v>-</v>
      </c>
      <c r="V79" s="894"/>
      <c r="W79" s="416" t="str" cm="1">
        <f t="array" ref="W79">IF(O79="","-", _xlfn.IFS(U79&gt;0,"Underbudget",U79=0,"",U79&lt;0,"Overbudget"))</f>
        <v>-</v>
      </c>
      <c r="X79" s="388"/>
    </row>
    <row r="80" spans="2:24" ht="13" thickBot="1">
      <c r="B80" s="360"/>
      <c r="C80" s="217">
        <f>SUMIF('3.2 Registration'!N13:N1003,"COMPLETED",'3.2 Registration'!T13:T1003)</f>
        <v>0</v>
      </c>
      <c r="D80" s="26"/>
      <c r="E80" s="236">
        <f>COUNTIF('3.2 Registration'!$N$13:$N103,"=COMPLETED")</f>
        <v>0</v>
      </c>
      <c r="F80" s="26"/>
      <c r="G80" s="26"/>
      <c r="H80" s="26"/>
      <c r="I80" s="26"/>
      <c r="J80" s="26"/>
      <c r="K80" s="26"/>
      <c r="L80" s="358"/>
      <c r="N80" s="387"/>
      <c r="O80" s="893" t="str">
        <f>IF(DoNotModify1!X7="","",DoNotModify1!X7)</f>
        <v/>
      </c>
      <c r="P80" s="894"/>
      <c r="Q80" s="893" t="str">
        <f>IF(DoNotModify1!Y7="","",DoNotModify1!Y7)</f>
        <v/>
      </c>
      <c r="R80" s="894"/>
      <c r="S80" s="893" t="str">
        <f>IF(DoNotModify1!Z7="","",DoNotModify1!Z7)</f>
        <v/>
      </c>
      <c r="T80" s="894"/>
      <c r="U80" s="895" t="str">
        <f t="shared" si="1"/>
        <v>-</v>
      </c>
      <c r="V80" s="894"/>
      <c r="W80" s="416" t="str" cm="1">
        <f t="array" ref="W80">IF(O80="","-", _xlfn.IFS(U80&gt;0,"Underbudget",U80=0,"",U80&lt;0,"Overbudget"))</f>
        <v>-</v>
      </c>
      <c r="X80" s="388"/>
    </row>
    <row r="81" spans="2:24" ht="13" thickBot="1">
      <c r="B81" s="360"/>
      <c r="C81" s="237"/>
      <c r="D81" s="26"/>
      <c r="E81" s="238"/>
      <c r="F81" s="26"/>
      <c r="G81" s="26"/>
      <c r="H81" s="26"/>
      <c r="I81" s="26"/>
      <c r="J81" s="26"/>
      <c r="K81" s="26"/>
      <c r="L81" s="358"/>
      <c r="N81" s="387"/>
      <c r="O81" s="893" t="str">
        <f>IF(DoNotModify1!X8="","",DoNotModify1!X8)</f>
        <v/>
      </c>
      <c r="P81" s="894"/>
      <c r="Q81" s="893" t="str">
        <f>IF(DoNotModify1!Y8="","",DoNotModify1!Y8)</f>
        <v/>
      </c>
      <c r="R81" s="894"/>
      <c r="S81" s="893" t="str">
        <f>IF(DoNotModify1!Z8="","",DoNotModify1!Z8)</f>
        <v/>
      </c>
      <c r="T81" s="894"/>
      <c r="U81" s="895" t="str">
        <f t="shared" si="1"/>
        <v>-</v>
      </c>
      <c r="V81" s="894"/>
      <c r="W81" s="416" t="str" cm="1">
        <f t="array" ref="W81">IF(O81="","-", _xlfn.IFS(U81&gt;0,"Underbudget",U81=0,"",U81&lt;0,"Overbudget"))</f>
        <v>-</v>
      </c>
      <c r="X81" s="388"/>
    </row>
    <row r="82" spans="2:24" ht="13" thickBot="1">
      <c r="B82" s="360"/>
      <c r="C82" s="26"/>
      <c r="D82" s="26"/>
      <c r="E82" s="26"/>
      <c r="F82" s="26"/>
      <c r="G82" s="26"/>
      <c r="H82" s="26"/>
      <c r="I82" s="26"/>
      <c r="J82" s="26"/>
      <c r="K82" s="26"/>
      <c r="L82" s="358"/>
      <c r="N82" s="387"/>
      <c r="O82" s="893" t="str">
        <f>IF(DoNotModify1!X9="","",DoNotModify1!X9)</f>
        <v/>
      </c>
      <c r="P82" s="894"/>
      <c r="Q82" s="893" t="str">
        <f>IF(DoNotModify1!Y9="","",DoNotModify1!Y9)</f>
        <v/>
      </c>
      <c r="R82" s="894"/>
      <c r="S82" s="893" t="str">
        <f>IF(DoNotModify1!Z9="","",DoNotModify1!Z9)</f>
        <v/>
      </c>
      <c r="T82" s="894"/>
      <c r="U82" s="895" t="str">
        <f t="shared" si="1"/>
        <v>-</v>
      </c>
      <c r="V82" s="894"/>
      <c r="W82" s="416" t="str" cm="1">
        <f t="array" ref="W82">IF(O82="","-", _xlfn.IFS(U82&gt;0,"Underbudget",U82=0,"",U82&lt;0,"Overbudget"))</f>
        <v>-</v>
      </c>
      <c r="X82" s="388"/>
    </row>
    <row r="83" spans="2:24" ht="13" thickBot="1">
      <c r="B83" s="360"/>
      <c r="C83" s="226"/>
      <c r="D83" s="26"/>
      <c r="E83" s="233"/>
      <c r="F83" s="26"/>
      <c r="G83" s="26"/>
      <c r="H83" s="26"/>
      <c r="I83" s="26"/>
      <c r="J83" s="26"/>
      <c r="K83" s="26"/>
      <c r="L83" s="358"/>
      <c r="N83" s="387"/>
      <c r="O83" s="893" t="str">
        <f>IF(DoNotModify1!X10="","",DoNotModify1!X10)</f>
        <v/>
      </c>
      <c r="P83" s="894"/>
      <c r="Q83" s="893" t="str">
        <f>IF(DoNotModify1!Y10="","",DoNotModify1!Y10)</f>
        <v/>
      </c>
      <c r="R83" s="894"/>
      <c r="S83" s="893" t="str">
        <f>IF(DoNotModify1!Z10="","",DoNotModify1!Z10)</f>
        <v/>
      </c>
      <c r="T83" s="894"/>
      <c r="U83" s="895" t="str">
        <f t="shared" si="1"/>
        <v>-</v>
      </c>
      <c r="V83" s="894"/>
      <c r="W83" s="416" t="str" cm="1">
        <f t="array" ref="W83">IF(O83="","-", _xlfn.IFS(U83&gt;0,"Underbudget",U83=0,"",U83&lt;0,"Overbudget"))</f>
        <v>-</v>
      </c>
      <c r="X83" s="388"/>
    </row>
    <row r="84" spans="2:24" ht="13">
      <c r="B84" s="360"/>
      <c r="C84" s="896" t="s">
        <v>301</v>
      </c>
      <c r="D84" s="26"/>
      <c r="E84" s="227" t="s">
        <v>321</v>
      </c>
      <c r="F84" s="26"/>
      <c r="G84" s="26"/>
      <c r="H84" s="26"/>
      <c r="I84" s="26"/>
      <c r="J84" s="26"/>
      <c r="K84" s="26"/>
      <c r="L84" s="358"/>
      <c r="N84" s="387"/>
      <c r="O84" s="893" t="str">
        <f>IF(DoNotModify1!X11="","",DoNotModify1!X11)</f>
        <v/>
      </c>
      <c r="P84" s="894"/>
      <c r="Q84" s="893" t="str">
        <f>IF(DoNotModify1!Y11="","",DoNotModify1!Y11)</f>
        <v/>
      </c>
      <c r="R84" s="894"/>
      <c r="S84" s="893" t="str">
        <f>IF(DoNotModify1!Z11="","",DoNotModify1!Z11)</f>
        <v/>
      </c>
      <c r="T84" s="894"/>
      <c r="U84" s="895" t="str">
        <f t="shared" si="1"/>
        <v>-</v>
      </c>
      <c r="V84" s="894"/>
      <c r="W84" s="416" t="str" cm="1">
        <f t="array" ref="W84">IF(O84="","-", _xlfn.IFS(U84&gt;0,"Underbudget",U84=0,"",U84&lt;0,"Overbudget"))</f>
        <v>-</v>
      </c>
      <c r="X84" s="388"/>
    </row>
    <row r="85" spans="2:24" ht="13" thickBot="1">
      <c r="B85" s="360"/>
      <c r="C85" s="897"/>
      <c r="D85" s="26"/>
      <c r="E85" s="228"/>
      <c r="F85" s="26"/>
      <c r="G85" s="26"/>
      <c r="H85" s="26"/>
      <c r="I85" s="26"/>
      <c r="J85" s="26"/>
      <c r="K85" s="26"/>
      <c r="L85" s="358"/>
      <c r="N85" s="387"/>
      <c r="O85" s="893" t="str">
        <f>IF(DoNotModify1!X12="","",DoNotModify1!X12)</f>
        <v/>
      </c>
      <c r="P85" s="894"/>
      <c r="Q85" s="893" t="str">
        <f>IF(DoNotModify1!Y12="","",DoNotModify1!Y12)</f>
        <v/>
      </c>
      <c r="R85" s="894"/>
      <c r="S85" s="893" t="str">
        <f>IF(DoNotModify1!Z12="","",DoNotModify1!Z12)</f>
        <v/>
      </c>
      <c r="T85" s="894"/>
      <c r="U85" s="895" t="str">
        <f t="shared" si="1"/>
        <v>-</v>
      </c>
      <c r="V85" s="894"/>
      <c r="W85" s="416" t="str" cm="1">
        <f t="array" ref="W85">IF(O85="","-", _xlfn.IFS(U85&gt;0,"Underbudget",U85=0,"",U85&lt;0,"Overbudget"))</f>
        <v>-</v>
      </c>
      <c r="X85" s="388"/>
    </row>
    <row r="86" spans="2:24" ht="13" thickBot="1">
      <c r="B86" s="360"/>
      <c r="C86" s="229"/>
      <c r="D86" s="26"/>
      <c r="E86" s="235"/>
      <c r="F86" s="26"/>
      <c r="G86" s="26"/>
      <c r="H86" s="26"/>
      <c r="I86" s="26"/>
      <c r="J86" s="26"/>
      <c r="K86" s="26"/>
      <c r="L86" s="358"/>
      <c r="N86" s="387"/>
      <c r="O86" s="893" t="str">
        <f>IF(DoNotModify1!X13="","",DoNotModify1!X13)</f>
        <v/>
      </c>
      <c r="P86" s="894"/>
      <c r="Q86" s="893" t="str">
        <f>IF(DoNotModify1!Y13="","",DoNotModify1!Y13)</f>
        <v/>
      </c>
      <c r="R86" s="894"/>
      <c r="S86" s="893" t="str">
        <f>IF(DoNotModify1!Z13="","",DoNotModify1!Z13)</f>
        <v/>
      </c>
      <c r="T86" s="894"/>
      <c r="U86" s="895" t="str">
        <f t="shared" si="1"/>
        <v>-</v>
      </c>
      <c r="V86" s="894"/>
      <c r="W86" s="416" t="str" cm="1">
        <f t="array" ref="W86">IF(O86="","-", _xlfn.IFS(U86&gt;0,"Underbudget",U86=0,"",U86&lt;0,"Overbudget"))</f>
        <v>-</v>
      </c>
      <c r="X86" s="388"/>
    </row>
    <row r="87" spans="2:24" ht="13" thickBot="1">
      <c r="B87" s="360"/>
      <c r="C87" s="230">
        <f>'0. Config'!$L$33</f>
        <v>10000</v>
      </c>
      <c r="D87" s="26"/>
      <c r="E87" s="292">
        <f>IFERROR(C80/C87,"-")</f>
        <v>0</v>
      </c>
      <c r="F87" s="26"/>
      <c r="G87" s="26"/>
      <c r="H87" s="26"/>
      <c r="I87" s="26"/>
      <c r="J87" s="26"/>
      <c r="K87" s="26"/>
      <c r="L87" s="358"/>
      <c r="N87" s="387"/>
      <c r="O87" s="893" t="str">
        <f>IF(DoNotModify1!X14="","",DoNotModify1!X14)</f>
        <v/>
      </c>
      <c r="P87" s="894"/>
      <c r="Q87" s="893" t="str">
        <f>IF(DoNotModify1!Y14="","",DoNotModify1!Y14)</f>
        <v/>
      </c>
      <c r="R87" s="894"/>
      <c r="S87" s="893" t="str">
        <f>IF(DoNotModify1!Z14="","",DoNotModify1!Z14)</f>
        <v/>
      </c>
      <c r="T87" s="894"/>
      <c r="U87" s="895" t="str">
        <f t="shared" si="1"/>
        <v>-</v>
      </c>
      <c r="V87" s="894"/>
      <c r="W87" s="416" t="str" cm="1">
        <f t="array" ref="W87">IF(O87="","-", _xlfn.IFS(U87&gt;0,"Underbudget",U87=0,"",U87&lt;0,"Overbudget"))</f>
        <v>-</v>
      </c>
      <c r="X87" s="388"/>
    </row>
    <row r="88" spans="2:24" ht="13" thickBot="1">
      <c r="B88" s="360"/>
      <c r="C88" s="231"/>
      <c r="D88" s="26"/>
      <c r="E88" s="231"/>
      <c r="F88" s="26"/>
      <c r="G88" s="26"/>
      <c r="H88" s="26"/>
      <c r="I88" s="26"/>
      <c r="J88" s="26"/>
      <c r="K88" s="26"/>
      <c r="L88" s="358"/>
      <c r="N88" s="387"/>
      <c r="O88" s="893" t="str">
        <f>IF(DoNotModify1!X15="","",DoNotModify1!X15)</f>
        <v/>
      </c>
      <c r="P88" s="894"/>
      <c r="Q88" s="893" t="str">
        <f>IF(DoNotModify1!Y15="","",DoNotModify1!Y15)</f>
        <v/>
      </c>
      <c r="R88" s="894"/>
      <c r="S88" s="893" t="str">
        <f>IF(DoNotModify1!Z15="","",DoNotModify1!Z15)</f>
        <v/>
      </c>
      <c r="T88" s="894"/>
      <c r="U88" s="895" t="str">
        <f t="shared" si="1"/>
        <v>-</v>
      </c>
      <c r="V88" s="894"/>
      <c r="W88" s="416" t="str" cm="1">
        <f t="array" ref="W88">IF(O88="","-", _xlfn.IFS(U88&gt;0,"Underbudget",U88=0,"",U88&lt;0,"Overbudget"))</f>
        <v>-</v>
      </c>
      <c r="X88" s="388"/>
    </row>
    <row r="89" spans="2:24" ht="12">
      <c r="B89" s="360"/>
      <c r="F89" s="26"/>
      <c r="G89" s="26"/>
      <c r="H89" s="26"/>
      <c r="I89" s="26"/>
      <c r="J89" s="26"/>
      <c r="K89" s="26"/>
      <c r="L89" s="358"/>
      <c r="N89" s="387"/>
      <c r="O89" s="893" t="str">
        <f>IF(DoNotModify1!X16="","",DoNotModify1!X16)</f>
        <v/>
      </c>
      <c r="P89" s="894"/>
      <c r="Q89" s="893" t="str">
        <f>IF(DoNotModify1!Y16="","",DoNotModify1!Y16)</f>
        <v/>
      </c>
      <c r="R89" s="894"/>
      <c r="S89" s="893" t="str">
        <f>IF(DoNotModify1!Z16="","",DoNotModify1!Z16)</f>
        <v/>
      </c>
      <c r="T89" s="894"/>
      <c r="U89" s="895" t="str">
        <f t="shared" si="1"/>
        <v>-</v>
      </c>
      <c r="V89" s="894"/>
      <c r="W89" s="416" t="str" cm="1">
        <f t="array" ref="W89">IF(O89="","-", _xlfn.IFS(U89&gt;0,"Underbudget",U89=0,"",U89&lt;0,"Overbudget"))</f>
        <v>-</v>
      </c>
      <c r="X89" s="388"/>
    </row>
    <row r="90" spans="2:24" ht="12">
      <c r="B90" s="360"/>
      <c r="C90" s="26"/>
      <c r="D90" s="26"/>
      <c r="E90" s="26"/>
      <c r="F90" s="26"/>
      <c r="G90" s="26"/>
      <c r="H90" s="26"/>
      <c r="I90" s="26"/>
      <c r="J90" s="26"/>
      <c r="K90" s="26"/>
      <c r="L90" s="358"/>
      <c r="N90" s="387"/>
      <c r="O90" s="893" t="str">
        <f>IF(DoNotModify1!X17="","",DoNotModify1!X17)</f>
        <v/>
      </c>
      <c r="P90" s="894"/>
      <c r="Q90" s="893" t="str">
        <f>IF(DoNotModify1!Y17="","",DoNotModify1!Y17)</f>
        <v/>
      </c>
      <c r="R90" s="894"/>
      <c r="S90" s="893" t="str">
        <f>IF(DoNotModify1!Z17="","",DoNotModify1!Z17)</f>
        <v/>
      </c>
      <c r="T90" s="894"/>
      <c r="U90" s="895" t="str">
        <f t="shared" si="1"/>
        <v>-</v>
      </c>
      <c r="V90" s="894"/>
      <c r="W90" s="416" t="str" cm="1">
        <f t="array" ref="W90">IF(O90="","-", _xlfn.IFS(U90&gt;0,"Underbudget",U90=0,"",U90&lt;0,"Overbudget"))</f>
        <v>-</v>
      </c>
      <c r="X90" s="388"/>
    </row>
    <row r="91" spans="2:24" ht="12">
      <c r="B91" s="360"/>
      <c r="C91" s="26"/>
      <c r="D91" s="26"/>
      <c r="E91" s="26"/>
      <c r="F91" s="26"/>
      <c r="G91" s="26"/>
      <c r="H91" s="26"/>
      <c r="I91" s="26"/>
      <c r="J91" s="26"/>
      <c r="K91" s="26"/>
      <c r="L91" s="358"/>
      <c r="N91" s="387"/>
      <c r="O91" s="893" t="str">
        <f>IF(DoNotModify1!X18="","",DoNotModify1!X18)</f>
        <v/>
      </c>
      <c r="P91" s="894"/>
      <c r="Q91" s="893" t="str">
        <f>IF(DoNotModify1!Y18="","",DoNotModify1!Y18)</f>
        <v/>
      </c>
      <c r="R91" s="894"/>
      <c r="S91" s="893" t="str">
        <f>IF(DoNotModify1!Z18="","",DoNotModify1!Z18)</f>
        <v/>
      </c>
      <c r="T91" s="894"/>
      <c r="U91" s="895" t="str">
        <f t="shared" si="1"/>
        <v>-</v>
      </c>
      <c r="V91" s="894"/>
      <c r="W91" s="416" t="str" cm="1">
        <f t="array" ref="W91">IF(O91="","-", _xlfn.IFS(U91&gt;0,"Underbudget",U91=0,"",U91&lt;0,"Overbudget"))</f>
        <v>-</v>
      </c>
      <c r="X91" s="388"/>
    </row>
    <row r="92" spans="2:24" ht="12">
      <c r="B92" s="360"/>
      <c r="C92" s="26"/>
      <c r="D92" s="26"/>
      <c r="E92" s="26"/>
      <c r="F92" s="26"/>
      <c r="G92" s="26"/>
      <c r="H92" s="26"/>
      <c r="I92" s="26"/>
      <c r="J92" s="26"/>
      <c r="K92" s="26"/>
      <c r="L92" s="358"/>
      <c r="N92" s="387"/>
      <c r="O92" s="893" t="str">
        <f>IF(DoNotModify1!X19="","",DoNotModify1!X19)</f>
        <v/>
      </c>
      <c r="P92" s="894"/>
      <c r="Q92" s="893" t="str">
        <f>IF(DoNotModify1!Y19="","",DoNotModify1!Y19)</f>
        <v/>
      </c>
      <c r="R92" s="894"/>
      <c r="S92" s="893" t="str">
        <f>IF(DoNotModify1!Z19="","",DoNotModify1!Z19)</f>
        <v/>
      </c>
      <c r="T92" s="894"/>
      <c r="U92" s="895" t="str">
        <f t="shared" si="1"/>
        <v>-</v>
      </c>
      <c r="V92" s="894"/>
      <c r="W92" s="416" t="str" cm="1">
        <f t="array" ref="W92">IF(O92="","-", _xlfn.IFS(U92&gt;0,"Underbudget",U92=0,"",U92&lt;0,"Overbudget"))</f>
        <v>-</v>
      </c>
      <c r="X92" s="388"/>
    </row>
    <row r="93" spans="2:24" ht="12">
      <c r="B93" s="360"/>
      <c r="C93" s="26"/>
      <c r="D93" s="26"/>
      <c r="E93" s="26"/>
      <c r="F93" s="26"/>
      <c r="G93" s="26"/>
      <c r="H93" s="26"/>
      <c r="I93" s="26"/>
      <c r="J93" s="26"/>
      <c r="K93" s="26"/>
      <c r="L93" s="358"/>
      <c r="N93" s="387"/>
      <c r="O93" s="893" t="str">
        <f>IF(DoNotModify1!X20="","",DoNotModify1!X20)</f>
        <v/>
      </c>
      <c r="P93" s="894"/>
      <c r="Q93" s="893" t="str">
        <f>IF(DoNotModify1!Y20="","",DoNotModify1!Y20)</f>
        <v/>
      </c>
      <c r="R93" s="894"/>
      <c r="S93" s="893" t="str">
        <f>IF(DoNotModify1!Z20="","",DoNotModify1!Z20)</f>
        <v/>
      </c>
      <c r="T93" s="894"/>
      <c r="U93" s="895" t="str">
        <f t="shared" si="1"/>
        <v>-</v>
      </c>
      <c r="V93" s="894"/>
      <c r="W93" s="416" t="str" cm="1">
        <f t="array" ref="W93">IF(O93="","-", _xlfn.IFS(U93&gt;0,"Underbudget",U93=0,"",U93&lt;0,"Overbudget"))</f>
        <v>-</v>
      </c>
      <c r="X93" s="388"/>
    </row>
    <row r="94" spans="2:24" ht="12">
      <c r="B94" s="360"/>
      <c r="C94" s="26"/>
      <c r="D94" s="26"/>
      <c r="E94" s="26"/>
      <c r="F94" s="26"/>
      <c r="G94" s="26"/>
      <c r="H94" s="26"/>
      <c r="I94" s="26"/>
      <c r="J94" s="26"/>
      <c r="K94" s="26"/>
      <c r="L94" s="358"/>
      <c r="N94" s="387"/>
      <c r="O94" s="893" t="str">
        <f>IF(DoNotModify1!X21="","",DoNotModify1!X21)</f>
        <v/>
      </c>
      <c r="P94" s="894"/>
      <c r="Q94" s="893" t="str">
        <f>IF(DoNotModify1!Y21="","",DoNotModify1!Y21)</f>
        <v/>
      </c>
      <c r="R94" s="894"/>
      <c r="S94" s="893" t="str">
        <f>IF(DoNotModify1!Z21="","",DoNotModify1!Z21)</f>
        <v/>
      </c>
      <c r="T94" s="894"/>
      <c r="U94" s="895" t="str">
        <f t="shared" si="1"/>
        <v>-</v>
      </c>
      <c r="V94" s="894"/>
      <c r="W94" s="416" t="str" cm="1">
        <f t="array" ref="W94">IF(O94="","-", _xlfn.IFS(U94&gt;0,"Underbudget",U94=0,"",U94&lt;0,"Overbudget"))</f>
        <v>-</v>
      </c>
      <c r="X94" s="388"/>
    </row>
    <row r="95" spans="2:24" ht="12">
      <c r="B95" s="360"/>
      <c r="C95" s="26"/>
      <c r="D95" s="26"/>
      <c r="E95" s="26"/>
      <c r="F95" s="26"/>
      <c r="G95" s="26"/>
      <c r="H95" s="26"/>
      <c r="I95" s="26"/>
      <c r="J95" s="26"/>
      <c r="K95" s="26"/>
      <c r="L95" s="358"/>
      <c r="N95" s="387"/>
      <c r="O95" s="893" t="str">
        <f>IF(DoNotModify1!X22="","",DoNotModify1!X22)</f>
        <v/>
      </c>
      <c r="P95" s="894"/>
      <c r="Q95" s="893" t="str">
        <f>IF(DoNotModify1!Y22="","",DoNotModify1!Y22)</f>
        <v/>
      </c>
      <c r="R95" s="894"/>
      <c r="S95" s="893" t="str">
        <f>IF(DoNotModify1!Z22="","",DoNotModify1!Z22)</f>
        <v/>
      </c>
      <c r="T95" s="894"/>
      <c r="U95" s="895" t="str">
        <f t="shared" si="1"/>
        <v>-</v>
      </c>
      <c r="V95" s="894"/>
      <c r="W95" s="416" t="str" cm="1">
        <f t="array" ref="W95">IF(O95="","-", _xlfn.IFS(U95&gt;0,"Underbudget",U95=0,"",U95&lt;0,"Overbudget"))</f>
        <v>-</v>
      </c>
      <c r="X95" s="388"/>
    </row>
    <row r="96" spans="2:24" ht="12">
      <c r="B96" s="360"/>
      <c r="C96" s="26"/>
      <c r="D96" s="26"/>
      <c r="E96" s="26"/>
      <c r="F96" s="26"/>
      <c r="G96" s="26"/>
      <c r="H96" s="26"/>
      <c r="I96" s="26"/>
      <c r="J96" s="26"/>
      <c r="K96" s="26"/>
      <c r="L96" s="358"/>
      <c r="M96" t="s">
        <v>327</v>
      </c>
      <c r="N96" s="387"/>
      <c r="O96" s="893" t="str">
        <f>IF(DoNotModify1!X23="","",DoNotModify1!X23)</f>
        <v/>
      </c>
      <c r="P96" s="894"/>
      <c r="Q96" s="893" t="str">
        <f>IF(DoNotModify1!Y23="","",DoNotModify1!Y23)</f>
        <v/>
      </c>
      <c r="R96" s="894"/>
      <c r="S96" s="893" t="str">
        <f>IF(DoNotModify1!Z23="","",DoNotModify1!Z23)</f>
        <v/>
      </c>
      <c r="T96" s="894"/>
      <c r="U96" s="895" t="str">
        <f t="shared" si="1"/>
        <v>-</v>
      </c>
      <c r="V96" s="894"/>
      <c r="W96" s="416" t="str" cm="1">
        <f t="array" ref="W96">IF(O96="","-", _xlfn.IFS(U96&gt;0,"Underbudget",U96=0,"",U96&lt;0,"Overbudget"))</f>
        <v>-</v>
      </c>
      <c r="X96" s="388"/>
    </row>
    <row r="97" spans="2:24" ht="12">
      <c r="B97" s="360"/>
      <c r="C97" s="26"/>
      <c r="D97" s="26"/>
      <c r="E97" s="26"/>
      <c r="F97" s="26"/>
      <c r="G97" s="26"/>
      <c r="H97" s="26"/>
      <c r="I97" s="26"/>
      <c r="J97" s="26"/>
      <c r="K97" s="26"/>
      <c r="L97" s="358"/>
      <c r="N97" s="387"/>
      <c r="O97" s="893" t="str">
        <f>IF(DoNotModify1!X24="","",DoNotModify1!X24)</f>
        <v/>
      </c>
      <c r="P97" s="894"/>
      <c r="Q97" s="893" t="str">
        <f>IF(DoNotModify1!Y24="","",DoNotModify1!Y24)</f>
        <v/>
      </c>
      <c r="R97" s="894"/>
      <c r="S97" s="893" t="str">
        <f>IF(DoNotModify1!Z24="","",DoNotModify1!Z24)</f>
        <v/>
      </c>
      <c r="T97" s="894"/>
      <c r="U97" s="895" t="str">
        <f t="shared" si="1"/>
        <v>-</v>
      </c>
      <c r="V97" s="894"/>
      <c r="W97" s="416" t="str" cm="1">
        <f t="array" ref="W97">IF(O97="","-", _xlfn.IFS(U97&gt;0,"Underbudget",U97=0,"",U97&lt;0,"Overbudget"))</f>
        <v>-</v>
      </c>
      <c r="X97" s="388"/>
    </row>
    <row r="98" spans="2:24" ht="12">
      <c r="B98" s="360"/>
      <c r="C98" s="26"/>
      <c r="D98" s="26"/>
      <c r="E98" s="26"/>
      <c r="F98" s="26"/>
      <c r="G98" s="26"/>
      <c r="H98" s="26"/>
      <c r="I98" s="26"/>
      <c r="J98" s="26"/>
      <c r="K98" s="26"/>
      <c r="L98" s="358"/>
      <c r="N98" s="387"/>
      <c r="O98" s="893" t="str">
        <f>IF(DoNotModify1!X25="","",DoNotModify1!X25)</f>
        <v/>
      </c>
      <c r="P98" s="894"/>
      <c r="Q98" s="893" t="str">
        <f>IF(DoNotModify1!Y25="","",DoNotModify1!Y25)</f>
        <v/>
      </c>
      <c r="R98" s="894"/>
      <c r="S98" s="893" t="str">
        <f>IF(DoNotModify1!Z25="","",DoNotModify1!Z25)</f>
        <v/>
      </c>
      <c r="T98" s="894"/>
      <c r="U98" s="895" t="str">
        <f t="shared" si="1"/>
        <v>-</v>
      </c>
      <c r="V98" s="894"/>
      <c r="W98" s="416" t="str" cm="1">
        <f t="array" ref="W98">IF(O98="","-", _xlfn.IFS(U98&gt;0,"Underbudget",U98=0,"",U98&lt;0,"Overbudget"))</f>
        <v>-</v>
      </c>
      <c r="X98" s="388"/>
    </row>
    <row r="99" spans="2:24" ht="12">
      <c r="B99" s="360"/>
      <c r="C99" s="26"/>
      <c r="D99" s="26"/>
      <c r="E99" s="26"/>
      <c r="F99" s="26"/>
      <c r="G99" s="26"/>
      <c r="H99" s="26"/>
      <c r="I99" s="26"/>
      <c r="J99" s="26"/>
      <c r="K99" s="26"/>
      <c r="L99" s="358"/>
      <c r="N99" s="387"/>
      <c r="O99" s="893" t="str">
        <f>IF(DoNotModify1!X26="","",DoNotModify1!X26)</f>
        <v/>
      </c>
      <c r="P99" s="894"/>
      <c r="Q99" s="893" t="str">
        <f>IF(DoNotModify1!Y26="","",DoNotModify1!Y26)</f>
        <v/>
      </c>
      <c r="R99" s="894"/>
      <c r="S99" s="893" t="str">
        <f>IF(DoNotModify1!Z26="","",DoNotModify1!Z26)</f>
        <v/>
      </c>
      <c r="T99" s="894"/>
      <c r="U99" s="895" t="str">
        <f t="shared" si="1"/>
        <v>-</v>
      </c>
      <c r="V99" s="894"/>
      <c r="W99" s="416" t="str" cm="1">
        <f t="array" ref="W99">IF(O99="","-", _xlfn.IFS(U99&gt;0,"Underbudget",U99=0,"",U99&lt;0,"Overbudget"))</f>
        <v>-</v>
      </c>
      <c r="X99" s="388"/>
    </row>
    <row r="100" spans="2:24" ht="12">
      <c r="B100" s="360"/>
      <c r="L100" s="361"/>
      <c r="N100" s="390"/>
      <c r="O100" s="893" t="str">
        <f>IF(DoNotModify1!X27="","",DoNotModify1!X27)</f>
        <v/>
      </c>
      <c r="P100" s="894"/>
      <c r="Q100" s="893" t="str">
        <f>IF(DoNotModify1!Y27="","",DoNotModify1!Y27)</f>
        <v/>
      </c>
      <c r="R100" s="894"/>
      <c r="S100" s="893" t="str">
        <f>IF(DoNotModify1!Z27="","",DoNotModify1!Z27)</f>
        <v/>
      </c>
      <c r="T100" s="894"/>
      <c r="U100" s="895" t="str">
        <f t="shared" si="1"/>
        <v>-</v>
      </c>
      <c r="V100" s="894"/>
      <c r="W100" s="416" t="str" cm="1">
        <f t="array" ref="W100">IF(O100="","-", _xlfn.IFS(U100&gt;0,"Underbudget",U100=0,"",U100&lt;0,"Overbudget"))</f>
        <v>-</v>
      </c>
      <c r="X100" s="388"/>
    </row>
    <row r="101" spans="2:24" ht="12">
      <c r="B101" s="360"/>
      <c r="L101" s="361"/>
      <c r="N101" s="390"/>
      <c r="O101" s="893" t="str">
        <f>IF(DoNotModify1!X28="","",DoNotModify1!X28)</f>
        <v/>
      </c>
      <c r="P101" s="894"/>
      <c r="Q101" s="893" t="str">
        <f>IF(DoNotModify1!Y28="","",DoNotModify1!Y28)</f>
        <v/>
      </c>
      <c r="R101" s="894"/>
      <c r="S101" s="893" t="str">
        <f>IF(DoNotModify1!Z28="","",DoNotModify1!Z28)</f>
        <v/>
      </c>
      <c r="T101" s="894"/>
      <c r="U101" s="895" t="str">
        <f t="shared" si="1"/>
        <v>-</v>
      </c>
      <c r="V101" s="894"/>
      <c r="W101" s="416" t="str" cm="1">
        <f t="array" ref="W101">IF(O101="","-", _xlfn.IFS(U101&gt;0,"Underbudget",U101=0,"",U101&lt;0,"Overbudget"))</f>
        <v>-</v>
      </c>
      <c r="X101" s="388"/>
    </row>
    <row r="102" spans="2:24" ht="12">
      <c r="B102" s="360"/>
      <c r="L102" s="361"/>
      <c r="N102" s="390"/>
      <c r="O102" s="893" t="str">
        <f>IF(DoNotModify1!X29="","",DoNotModify1!X29)</f>
        <v/>
      </c>
      <c r="P102" s="894"/>
      <c r="Q102" s="893" t="str">
        <f>IF(DoNotModify1!Y29="","",DoNotModify1!Y29)</f>
        <v/>
      </c>
      <c r="R102" s="894"/>
      <c r="S102" s="893" t="str">
        <f>IF(DoNotModify1!Z29="","",DoNotModify1!Z29)</f>
        <v/>
      </c>
      <c r="T102" s="894"/>
      <c r="U102" s="895" t="str">
        <f t="shared" si="1"/>
        <v>-</v>
      </c>
      <c r="V102" s="894"/>
      <c r="W102" s="416" t="str" cm="1">
        <f t="array" ref="W102">IF(O102="","-", _xlfn.IFS(U102&gt;0,"Underbudget",U102=0,"",U102&lt;0,"Overbudget"))</f>
        <v>-</v>
      </c>
      <c r="X102" s="388"/>
    </row>
    <row r="103" spans="2:24" ht="12">
      <c r="B103" s="360"/>
      <c r="L103" s="361"/>
      <c r="N103" s="390"/>
      <c r="O103" s="893" t="str">
        <f>IF(DoNotModify1!X30="","",DoNotModify1!X30)</f>
        <v/>
      </c>
      <c r="P103" s="894"/>
      <c r="Q103" s="893" t="str">
        <f>IF(DoNotModify1!Y30="","",DoNotModify1!Y30)</f>
        <v/>
      </c>
      <c r="R103" s="894"/>
      <c r="S103" s="893" t="str">
        <f>IF(DoNotModify1!Z30="","",DoNotModify1!Z30)</f>
        <v/>
      </c>
      <c r="T103" s="894"/>
      <c r="U103" s="895" t="str">
        <f t="shared" si="1"/>
        <v>-</v>
      </c>
      <c r="V103" s="894"/>
      <c r="W103" s="416" t="str" cm="1">
        <f t="array" ref="W103">IF(O103="","-", _xlfn.IFS(U103&gt;0,"Underbudget",U103=0,"",U103&lt;0,"Overbudget"))</f>
        <v>-</v>
      </c>
      <c r="X103" s="388"/>
    </row>
    <row r="104" spans="2:24" ht="12">
      <c r="B104" s="360"/>
      <c r="L104" s="361"/>
      <c r="N104" s="390"/>
      <c r="O104" s="893" t="str">
        <f>IF(DoNotModify1!X31="","",DoNotModify1!X31)</f>
        <v/>
      </c>
      <c r="P104" s="894"/>
      <c r="Q104" s="893" t="str">
        <f>IF(DoNotModify1!Y31="","",DoNotModify1!Y31)</f>
        <v/>
      </c>
      <c r="R104" s="894"/>
      <c r="S104" s="893" t="str">
        <f>IF(DoNotModify1!Z31="","",DoNotModify1!Z31)</f>
        <v/>
      </c>
      <c r="T104" s="894"/>
      <c r="U104" s="895" t="str">
        <f t="shared" si="1"/>
        <v>-</v>
      </c>
      <c r="V104" s="894"/>
      <c r="W104" s="416" t="str" cm="1">
        <f t="array" ref="W104">IF(O104="","-", _xlfn.IFS(U104&gt;0,"Underbudget",U104=0,"",U104&lt;0,"Overbudget"))</f>
        <v>-</v>
      </c>
      <c r="X104" s="388"/>
    </row>
    <row r="105" spans="2:24" ht="15.75" customHeight="1" thickBot="1">
      <c r="B105" s="362"/>
      <c r="C105" s="363"/>
      <c r="D105" s="363"/>
      <c r="E105" s="363"/>
      <c r="F105" s="363"/>
      <c r="G105" s="363"/>
      <c r="H105" s="363"/>
      <c r="I105" s="363"/>
      <c r="J105" s="363"/>
      <c r="K105" s="363"/>
      <c r="L105" s="364"/>
      <c r="N105" s="391"/>
      <c r="O105" s="392"/>
      <c r="P105" s="392"/>
      <c r="Q105" s="392"/>
      <c r="R105" s="392"/>
      <c r="S105" s="392"/>
      <c r="T105" s="392"/>
      <c r="U105" s="392"/>
      <c r="V105" s="392"/>
      <c r="W105" s="392"/>
      <c r="X105" s="393"/>
    </row>
  </sheetData>
  <mergeCells count="148">
    <mergeCell ref="B5:C5"/>
    <mergeCell ref="S104:T104"/>
    <mergeCell ref="U104:V104"/>
    <mergeCell ref="O102:P102"/>
    <mergeCell ref="O103:P103"/>
    <mergeCell ref="Q103:R103"/>
    <mergeCell ref="S103:T103"/>
    <mergeCell ref="U103:V103"/>
    <mergeCell ref="O104:P104"/>
    <mergeCell ref="Q104:R104"/>
    <mergeCell ref="O86:P86"/>
    <mergeCell ref="Q86:R86"/>
    <mergeCell ref="S86:T86"/>
    <mergeCell ref="U86:V86"/>
    <mergeCell ref="U87:V87"/>
    <mergeCell ref="Q90:R90"/>
    <mergeCell ref="S90:T90"/>
    <mergeCell ref="Q87:R87"/>
    <mergeCell ref="S87:T87"/>
    <mergeCell ref="O89:P89"/>
    <mergeCell ref="Q89:R89"/>
    <mergeCell ref="S89:T89"/>
    <mergeCell ref="U89:V89"/>
    <mergeCell ref="U90:V90"/>
    <mergeCell ref="O90:P90"/>
    <mergeCell ref="O87:P87"/>
    <mergeCell ref="O88:P88"/>
    <mergeCell ref="Q88:R88"/>
    <mergeCell ref="S88:T88"/>
    <mergeCell ref="U88:V88"/>
    <mergeCell ref="O100:P100"/>
    <mergeCell ref="Q100:R100"/>
    <mergeCell ref="Q102:R102"/>
    <mergeCell ref="S102:T102"/>
    <mergeCell ref="S100:T100"/>
    <mergeCell ref="U100:V100"/>
    <mergeCell ref="O101:P101"/>
    <mergeCell ref="Q101:R101"/>
    <mergeCell ref="S101:T101"/>
    <mergeCell ref="U101:V101"/>
    <mergeCell ref="U102:V102"/>
    <mergeCell ref="O97:P97"/>
    <mergeCell ref="Q97:R97"/>
    <mergeCell ref="S97:T97"/>
    <mergeCell ref="U97:V97"/>
    <mergeCell ref="Q98:R98"/>
    <mergeCell ref="S98:T98"/>
    <mergeCell ref="U98:V98"/>
    <mergeCell ref="O98:P98"/>
    <mergeCell ref="O99:P99"/>
    <mergeCell ref="Q99:R99"/>
    <mergeCell ref="S99:T99"/>
    <mergeCell ref="U99:V99"/>
    <mergeCell ref="Q94:R94"/>
    <mergeCell ref="S94:T94"/>
    <mergeCell ref="U94:V94"/>
    <mergeCell ref="O94:P94"/>
    <mergeCell ref="O95:P95"/>
    <mergeCell ref="Q95:R95"/>
    <mergeCell ref="S95:T95"/>
    <mergeCell ref="U95:V95"/>
    <mergeCell ref="O96:P96"/>
    <mergeCell ref="Q96:R96"/>
    <mergeCell ref="S96:T96"/>
    <mergeCell ref="U96:V96"/>
    <mergeCell ref="O93:P93"/>
    <mergeCell ref="Q93:R93"/>
    <mergeCell ref="S93:T93"/>
    <mergeCell ref="U93:V93"/>
    <mergeCell ref="S92:T92"/>
    <mergeCell ref="U92:V92"/>
    <mergeCell ref="O91:P91"/>
    <mergeCell ref="Q91:R91"/>
    <mergeCell ref="S91:T91"/>
    <mergeCell ref="U91:V91"/>
    <mergeCell ref="O92:P92"/>
    <mergeCell ref="Q92:R92"/>
    <mergeCell ref="C84:C85"/>
    <mergeCell ref="O84:P84"/>
    <mergeCell ref="Q84:R84"/>
    <mergeCell ref="S76:T76"/>
    <mergeCell ref="U76:V76"/>
    <mergeCell ref="C77:C78"/>
    <mergeCell ref="E77:E78"/>
    <mergeCell ref="Q77:R77"/>
    <mergeCell ref="S77:T77"/>
    <mergeCell ref="U77:V77"/>
    <mergeCell ref="U78:V78"/>
    <mergeCell ref="Q80:R80"/>
    <mergeCell ref="S80:T80"/>
    <mergeCell ref="Q78:R78"/>
    <mergeCell ref="S78:T78"/>
    <mergeCell ref="O79:P79"/>
    <mergeCell ref="Q79:R79"/>
    <mergeCell ref="S79:T79"/>
    <mergeCell ref="U79:V79"/>
    <mergeCell ref="U80:V80"/>
    <mergeCell ref="S82:T82"/>
    <mergeCell ref="U82:V82"/>
    <mergeCell ref="O80:P80"/>
    <mergeCell ref="O81:P81"/>
    <mergeCell ref="O75:P75"/>
    <mergeCell ref="Q75:R75"/>
    <mergeCell ref="S75:T75"/>
    <mergeCell ref="U75:V75"/>
    <mergeCell ref="O76:P76"/>
    <mergeCell ref="Q76:R76"/>
    <mergeCell ref="O77:P77"/>
    <mergeCell ref="O78:P78"/>
    <mergeCell ref="S85:T85"/>
    <mergeCell ref="U85:V85"/>
    <mergeCell ref="O83:P83"/>
    <mergeCell ref="Q83:R83"/>
    <mergeCell ref="S83:T83"/>
    <mergeCell ref="U83:V83"/>
    <mergeCell ref="Q81:R81"/>
    <mergeCell ref="S81:T81"/>
    <mergeCell ref="U81:V81"/>
    <mergeCell ref="O82:P82"/>
    <mergeCell ref="Q82:R82"/>
    <mergeCell ref="S84:T84"/>
    <mergeCell ref="U84:V84"/>
    <mergeCell ref="O85:P85"/>
    <mergeCell ref="Q85:R85"/>
    <mergeCell ref="Q30:Q31"/>
    <mergeCell ref="S30:S31"/>
    <mergeCell ref="W30:W31"/>
    <mergeCell ref="O15:O16"/>
    <mergeCell ref="Q15:Q16"/>
    <mergeCell ref="R29:R34"/>
    <mergeCell ref="T29:T34"/>
    <mergeCell ref="V29:V34"/>
    <mergeCell ref="O30:O31"/>
    <mergeCell ref="U30:U31"/>
    <mergeCell ref="P29:P34"/>
    <mergeCell ref="S15:S16"/>
    <mergeCell ref="U15:U16"/>
    <mergeCell ref="W15:W16"/>
    <mergeCell ref="C23:C24"/>
    <mergeCell ref="E23:E24"/>
    <mergeCell ref="K23:K24"/>
    <mergeCell ref="P14:P19"/>
    <mergeCell ref="R14:R19"/>
    <mergeCell ref="T14:T19"/>
    <mergeCell ref="V14:V19"/>
    <mergeCell ref="C15:C16"/>
    <mergeCell ref="E15:E16"/>
    <mergeCell ref="K15:K16"/>
  </mergeCells>
  <conditionalFormatting sqref="E59">
    <cfRule type="dataBar" priority="2">
      <dataBar>
        <cfvo type="num" val="0"/>
        <cfvo type="num" val="1"/>
        <color theme="9" tint="0.39997558519241921"/>
      </dataBar>
      <extLst>
        <ext xmlns:x14="http://schemas.microsoft.com/office/spreadsheetml/2009/9/main" uri="{B025F937-C7B1-47D3-B67F-A62EFF666E3E}">
          <x14:id>{4915942F-99B8-412C-B594-E57B5C964DB7}</x14:id>
        </ext>
      </extLst>
    </cfRule>
    <cfRule type="dataBar" priority="3">
      <dataBar>
        <cfvo type="num" val="0"/>
        <cfvo type="num" val="1"/>
        <color theme="9" tint="-0.249977111117893"/>
      </dataBar>
      <extLst>
        <ext xmlns:x14="http://schemas.microsoft.com/office/spreadsheetml/2009/9/main" uri="{B025F937-C7B1-47D3-B67F-A62EFF666E3E}">
          <x14:id>{EED5B29D-5F02-493F-B9BE-AB7D5E0D0902}</x14:id>
        </ext>
      </extLst>
    </cfRule>
    <cfRule type="dataBar" priority="4">
      <dataBar>
        <cfvo type="num" val="0"/>
        <cfvo type="num" val="1"/>
        <color theme="9" tint="0.59999389629810485"/>
      </dataBar>
      <extLst>
        <ext xmlns:x14="http://schemas.microsoft.com/office/spreadsheetml/2009/9/main" uri="{B025F937-C7B1-47D3-B67F-A62EFF666E3E}">
          <x14:id>{48697ABF-2003-494A-8965-7940228C244C}</x14:id>
        </ext>
      </extLst>
    </cfRule>
    <cfRule type="dataBar" priority="5">
      <dataBar>
        <cfvo type="percent" val="0"/>
        <cfvo type="percent" val="100"/>
        <color theme="9" tint="-0.249977111117893"/>
      </dataBar>
      <extLst>
        <ext xmlns:x14="http://schemas.microsoft.com/office/spreadsheetml/2009/9/main" uri="{B025F937-C7B1-47D3-B67F-A62EFF666E3E}">
          <x14:id>{77CABCA2-233F-4B5C-A9C7-42FD108C8B9D}</x14:id>
        </ext>
      </extLst>
    </cfRule>
    <cfRule type="dataBar" priority="6">
      <dataBar>
        <cfvo type="min"/>
        <cfvo type="percent" val="100"/>
        <color rgb="FF638EC6"/>
      </dataBar>
      <extLst>
        <ext xmlns:x14="http://schemas.microsoft.com/office/spreadsheetml/2009/9/main" uri="{B025F937-C7B1-47D3-B67F-A62EFF666E3E}">
          <x14:id>{704541D7-2387-4769-B630-F0A30F16D6F2}</x14:id>
        </ext>
      </extLst>
    </cfRule>
    <cfRule type="dataBar" priority="7">
      <dataBar>
        <cfvo type="min"/>
        <cfvo type="max"/>
        <color rgb="FF638EC6"/>
      </dataBar>
      <extLst>
        <ext xmlns:x14="http://schemas.microsoft.com/office/spreadsheetml/2009/9/main" uri="{B025F937-C7B1-47D3-B67F-A62EFF666E3E}">
          <x14:id>{88DC7E15-E4AB-4E24-B423-7A2F087C68B8}</x14:id>
        </ext>
      </extLst>
    </cfRule>
  </conditionalFormatting>
  <conditionalFormatting sqref="E87">
    <cfRule type="dataBar" priority="1">
      <dataBar>
        <cfvo type="num" val="0"/>
        <cfvo type="num" val="1"/>
        <color theme="9" tint="0.39997558519241921"/>
      </dataBar>
      <extLst>
        <ext xmlns:x14="http://schemas.microsoft.com/office/spreadsheetml/2009/9/main" uri="{B025F937-C7B1-47D3-B67F-A62EFF666E3E}">
          <x14:id>{3F7BC299-C175-49FC-A665-7B74BBCDC836}</x14:id>
        </ext>
      </extLst>
    </cfRule>
  </conditionalFormatting>
  <conditionalFormatting sqref="J11:L11 V11:X11 W14:W18 U14:V19">
    <cfRule type="expression" dxfId="13" priority="13">
      <formula>$I11=TRUE</formula>
    </cfRule>
  </conditionalFormatting>
  <conditionalFormatting sqref="S50:S54 W75:W104">
    <cfRule type="containsText" dxfId="12" priority="14" operator="containsText" text="Overbudget">
      <formula>NOT(ISERROR(SEARCH(("Overbudget"),(S50))))</formula>
    </cfRule>
    <cfRule type="containsText" dxfId="11" priority="15" operator="containsText" text="Underbudget">
      <formula>NOT(ISERROR(SEARCH(("Underbudget"),(S50))))</formula>
    </cfRule>
  </conditionalFormatting>
  <conditionalFormatting sqref="W28:W36 U28:V37">
    <cfRule type="expression" dxfId="10" priority="12">
      <formula>$I20=TRUE</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915942F-99B8-412C-B594-E57B5C964DB7}">
            <x14:dataBar minLength="0" maxLength="100" gradient="0">
              <x14:cfvo type="num">
                <xm:f>0</xm:f>
              </x14:cfvo>
              <x14:cfvo type="num">
                <xm:f>1</xm:f>
              </x14:cfvo>
              <x14:negativeFillColor rgb="FFFF0000"/>
              <x14:axisColor rgb="FF000000"/>
            </x14:dataBar>
          </x14:cfRule>
          <x14:cfRule type="dataBar" id="{EED5B29D-5F02-493F-B9BE-AB7D5E0D0902}">
            <x14:dataBar minLength="0" maxLength="100" gradient="0">
              <x14:cfvo type="num">
                <xm:f>0</xm:f>
              </x14:cfvo>
              <x14:cfvo type="num">
                <xm:f>1</xm:f>
              </x14:cfvo>
              <x14:negativeFillColor rgb="FFFF0000"/>
              <x14:axisColor rgb="FF000000"/>
            </x14:dataBar>
          </x14:cfRule>
          <x14:cfRule type="dataBar" id="{48697ABF-2003-494A-8965-7940228C244C}">
            <x14:dataBar minLength="0" maxLength="100" gradient="0">
              <x14:cfvo type="num">
                <xm:f>0</xm:f>
              </x14:cfvo>
              <x14:cfvo type="num">
                <xm:f>1</xm:f>
              </x14:cfvo>
              <x14:negativeFillColor rgb="FFFF0000"/>
              <x14:axisColor rgb="FF000000"/>
            </x14:dataBar>
          </x14:cfRule>
          <x14:cfRule type="dataBar" id="{77CABCA2-233F-4B5C-A9C7-42FD108C8B9D}">
            <x14:dataBar minLength="0" maxLength="100" gradient="0">
              <x14:cfvo type="percent">
                <xm:f>0</xm:f>
              </x14:cfvo>
              <x14:cfvo type="percent">
                <xm:f>100</xm:f>
              </x14:cfvo>
              <x14:negativeFillColor rgb="FFFF0000"/>
              <x14:axisColor rgb="FF000000"/>
            </x14:dataBar>
          </x14:cfRule>
          <x14:cfRule type="dataBar" id="{704541D7-2387-4769-B630-F0A30F16D6F2}">
            <x14:dataBar minLength="0" maxLength="100" gradient="0">
              <x14:cfvo type="autoMin"/>
              <x14:cfvo type="percent">
                <xm:f>100</xm:f>
              </x14:cfvo>
              <x14:negativeFillColor rgb="FFFF0000"/>
              <x14:axisColor rgb="FF000000"/>
            </x14:dataBar>
          </x14:cfRule>
          <x14:cfRule type="dataBar" id="{88DC7E15-E4AB-4E24-B423-7A2F087C68B8}">
            <x14:dataBar minLength="0" maxLength="100" border="1" negativeBarBorderColorSameAsPositive="0">
              <x14:cfvo type="autoMin"/>
              <x14:cfvo type="autoMax"/>
              <x14:borderColor rgb="FF638EC6"/>
              <x14:negativeFillColor rgb="FFFF0000"/>
              <x14:negativeBorderColor rgb="FFFF0000"/>
              <x14:axisColor rgb="FF000000"/>
            </x14:dataBar>
          </x14:cfRule>
          <xm:sqref>E59</xm:sqref>
        </x14:conditionalFormatting>
        <x14:conditionalFormatting xmlns:xm="http://schemas.microsoft.com/office/excel/2006/main">
          <x14:cfRule type="dataBar" id="{3F7BC299-C175-49FC-A665-7B74BBCDC836}">
            <x14:dataBar minLength="0" maxLength="100" gradient="0">
              <x14:cfvo type="num">
                <xm:f>0</xm:f>
              </x14:cfvo>
              <x14:cfvo type="num">
                <xm:f>1</xm:f>
              </x14:cfvo>
              <x14:negativeFillColor rgb="FFFF0000"/>
              <x14:axisColor rgb="FF000000"/>
            </x14:dataBar>
          </x14:cfRule>
          <xm:sqref>E87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0000"/>
    <outlinePr summaryBelow="0" summaryRight="0"/>
  </sheetPr>
  <dimension ref="A1:BO1501"/>
  <sheetViews>
    <sheetView topLeftCell="AT1" workbookViewId="0">
      <selection activeCell="BF33" sqref="BF33"/>
    </sheetView>
  </sheetViews>
  <sheetFormatPr baseColWidth="10" defaultColWidth="12.5" defaultRowHeight="15.75" customHeight="1"/>
  <cols>
    <col min="5" max="5" width="19" customWidth="1"/>
    <col min="9" max="9" width="16.83203125" customWidth="1"/>
    <col min="10" max="10" width="17.1640625" style="289" customWidth="1"/>
    <col min="11" max="11" width="20.5" style="289" customWidth="1"/>
    <col min="12" max="12" width="13.5" customWidth="1"/>
    <col min="13" max="13" width="43.5" customWidth="1"/>
    <col min="24" max="24" width="24.1640625" customWidth="1"/>
    <col min="27" max="28" width="26.83203125" customWidth="1"/>
    <col min="46" max="46" width="16" customWidth="1"/>
    <col min="47" max="47" width="27.5" customWidth="1"/>
    <col min="52" max="52" width="23.1640625" customWidth="1"/>
  </cols>
  <sheetData>
    <row r="1" spans="1:67" ht="39">
      <c r="A1" s="239" t="s">
        <v>328</v>
      </c>
      <c r="B1" s="240" t="s">
        <v>329</v>
      </c>
      <c r="C1" s="240" t="s">
        <v>330</v>
      </c>
      <c r="D1" s="240"/>
      <c r="E1" s="240" t="s">
        <v>331</v>
      </c>
      <c r="F1" s="240" t="s">
        <v>332</v>
      </c>
      <c r="G1" s="240"/>
      <c r="H1" s="239" t="s">
        <v>333</v>
      </c>
      <c r="I1" s="440" t="s">
        <v>145</v>
      </c>
      <c r="J1" s="441" t="s">
        <v>334</v>
      </c>
      <c r="Q1" s="240" t="s">
        <v>335</v>
      </c>
      <c r="R1" s="240"/>
      <c r="S1" s="240"/>
      <c r="T1" s="240"/>
      <c r="U1" s="240"/>
      <c r="V1" s="240"/>
      <c r="W1" s="239" t="s">
        <v>336</v>
      </c>
      <c r="X1" s="432"/>
      <c r="Y1" s="430" t="s">
        <v>28</v>
      </c>
      <c r="Z1" s="443"/>
      <c r="AA1" s="240"/>
      <c r="AB1" s="430" t="s">
        <v>130</v>
      </c>
      <c r="AC1" s="435" t="s">
        <v>337</v>
      </c>
      <c r="AD1" s="240"/>
      <c r="AE1" s="239" t="s">
        <v>338</v>
      </c>
      <c r="AF1" s="430" t="s">
        <v>235</v>
      </c>
      <c r="AG1" s="430" t="s">
        <v>236</v>
      </c>
      <c r="AH1" s="430" t="s">
        <v>240</v>
      </c>
      <c r="AI1" s="430" t="s">
        <v>237</v>
      </c>
      <c r="AJ1" s="430" t="s">
        <v>238</v>
      </c>
      <c r="AK1" s="435" t="s">
        <v>339</v>
      </c>
      <c r="AL1" s="241"/>
      <c r="AM1" s="241"/>
      <c r="AN1" s="328" t="s">
        <v>228</v>
      </c>
      <c r="AO1" s="242">
        <f>'4. Dashboard'!C52</f>
        <v>0</v>
      </c>
      <c r="AP1" s="241"/>
      <c r="AQ1" s="328" t="s">
        <v>340</v>
      </c>
      <c r="AR1" s="242">
        <f>'4. Dashboard'!C59</f>
        <v>20000</v>
      </c>
      <c r="AS1" s="241"/>
      <c r="AT1" s="241"/>
      <c r="AU1" s="430" t="s">
        <v>236</v>
      </c>
      <c r="AV1" s="435" t="s">
        <v>341</v>
      </c>
      <c r="AW1" s="241"/>
      <c r="AX1" s="241"/>
      <c r="AY1" s="239" t="s">
        <v>342</v>
      </c>
      <c r="AZ1" s="241" t="str">
        <f>'4. Dashboard'!C84</f>
        <v>TICKET SALES TARGET</v>
      </c>
      <c r="BA1" s="242">
        <f>'4. Dashboard'!C87</f>
        <v>10000</v>
      </c>
      <c r="BB1" s="241"/>
      <c r="BC1" s="440" t="s">
        <v>271</v>
      </c>
      <c r="BD1" s="439" t="s">
        <v>347</v>
      </c>
      <c r="BF1" s="241"/>
      <c r="BG1" s="243" t="s">
        <v>343</v>
      </c>
      <c r="BH1" s="430" t="s">
        <v>167</v>
      </c>
      <c r="BI1" s="435" t="s">
        <v>344</v>
      </c>
      <c r="BJ1" s="243" t="s">
        <v>345</v>
      </c>
      <c r="BK1" s="440" t="s">
        <v>271</v>
      </c>
      <c r="BL1" s="439" t="s">
        <v>347</v>
      </c>
      <c r="BN1" s="440" t="s">
        <v>167</v>
      </c>
      <c r="BO1" s="439" t="s">
        <v>362</v>
      </c>
    </row>
    <row r="2" spans="1:67" ht="12">
      <c r="A2" s="241"/>
      <c r="B2" s="244">
        <f>MIN($J$2:$J$1501)</f>
        <v>0.33333333333333331</v>
      </c>
      <c r="C2" s="244">
        <f>MAX($J$2:$J$1501)</f>
        <v>0.33333333333333331</v>
      </c>
      <c r="D2" s="241"/>
      <c r="E2" s="241" t="str" cm="1">
        <f t="array" ref="E2:E3">_xlfn.UNIQUE(_xlfn._xlws.FILTER($O$4:$O$1501,$O$4:$O$1501&lt;&gt;""))</f>
        <v>Ballroom B</v>
      </c>
      <c r="F2" s="241" t="str" cm="1">
        <f t="array" ref="F2:F4">IFERROR(_xlfn.UNIQUE(_xlfn._xlws.FILTER($Q$4:$Q$1501,$Q$4:$Q$1501&lt;&gt;"""")),"")</f>
        <v>Day 1</v>
      </c>
      <c r="G2" s="241"/>
      <c r="H2" s="241"/>
      <c r="Q2" s="241" t="str">
        <f>IF(ISBLANK(L2),"","Day "&amp;I2)</f>
        <v/>
      </c>
      <c r="R2" s="241"/>
      <c r="S2" s="241"/>
      <c r="T2" s="241"/>
      <c r="U2" s="241"/>
      <c r="V2" s="241"/>
      <c r="W2" s="241"/>
      <c r="X2" s="430" t="s">
        <v>190</v>
      </c>
      <c r="Y2" s="432" t="s">
        <v>337</v>
      </c>
      <c r="Z2" s="444" t="s">
        <v>346</v>
      </c>
      <c r="AA2" s="241"/>
      <c r="AB2" s="436" t="s">
        <v>347</v>
      </c>
      <c r="AC2" s="907">
        <v>0</v>
      </c>
      <c r="AD2" s="241"/>
      <c r="AE2" s="241"/>
      <c r="AF2" s="436" t="s">
        <v>347</v>
      </c>
      <c r="AG2" s="436" t="s">
        <v>347</v>
      </c>
      <c r="AH2" s="436" t="s">
        <v>347</v>
      </c>
      <c r="AI2" s="436" t="s">
        <v>347</v>
      </c>
      <c r="AJ2" s="436" t="s">
        <v>347</v>
      </c>
      <c r="AK2" s="907"/>
      <c r="AL2" s="241"/>
      <c r="AM2" s="241"/>
      <c r="AN2" s="328" t="s">
        <v>231</v>
      </c>
      <c r="AO2" s="242">
        <f>'4. Dashboard'!E52</f>
        <v>0</v>
      </c>
      <c r="AP2" s="241"/>
      <c r="AQ2" s="328" t="s">
        <v>228</v>
      </c>
      <c r="AR2" s="242">
        <f>'4. Dashboard'!C52</f>
        <v>0</v>
      </c>
      <c r="AS2" s="241"/>
      <c r="AT2" s="241"/>
      <c r="AU2" s="436" t="s">
        <v>347</v>
      </c>
      <c r="AV2" s="907"/>
      <c r="AW2" s="241"/>
      <c r="AX2" s="241"/>
      <c r="AY2" s="241"/>
      <c r="AZ2" s="241" t="str">
        <f>'4. Dashboard'!C77</f>
        <v>TICKET SALES INCOME</v>
      </c>
      <c r="BA2" s="242">
        <f>'4. Dashboard'!C80</f>
        <v>0</v>
      </c>
      <c r="BB2" s="241"/>
      <c r="BF2" s="241"/>
      <c r="BG2" s="243"/>
      <c r="BH2" s="432" t="s">
        <v>347</v>
      </c>
      <c r="BI2" s="908"/>
      <c r="BJ2" s="243"/>
      <c r="BK2" s="241"/>
      <c r="BL2" s="241"/>
      <c r="BM2" s="243"/>
    </row>
    <row r="3" spans="1:67" ht="12">
      <c r="A3" s="241"/>
      <c r="B3" s="241"/>
      <c r="C3" s="241"/>
      <c r="D3" s="241"/>
      <c r="E3" s="241" t="str">
        <v>(blank)</v>
      </c>
      <c r="F3" s="241" t="str">
        <v>Day (blank)</v>
      </c>
      <c r="G3" s="241"/>
      <c r="H3" s="241"/>
      <c r="I3" s="430" t="s">
        <v>142</v>
      </c>
      <c r="J3" s="442" t="s">
        <v>147</v>
      </c>
      <c r="K3" s="442" t="s">
        <v>148</v>
      </c>
      <c r="L3" s="430" t="s">
        <v>144</v>
      </c>
      <c r="M3" s="430" t="s">
        <v>155</v>
      </c>
      <c r="N3" s="430" t="s">
        <v>143</v>
      </c>
      <c r="O3" s="431" t="s">
        <v>146</v>
      </c>
      <c r="Q3" s="241" t="str">
        <f>IF(ISBLANK(L3),"","Day "&amp;I3)</f>
        <v>Day Day No.</v>
      </c>
      <c r="R3" s="241"/>
      <c r="S3" s="241"/>
      <c r="T3" s="241"/>
      <c r="U3" s="241"/>
      <c r="V3" s="241"/>
      <c r="W3" s="241"/>
      <c r="X3" s="436" t="s">
        <v>347</v>
      </c>
      <c r="Y3" s="905">
        <v>0</v>
      </c>
      <c r="Z3" s="906"/>
      <c r="AA3" s="241"/>
      <c r="AD3" s="241"/>
      <c r="AE3" s="241"/>
      <c r="AL3" s="241"/>
      <c r="AM3" s="241"/>
      <c r="AN3" s="328" t="s">
        <v>348</v>
      </c>
      <c r="AO3" s="242">
        <f>AO1-AO2</f>
        <v>0</v>
      </c>
      <c r="AP3" s="241"/>
      <c r="AQ3" s="245" t="s">
        <v>349</v>
      </c>
      <c r="AR3" s="242">
        <f>AR1-AR2</f>
        <v>20000</v>
      </c>
      <c r="AS3" s="241"/>
      <c r="AT3" s="241"/>
      <c r="AW3" s="241"/>
      <c r="AX3" s="241"/>
      <c r="AY3" s="241"/>
      <c r="AZ3" s="241" t="s">
        <v>349</v>
      </c>
      <c r="BA3" s="242">
        <f>BA1-BA2</f>
        <v>10000</v>
      </c>
      <c r="BB3" s="241"/>
      <c r="BC3" s="432"/>
      <c r="BD3" s="430" t="s">
        <v>28</v>
      </c>
      <c r="BE3" s="443"/>
      <c r="BF3" s="241"/>
      <c r="BG3" s="243"/>
      <c r="BH3" s="445" t="s">
        <v>184</v>
      </c>
      <c r="BI3" s="909">
        <v>1</v>
      </c>
      <c r="BJ3" s="243"/>
      <c r="BK3" s="430" t="s">
        <v>173</v>
      </c>
      <c r="BL3" s="435" t="s">
        <v>350</v>
      </c>
      <c r="BN3" s="446" t="s">
        <v>173</v>
      </c>
      <c r="BO3" s="439" t="s">
        <v>350</v>
      </c>
    </row>
    <row r="4" spans="1:67" ht="12">
      <c r="A4" s="241"/>
      <c r="B4" s="241"/>
      <c r="C4" s="241"/>
      <c r="D4" s="241"/>
      <c r="E4" s="241"/>
      <c r="F4" s="241" t="str">
        <v/>
      </c>
      <c r="G4" s="241"/>
      <c r="H4" s="241"/>
      <c r="I4" s="432">
        <v>1</v>
      </c>
      <c r="J4" s="433">
        <v>0.33333333333333331</v>
      </c>
      <c r="K4" s="433">
        <v>0.375</v>
      </c>
      <c r="L4" s="432" t="s">
        <v>360</v>
      </c>
      <c r="M4" s="432" t="s">
        <v>162</v>
      </c>
      <c r="N4" s="434" t="s">
        <v>161</v>
      </c>
      <c r="O4" s="435" t="s">
        <v>76</v>
      </c>
      <c r="Q4" s="241" t="str">
        <f t="shared" ref="Q4:Q67" si="0">IF(ISBLANK(L4),"","Day "&amp;I4)</f>
        <v>Day 1</v>
      </c>
      <c r="R4" s="241"/>
      <c r="S4" s="241"/>
      <c r="T4" s="241"/>
      <c r="U4" s="241"/>
      <c r="V4" s="241"/>
      <c r="W4" s="241"/>
      <c r="AA4" s="241"/>
      <c r="AD4" s="241"/>
      <c r="AE4" s="241"/>
      <c r="AL4" s="241"/>
      <c r="AM4" s="241"/>
      <c r="AN4" s="241"/>
      <c r="AO4" s="241"/>
      <c r="AP4" s="241"/>
      <c r="AQ4" s="241"/>
      <c r="AR4" s="241"/>
      <c r="AS4" s="241"/>
      <c r="AT4" s="241"/>
      <c r="AW4" s="241"/>
      <c r="AX4" s="241"/>
      <c r="AY4" s="241"/>
      <c r="AZ4" s="241"/>
      <c r="BA4" s="241"/>
      <c r="BB4" s="241"/>
      <c r="BC4" s="430" t="s">
        <v>273</v>
      </c>
      <c r="BD4" s="432" t="s">
        <v>351</v>
      </c>
      <c r="BE4" s="444" t="s">
        <v>352</v>
      </c>
      <c r="BF4" s="241"/>
      <c r="BG4" s="243"/>
      <c r="BH4" s="445" t="s">
        <v>187</v>
      </c>
      <c r="BI4" s="909">
        <v>1</v>
      </c>
      <c r="BJ4" s="243"/>
      <c r="BK4" s="436" t="s">
        <v>347</v>
      </c>
      <c r="BL4" s="907"/>
      <c r="BM4" s="243"/>
    </row>
    <row r="5" spans="1:67" ht="12">
      <c r="A5" s="241"/>
      <c r="B5" s="241"/>
      <c r="C5" s="241"/>
      <c r="D5" s="241"/>
      <c r="E5" s="241"/>
      <c r="F5" s="241"/>
      <c r="G5" s="241"/>
      <c r="H5" s="241"/>
      <c r="I5" s="436" t="s">
        <v>347</v>
      </c>
      <c r="J5" s="437" t="s">
        <v>347</v>
      </c>
      <c r="K5" s="437" t="s">
        <v>347</v>
      </c>
      <c r="L5" s="436" t="s">
        <v>347</v>
      </c>
      <c r="M5" s="436" t="s">
        <v>28</v>
      </c>
      <c r="N5" s="438" t="s">
        <v>347</v>
      </c>
      <c r="O5" s="439" t="s">
        <v>347</v>
      </c>
      <c r="P5" s="241"/>
      <c r="Q5" s="241" t="str">
        <f t="shared" si="0"/>
        <v>Day (blank)</v>
      </c>
      <c r="R5" s="241"/>
      <c r="S5" s="241"/>
      <c r="T5" s="241"/>
      <c r="U5" s="241"/>
      <c r="V5" s="241"/>
      <c r="W5" s="241"/>
      <c r="AA5" s="241"/>
      <c r="AD5" s="241"/>
      <c r="AE5" s="241"/>
      <c r="AL5" s="241"/>
      <c r="AM5" s="241"/>
      <c r="AN5" s="241"/>
      <c r="AO5" s="241"/>
      <c r="AP5" s="241"/>
      <c r="AQ5" s="241"/>
      <c r="AR5" s="241"/>
      <c r="AS5" s="241"/>
      <c r="AT5" s="241"/>
      <c r="AW5" s="241"/>
      <c r="AX5" s="241"/>
      <c r="AY5" s="241"/>
      <c r="AZ5" s="241"/>
      <c r="BA5" s="241"/>
      <c r="BB5" s="241"/>
      <c r="BC5" s="436" t="s">
        <v>347</v>
      </c>
      <c r="BD5" s="905"/>
      <c r="BE5" s="906">
        <v>0</v>
      </c>
      <c r="BF5" s="241"/>
      <c r="BG5" s="243"/>
      <c r="BH5" s="436" t="s">
        <v>356</v>
      </c>
      <c r="BI5" s="907">
        <v>2</v>
      </c>
      <c r="BJ5" s="243"/>
      <c r="BM5" s="243"/>
    </row>
    <row r="6" spans="1:67" ht="15.75" customHeight="1">
      <c r="A6" s="239" t="s">
        <v>286</v>
      </c>
      <c r="B6" s="241" t="s">
        <v>353</v>
      </c>
      <c r="C6" s="241">
        <f>COUNTA(F2:F1501)</f>
        <v>3</v>
      </c>
      <c r="D6" s="241"/>
      <c r="E6" s="241"/>
      <c r="F6" s="241"/>
      <c r="G6" s="241"/>
      <c r="H6" s="241"/>
      <c r="J6"/>
      <c r="K6"/>
      <c r="P6" s="241"/>
      <c r="Q6" s="241" t="str">
        <f t="shared" si="0"/>
        <v/>
      </c>
      <c r="R6" s="241"/>
      <c r="S6" s="241"/>
      <c r="T6" s="241"/>
      <c r="U6" s="241"/>
      <c r="V6" s="241"/>
      <c r="W6" s="241"/>
      <c r="AA6" s="241"/>
      <c r="AD6" s="241"/>
      <c r="AE6" s="241"/>
      <c r="AL6" s="241"/>
      <c r="AM6" s="241"/>
      <c r="AN6" s="241"/>
      <c r="AO6" s="241"/>
      <c r="AP6" s="241"/>
      <c r="AQ6" s="241"/>
      <c r="AR6" s="241"/>
      <c r="AS6" s="241"/>
      <c r="AT6" s="241"/>
      <c r="AW6" s="241"/>
      <c r="AX6" s="241"/>
      <c r="AY6" s="241"/>
      <c r="AZ6" s="241"/>
      <c r="BA6" s="241"/>
      <c r="BB6" s="241"/>
      <c r="BF6" s="241"/>
      <c r="BG6" s="243"/>
      <c r="BJ6" s="243"/>
      <c r="BM6" s="243"/>
    </row>
    <row r="7" spans="1:67" ht="12">
      <c r="A7" s="241"/>
      <c r="B7" s="246" t="s">
        <v>354</v>
      </c>
      <c r="C7" s="246">
        <f ca="1">C6-C8</f>
        <v>3</v>
      </c>
      <c r="D7" s="241"/>
      <c r="E7" s="241"/>
      <c r="F7" s="241"/>
      <c r="G7" s="241"/>
      <c r="H7" s="241"/>
      <c r="J7"/>
      <c r="K7"/>
      <c r="P7" s="241"/>
      <c r="Q7" s="241" t="str">
        <f t="shared" si="0"/>
        <v/>
      </c>
      <c r="R7" s="241"/>
      <c r="S7" s="241"/>
      <c r="T7" s="241"/>
      <c r="U7" s="241"/>
      <c r="V7" s="241"/>
      <c r="W7" s="241"/>
      <c r="AA7" s="241"/>
      <c r="AD7" s="241"/>
      <c r="AE7" s="241"/>
      <c r="AL7" s="241"/>
      <c r="AM7" s="241"/>
      <c r="AN7" s="241"/>
      <c r="AO7" s="241"/>
      <c r="AP7" s="241"/>
      <c r="AQ7" s="241"/>
      <c r="AR7" s="241"/>
      <c r="AS7" s="241"/>
      <c r="AT7" s="241"/>
      <c r="AW7" s="241"/>
      <c r="AX7" s="241"/>
      <c r="AY7" s="241"/>
      <c r="AZ7" s="241"/>
      <c r="BA7" s="241"/>
      <c r="BB7" s="241"/>
      <c r="BF7" s="241"/>
      <c r="BG7" s="243"/>
      <c r="BJ7" s="243"/>
      <c r="BM7" s="243"/>
    </row>
    <row r="8" spans="1:67" ht="12">
      <c r="A8" s="241"/>
      <c r="B8" s="241" t="s">
        <v>355</v>
      </c>
      <c r="C8" s="241">
        <f ca="1">IF(_xlfn.DAYS(MAX($N$4:$N$1501),TODAY())&lt;=0,0,_xlfn.DAYS(MAX($N$4:$N$1501),TODAY()))</f>
        <v>0</v>
      </c>
      <c r="D8" s="241"/>
      <c r="E8" s="241"/>
      <c r="F8" s="241"/>
      <c r="G8" s="241"/>
      <c r="H8" s="241"/>
      <c r="J8"/>
      <c r="K8"/>
      <c r="P8" s="241"/>
      <c r="Q8" s="241" t="str">
        <f t="shared" si="0"/>
        <v/>
      </c>
      <c r="R8" s="241"/>
      <c r="S8" s="241"/>
      <c r="T8" s="241"/>
      <c r="U8" s="241"/>
      <c r="V8" s="241"/>
      <c r="W8" s="241"/>
      <c r="AA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F8" s="241"/>
      <c r="BG8" s="243"/>
      <c r="BJ8" s="243"/>
      <c r="BM8" s="243"/>
    </row>
    <row r="9" spans="1:67" ht="12">
      <c r="A9" s="241"/>
      <c r="B9" s="241"/>
      <c r="C9" s="241"/>
      <c r="D9" s="241"/>
      <c r="E9" s="241"/>
      <c r="F9" s="241"/>
      <c r="G9" s="241"/>
      <c r="H9" s="241"/>
      <c r="J9"/>
      <c r="K9"/>
      <c r="P9" s="241"/>
      <c r="Q9" s="241" t="str">
        <f t="shared" si="0"/>
        <v/>
      </c>
      <c r="R9" s="241"/>
      <c r="S9" s="241"/>
      <c r="T9" s="241"/>
      <c r="U9" s="241"/>
      <c r="V9" s="241"/>
      <c r="W9" s="241"/>
      <c r="AA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F9" s="241"/>
      <c r="BG9" s="243"/>
      <c r="BH9" s="241"/>
      <c r="BI9" s="241"/>
      <c r="BJ9" s="243"/>
      <c r="BK9" s="241"/>
      <c r="BL9" s="241"/>
      <c r="BM9" s="243"/>
    </row>
    <row r="10" spans="1:67" ht="12">
      <c r="A10" s="241"/>
      <c r="B10" s="241"/>
      <c r="C10" s="241"/>
      <c r="D10" s="241"/>
      <c r="E10" s="241"/>
      <c r="F10" s="241"/>
      <c r="G10" s="241"/>
      <c r="H10" s="241"/>
      <c r="J10"/>
      <c r="K10"/>
      <c r="P10" s="241"/>
      <c r="Q10" s="241" t="str">
        <f t="shared" si="0"/>
        <v/>
      </c>
      <c r="R10" s="241"/>
      <c r="S10" s="241"/>
      <c r="T10" s="241"/>
      <c r="U10" s="241"/>
      <c r="V10" s="241"/>
      <c r="W10" s="241"/>
      <c r="AA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F10" s="241"/>
      <c r="BG10" s="243"/>
      <c r="BH10" s="241"/>
      <c r="BI10" s="241"/>
      <c r="BJ10" s="243"/>
      <c r="BK10" s="241"/>
      <c r="BL10" s="241"/>
      <c r="BM10" s="243"/>
    </row>
    <row r="11" spans="1:67" ht="12">
      <c r="A11" s="241"/>
      <c r="B11" s="241"/>
      <c r="C11" s="241"/>
      <c r="D11" s="241"/>
      <c r="E11" s="241"/>
      <c r="F11" s="241"/>
      <c r="G11" s="241"/>
      <c r="H11" s="241"/>
      <c r="J11"/>
      <c r="K11"/>
      <c r="P11" s="241"/>
      <c r="Q11" s="241" t="str">
        <f t="shared" si="0"/>
        <v/>
      </c>
      <c r="R11" s="241"/>
      <c r="S11" s="241"/>
      <c r="T11" s="241"/>
      <c r="U11" s="241"/>
      <c r="V11" s="241"/>
      <c r="W11" s="241"/>
      <c r="AA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3"/>
      <c r="BH11" s="241"/>
      <c r="BI11" s="241"/>
      <c r="BJ11" s="243"/>
      <c r="BK11" s="241"/>
      <c r="BL11" s="241"/>
      <c r="BM11" s="243"/>
    </row>
    <row r="12" spans="1:67" ht="12">
      <c r="A12" s="241"/>
      <c r="B12" s="241"/>
      <c r="C12" s="241"/>
      <c r="D12" s="241"/>
      <c r="E12" s="241"/>
      <c r="F12" s="241"/>
      <c r="G12" s="241"/>
      <c r="H12" s="241"/>
      <c r="J12"/>
      <c r="K12"/>
      <c r="P12" s="241"/>
      <c r="Q12" s="241" t="str">
        <f t="shared" si="0"/>
        <v/>
      </c>
      <c r="R12" s="241"/>
      <c r="S12" s="241"/>
      <c r="T12" s="241"/>
      <c r="U12" s="241"/>
      <c r="V12" s="241"/>
      <c r="W12" s="241"/>
      <c r="AA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3"/>
      <c r="BH12" s="241"/>
      <c r="BI12" s="241"/>
      <c r="BJ12" s="243"/>
      <c r="BK12" s="241"/>
      <c r="BL12" s="241"/>
      <c r="BM12" s="243"/>
      <c r="BN12" s="241"/>
      <c r="BO12" s="241"/>
    </row>
    <row r="13" spans="1:67" ht="12">
      <c r="A13" s="241"/>
      <c r="B13" s="241"/>
      <c r="C13" s="241"/>
      <c r="D13" s="241"/>
      <c r="E13" s="241"/>
      <c r="F13" s="241"/>
      <c r="G13" s="241"/>
      <c r="H13" s="241"/>
      <c r="J13"/>
      <c r="K13"/>
      <c r="P13" s="241"/>
      <c r="Q13" s="241" t="str">
        <f t="shared" si="0"/>
        <v/>
      </c>
      <c r="R13" s="241"/>
      <c r="S13" s="241"/>
      <c r="T13" s="241"/>
      <c r="U13" s="241"/>
      <c r="V13" s="241"/>
      <c r="W13" s="241"/>
      <c r="AA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3"/>
      <c r="BH13" s="241"/>
      <c r="BI13" s="241"/>
      <c r="BJ13" s="243"/>
      <c r="BK13" s="241"/>
      <c r="BL13" s="241"/>
      <c r="BM13" s="243"/>
      <c r="BN13" s="241"/>
      <c r="BO13" s="241"/>
    </row>
    <row r="14" spans="1:67" ht="12">
      <c r="A14" s="241"/>
      <c r="B14" s="241"/>
      <c r="C14" s="241"/>
      <c r="D14" s="241"/>
      <c r="E14" s="241"/>
      <c r="F14" s="241"/>
      <c r="G14" s="241"/>
      <c r="H14" s="241"/>
      <c r="J14"/>
      <c r="K14"/>
      <c r="P14" s="241"/>
      <c r="Q14" s="241" t="str">
        <f t="shared" si="0"/>
        <v/>
      </c>
      <c r="R14" s="241"/>
      <c r="S14" s="241"/>
      <c r="T14" s="241"/>
      <c r="U14" s="241"/>
      <c r="V14" s="241"/>
      <c r="W14" s="241"/>
      <c r="AA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3"/>
      <c r="BH14" s="241"/>
      <c r="BI14" s="241"/>
      <c r="BJ14" s="243"/>
      <c r="BK14" s="241"/>
      <c r="BL14" s="241"/>
      <c r="BM14" s="243"/>
      <c r="BN14" s="241"/>
      <c r="BO14" s="241"/>
    </row>
    <row r="15" spans="1:67" ht="12">
      <c r="A15" s="241"/>
      <c r="B15" s="241"/>
      <c r="C15" s="241"/>
      <c r="D15" s="241"/>
      <c r="E15" s="241"/>
      <c r="F15" s="241"/>
      <c r="G15" s="241"/>
      <c r="H15" s="241"/>
      <c r="J15"/>
      <c r="K15"/>
      <c r="P15" s="241"/>
      <c r="Q15" s="241" t="str">
        <f t="shared" si="0"/>
        <v/>
      </c>
      <c r="R15" s="241"/>
      <c r="S15" s="241"/>
      <c r="T15" s="241"/>
      <c r="U15" s="241"/>
      <c r="V15" s="241"/>
      <c r="W15" s="241"/>
      <c r="AA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3"/>
      <c r="BH15" s="241"/>
      <c r="BI15" s="241"/>
      <c r="BJ15" s="243"/>
      <c r="BK15" s="241"/>
      <c r="BL15" s="241"/>
      <c r="BM15" s="243"/>
      <c r="BN15" s="241"/>
      <c r="BO15" s="241"/>
    </row>
    <row r="16" spans="1:67" ht="12">
      <c r="A16" s="241"/>
      <c r="B16" s="241"/>
      <c r="C16" s="241"/>
      <c r="D16" s="241"/>
      <c r="E16" s="241"/>
      <c r="F16" s="241"/>
      <c r="G16" s="241"/>
      <c r="H16" s="241"/>
      <c r="J16"/>
      <c r="K16"/>
      <c r="P16" s="241"/>
      <c r="Q16" s="241" t="str">
        <f t="shared" si="0"/>
        <v/>
      </c>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3"/>
      <c r="BH16" s="241"/>
      <c r="BI16" s="241"/>
      <c r="BJ16" s="243"/>
      <c r="BK16" s="241"/>
      <c r="BL16" s="241"/>
      <c r="BM16" s="243"/>
      <c r="BN16" s="241"/>
      <c r="BO16" s="241"/>
    </row>
    <row r="17" spans="10:17" ht="12">
      <c r="J17"/>
      <c r="K17"/>
      <c r="Q17" s="241" t="str">
        <f t="shared" si="0"/>
        <v/>
      </c>
    </row>
    <row r="18" spans="10:17" ht="12">
      <c r="J18"/>
      <c r="K18"/>
      <c r="Q18" s="241" t="str">
        <f t="shared" si="0"/>
        <v/>
      </c>
    </row>
    <row r="19" spans="10:17" ht="12">
      <c r="J19"/>
      <c r="K19"/>
      <c r="Q19" s="241" t="str">
        <f t="shared" si="0"/>
        <v/>
      </c>
    </row>
    <row r="20" spans="10:17" ht="12">
      <c r="J20"/>
      <c r="K20"/>
      <c r="Q20" s="241" t="str">
        <f t="shared" si="0"/>
        <v/>
      </c>
    </row>
    <row r="21" spans="10:17" ht="12">
      <c r="J21"/>
      <c r="K21"/>
      <c r="Q21" s="241" t="str">
        <f t="shared" si="0"/>
        <v/>
      </c>
    </row>
    <row r="22" spans="10:17" ht="12">
      <c r="J22"/>
      <c r="K22"/>
      <c r="Q22" s="241" t="str">
        <f t="shared" si="0"/>
        <v/>
      </c>
    </row>
    <row r="23" spans="10:17" ht="12">
      <c r="J23"/>
      <c r="K23"/>
      <c r="Q23" s="241" t="str">
        <f t="shared" si="0"/>
        <v/>
      </c>
    </row>
    <row r="24" spans="10:17" ht="12">
      <c r="J24"/>
      <c r="K24"/>
      <c r="Q24" s="241" t="str">
        <f t="shared" si="0"/>
        <v/>
      </c>
    </row>
    <row r="25" spans="10:17" ht="12">
      <c r="J25"/>
      <c r="K25"/>
      <c r="Q25" s="241" t="str">
        <f t="shared" si="0"/>
        <v/>
      </c>
    </row>
    <row r="26" spans="10:17" ht="12">
      <c r="J26"/>
      <c r="K26"/>
      <c r="Q26" s="241" t="str">
        <f t="shared" si="0"/>
        <v/>
      </c>
    </row>
    <row r="27" spans="10:17" ht="12">
      <c r="J27"/>
      <c r="K27"/>
      <c r="Q27" s="241" t="str">
        <f t="shared" si="0"/>
        <v/>
      </c>
    </row>
    <row r="28" spans="10:17" ht="12">
      <c r="J28"/>
      <c r="K28"/>
      <c r="Q28" s="241" t="str">
        <f t="shared" si="0"/>
        <v/>
      </c>
    </row>
    <row r="29" spans="10:17" ht="12">
      <c r="J29"/>
      <c r="K29"/>
      <c r="Q29" s="241" t="str">
        <f t="shared" si="0"/>
        <v/>
      </c>
    </row>
    <row r="30" spans="10:17" ht="12">
      <c r="J30"/>
      <c r="K30"/>
      <c r="Q30" s="241" t="str">
        <f t="shared" si="0"/>
        <v/>
      </c>
    </row>
    <row r="31" spans="10:17" ht="12">
      <c r="J31"/>
      <c r="K31"/>
      <c r="Q31" s="241" t="str">
        <f t="shared" si="0"/>
        <v/>
      </c>
    </row>
    <row r="32" spans="10:17" ht="12">
      <c r="J32"/>
      <c r="K32"/>
      <c r="Q32" s="241" t="str">
        <f t="shared" si="0"/>
        <v/>
      </c>
    </row>
    <row r="33" spans="10:17" ht="12">
      <c r="J33"/>
      <c r="K33"/>
      <c r="Q33" s="241" t="str">
        <f t="shared" si="0"/>
        <v/>
      </c>
    </row>
    <row r="34" spans="10:17" ht="12">
      <c r="J34"/>
      <c r="K34"/>
      <c r="Q34" s="241" t="str">
        <f t="shared" si="0"/>
        <v/>
      </c>
    </row>
    <row r="35" spans="10:17" ht="12">
      <c r="J35"/>
      <c r="K35"/>
      <c r="Q35" s="241" t="str">
        <f t="shared" si="0"/>
        <v/>
      </c>
    </row>
    <row r="36" spans="10:17" ht="12">
      <c r="J36"/>
      <c r="K36"/>
      <c r="Q36" s="241" t="str">
        <f t="shared" si="0"/>
        <v/>
      </c>
    </row>
    <row r="37" spans="10:17" ht="12">
      <c r="J37"/>
      <c r="K37"/>
      <c r="Q37" s="241" t="str">
        <f t="shared" si="0"/>
        <v/>
      </c>
    </row>
    <row r="38" spans="10:17" ht="12">
      <c r="J38"/>
      <c r="K38"/>
      <c r="Q38" s="241" t="str">
        <f t="shared" si="0"/>
        <v/>
      </c>
    </row>
    <row r="39" spans="10:17" ht="12">
      <c r="J39"/>
      <c r="K39"/>
      <c r="Q39" s="241" t="str">
        <f t="shared" si="0"/>
        <v/>
      </c>
    </row>
    <row r="40" spans="10:17" ht="12">
      <c r="J40"/>
      <c r="K40"/>
      <c r="Q40" s="241" t="str">
        <f t="shared" si="0"/>
        <v/>
      </c>
    </row>
    <row r="41" spans="10:17" ht="12">
      <c r="J41"/>
      <c r="K41"/>
      <c r="Q41" s="241" t="str">
        <f t="shared" si="0"/>
        <v/>
      </c>
    </row>
    <row r="42" spans="10:17" ht="12">
      <c r="J42"/>
      <c r="K42"/>
      <c r="Q42" s="241" t="str">
        <f t="shared" si="0"/>
        <v/>
      </c>
    </row>
    <row r="43" spans="10:17" ht="12">
      <c r="J43"/>
      <c r="K43"/>
      <c r="Q43" s="241" t="str">
        <f t="shared" si="0"/>
        <v/>
      </c>
    </row>
    <row r="44" spans="10:17" ht="12">
      <c r="J44"/>
      <c r="K44"/>
      <c r="Q44" s="241" t="str">
        <f t="shared" si="0"/>
        <v/>
      </c>
    </row>
    <row r="45" spans="10:17" ht="12">
      <c r="J45"/>
      <c r="K45"/>
      <c r="Q45" s="241" t="str">
        <f t="shared" si="0"/>
        <v/>
      </c>
    </row>
    <row r="46" spans="10:17" ht="12">
      <c r="J46"/>
      <c r="K46"/>
      <c r="Q46" s="241" t="str">
        <f t="shared" si="0"/>
        <v/>
      </c>
    </row>
    <row r="47" spans="10:17" ht="12">
      <c r="J47"/>
      <c r="K47"/>
      <c r="Q47" s="241" t="str">
        <f t="shared" si="0"/>
        <v/>
      </c>
    </row>
    <row r="48" spans="10:17" ht="12">
      <c r="J48"/>
      <c r="K48"/>
      <c r="Q48" s="241" t="str">
        <f t="shared" si="0"/>
        <v/>
      </c>
    </row>
    <row r="49" spans="10:17" ht="12">
      <c r="J49"/>
      <c r="K49"/>
      <c r="Q49" s="241" t="str">
        <f t="shared" si="0"/>
        <v/>
      </c>
    </row>
    <row r="50" spans="10:17" ht="12">
      <c r="J50"/>
      <c r="K50"/>
      <c r="Q50" s="241" t="str">
        <f t="shared" si="0"/>
        <v/>
      </c>
    </row>
    <row r="51" spans="10:17" ht="12">
      <c r="J51"/>
      <c r="K51"/>
      <c r="Q51" s="241" t="str">
        <f t="shared" si="0"/>
        <v/>
      </c>
    </row>
    <row r="52" spans="10:17" ht="12">
      <c r="J52"/>
      <c r="K52"/>
      <c r="Q52" s="241" t="str">
        <f t="shared" si="0"/>
        <v/>
      </c>
    </row>
    <row r="53" spans="10:17" ht="12">
      <c r="J53"/>
      <c r="K53"/>
      <c r="Q53" s="241" t="str">
        <f t="shared" si="0"/>
        <v/>
      </c>
    </row>
    <row r="54" spans="10:17" ht="12">
      <c r="J54"/>
      <c r="K54"/>
      <c r="Q54" s="241" t="str">
        <f t="shared" si="0"/>
        <v/>
      </c>
    </row>
    <row r="55" spans="10:17" ht="12">
      <c r="J55"/>
      <c r="K55"/>
      <c r="Q55" s="241" t="str">
        <f t="shared" si="0"/>
        <v/>
      </c>
    </row>
    <row r="56" spans="10:17" ht="12">
      <c r="J56"/>
      <c r="K56"/>
      <c r="Q56" s="241" t="str">
        <f t="shared" si="0"/>
        <v/>
      </c>
    </row>
    <row r="57" spans="10:17" ht="12">
      <c r="J57"/>
      <c r="K57"/>
      <c r="Q57" s="241" t="str">
        <f t="shared" si="0"/>
        <v/>
      </c>
    </row>
    <row r="58" spans="10:17" ht="12">
      <c r="J58"/>
      <c r="K58"/>
      <c r="Q58" s="241" t="str">
        <f t="shared" si="0"/>
        <v/>
      </c>
    </row>
    <row r="59" spans="10:17" ht="12">
      <c r="J59"/>
      <c r="K59"/>
      <c r="Q59" s="241" t="str">
        <f t="shared" si="0"/>
        <v/>
      </c>
    </row>
    <row r="60" spans="10:17" ht="12">
      <c r="J60"/>
      <c r="K60"/>
      <c r="Q60" s="241" t="str">
        <f t="shared" si="0"/>
        <v/>
      </c>
    </row>
    <row r="61" spans="10:17" ht="12">
      <c r="Q61" s="241" t="str">
        <f t="shared" si="0"/>
        <v/>
      </c>
    </row>
    <row r="62" spans="10:17" ht="12">
      <c r="Q62" s="241" t="str">
        <f t="shared" si="0"/>
        <v/>
      </c>
    </row>
    <row r="63" spans="10:17" ht="12">
      <c r="Q63" s="241" t="str">
        <f t="shared" si="0"/>
        <v/>
      </c>
    </row>
    <row r="64" spans="10:17" ht="12">
      <c r="Q64" s="241" t="str">
        <f t="shared" si="0"/>
        <v/>
      </c>
    </row>
    <row r="65" spans="17:17" ht="12">
      <c r="Q65" s="241" t="str">
        <f t="shared" si="0"/>
        <v/>
      </c>
    </row>
    <row r="66" spans="17:17" ht="12">
      <c r="Q66" s="241" t="str">
        <f t="shared" si="0"/>
        <v/>
      </c>
    </row>
    <row r="67" spans="17:17" ht="12">
      <c r="Q67" s="241" t="str">
        <f t="shared" si="0"/>
        <v/>
      </c>
    </row>
    <row r="68" spans="17:17" ht="12">
      <c r="Q68" s="241" t="str">
        <f t="shared" ref="Q68:Q131" si="1">IF(ISBLANK(L68),"","Day "&amp;I68)</f>
        <v/>
      </c>
    </row>
    <row r="69" spans="17:17" ht="12">
      <c r="Q69" s="241" t="str">
        <f t="shared" si="1"/>
        <v/>
      </c>
    </row>
    <row r="70" spans="17:17" ht="12">
      <c r="Q70" s="241" t="str">
        <f t="shared" si="1"/>
        <v/>
      </c>
    </row>
    <row r="71" spans="17:17" ht="12">
      <c r="Q71" s="241" t="str">
        <f t="shared" si="1"/>
        <v/>
      </c>
    </row>
    <row r="72" spans="17:17" ht="12">
      <c r="Q72" s="241" t="str">
        <f t="shared" si="1"/>
        <v/>
      </c>
    </row>
    <row r="73" spans="17:17" ht="12">
      <c r="Q73" s="241" t="str">
        <f t="shared" si="1"/>
        <v/>
      </c>
    </row>
    <row r="74" spans="17:17" ht="12">
      <c r="Q74" s="241" t="str">
        <f t="shared" si="1"/>
        <v/>
      </c>
    </row>
    <row r="75" spans="17:17" ht="12">
      <c r="Q75" s="241" t="str">
        <f t="shared" si="1"/>
        <v/>
      </c>
    </row>
    <row r="76" spans="17:17" ht="12">
      <c r="Q76" s="241" t="str">
        <f t="shared" si="1"/>
        <v/>
      </c>
    </row>
    <row r="77" spans="17:17" ht="12">
      <c r="Q77" s="241" t="str">
        <f t="shared" si="1"/>
        <v/>
      </c>
    </row>
    <row r="78" spans="17:17" ht="12">
      <c r="Q78" s="241" t="str">
        <f t="shared" si="1"/>
        <v/>
      </c>
    </row>
    <row r="79" spans="17:17" ht="12">
      <c r="Q79" s="241" t="str">
        <f t="shared" si="1"/>
        <v/>
      </c>
    </row>
    <row r="80" spans="17:17" ht="12">
      <c r="Q80" s="241" t="str">
        <f t="shared" si="1"/>
        <v/>
      </c>
    </row>
    <row r="81" spans="17:17" ht="12">
      <c r="Q81" s="241" t="str">
        <f t="shared" si="1"/>
        <v/>
      </c>
    </row>
    <row r="82" spans="17:17" ht="12">
      <c r="Q82" s="241" t="str">
        <f t="shared" si="1"/>
        <v/>
      </c>
    </row>
    <row r="83" spans="17:17" ht="12">
      <c r="Q83" s="241" t="str">
        <f t="shared" si="1"/>
        <v/>
      </c>
    </row>
    <row r="84" spans="17:17" ht="12">
      <c r="Q84" s="241" t="str">
        <f t="shared" si="1"/>
        <v/>
      </c>
    </row>
    <row r="85" spans="17:17" ht="12">
      <c r="Q85" s="241" t="str">
        <f t="shared" si="1"/>
        <v/>
      </c>
    </row>
    <row r="86" spans="17:17" ht="12">
      <c r="Q86" s="241" t="str">
        <f t="shared" si="1"/>
        <v/>
      </c>
    </row>
    <row r="87" spans="17:17" ht="12">
      <c r="Q87" s="241" t="str">
        <f t="shared" si="1"/>
        <v/>
      </c>
    </row>
    <row r="88" spans="17:17" ht="12">
      <c r="Q88" s="241" t="str">
        <f t="shared" si="1"/>
        <v/>
      </c>
    </row>
    <row r="89" spans="17:17" ht="12">
      <c r="Q89" s="241" t="str">
        <f t="shared" si="1"/>
        <v/>
      </c>
    </row>
    <row r="90" spans="17:17" ht="12">
      <c r="Q90" s="241" t="str">
        <f t="shared" si="1"/>
        <v/>
      </c>
    </row>
    <row r="91" spans="17:17" ht="12">
      <c r="Q91" s="241" t="str">
        <f t="shared" si="1"/>
        <v/>
      </c>
    </row>
    <row r="92" spans="17:17" ht="12">
      <c r="Q92" s="241" t="str">
        <f t="shared" si="1"/>
        <v/>
      </c>
    </row>
    <row r="93" spans="17:17" ht="12">
      <c r="Q93" s="241" t="str">
        <f t="shared" si="1"/>
        <v/>
      </c>
    </row>
    <row r="94" spans="17:17" ht="12">
      <c r="Q94" s="241" t="str">
        <f t="shared" si="1"/>
        <v/>
      </c>
    </row>
    <row r="95" spans="17:17" ht="12">
      <c r="Q95" s="241" t="str">
        <f t="shared" si="1"/>
        <v/>
      </c>
    </row>
    <row r="96" spans="17:17" ht="12">
      <c r="Q96" s="241" t="str">
        <f t="shared" si="1"/>
        <v/>
      </c>
    </row>
    <row r="97" spans="17:17" ht="12">
      <c r="Q97" s="241" t="str">
        <f t="shared" si="1"/>
        <v/>
      </c>
    </row>
    <row r="98" spans="17:17" ht="12">
      <c r="Q98" s="241" t="str">
        <f t="shared" si="1"/>
        <v/>
      </c>
    </row>
    <row r="99" spans="17:17" ht="12">
      <c r="Q99" s="241" t="str">
        <f t="shared" si="1"/>
        <v/>
      </c>
    </row>
    <row r="100" spans="17:17" ht="12">
      <c r="Q100" s="241" t="str">
        <f t="shared" si="1"/>
        <v/>
      </c>
    </row>
    <row r="101" spans="17:17" ht="12">
      <c r="Q101" s="241" t="str">
        <f t="shared" si="1"/>
        <v/>
      </c>
    </row>
    <row r="102" spans="17:17" ht="12">
      <c r="Q102" s="241" t="str">
        <f t="shared" si="1"/>
        <v/>
      </c>
    </row>
    <row r="103" spans="17:17" ht="12">
      <c r="Q103" s="241" t="str">
        <f t="shared" si="1"/>
        <v/>
      </c>
    </row>
    <row r="104" spans="17:17" ht="12">
      <c r="Q104" s="241" t="str">
        <f t="shared" si="1"/>
        <v/>
      </c>
    </row>
    <row r="105" spans="17:17" ht="12">
      <c r="Q105" s="241" t="str">
        <f t="shared" si="1"/>
        <v/>
      </c>
    </row>
    <row r="106" spans="17:17" ht="12">
      <c r="Q106" s="241" t="str">
        <f t="shared" si="1"/>
        <v/>
      </c>
    </row>
    <row r="107" spans="17:17" ht="12">
      <c r="Q107" s="241" t="str">
        <f t="shared" si="1"/>
        <v/>
      </c>
    </row>
    <row r="108" spans="17:17" ht="12">
      <c r="Q108" s="241" t="str">
        <f t="shared" si="1"/>
        <v/>
      </c>
    </row>
    <row r="109" spans="17:17" ht="12">
      <c r="Q109" s="241" t="str">
        <f t="shared" si="1"/>
        <v/>
      </c>
    </row>
    <row r="110" spans="17:17" ht="12">
      <c r="Q110" s="241" t="str">
        <f t="shared" si="1"/>
        <v/>
      </c>
    </row>
    <row r="111" spans="17:17" ht="12">
      <c r="Q111" s="241" t="str">
        <f t="shared" si="1"/>
        <v/>
      </c>
    </row>
    <row r="112" spans="17:17" ht="12">
      <c r="Q112" s="241" t="str">
        <f t="shared" si="1"/>
        <v/>
      </c>
    </row>
    <row r="113" spans="17:17" ht="12">
      <c r="Q113" s="241" t="str">
        <f t="shared" si="1"/>
        <v/>
      </c>
    </row>
    <row r="114" spans="17:17" ht="12">
      <c r="Q114" s="241" t="str">
        <f t="shared" si="1"/>
        <v/>
      </c>
    </row>
    <row r="115" spans="17:17" ht="12">
      <c r="Q115" s="241" t="str">
        <f t="shared" si="1"/>
        <v/>
      </c>
    </row>
    <row r="116" spans="17:17" ht="12">
      <c r="Q116" s="241" t="str">
        <f t="shared" si="1"/>
        <v/>
      </c>
    </row>
    <row r="117" spans="17:17" ht="12">
      <c r="Q117" s="241" t="str">
        <f t="shared" si="1"/>
        <v/>
      </c>
    </row>
    <row r="118" spans="17:17" ht="12">
      <c r="Q118" s="241" t="str">
        <f t="shared" si="1"/>
        <v/>
      </c>
    </row>
    <row r="119" spans="17:17" ht="12">
      <c r="Q119" s="241" t="str">
        <f t="shared" si="1"/>
        <v/>
      </c>
    </row>
    <row r="120" spans="17:17" ht="12">
      <c r="Q120" s="241" t="str">
        <f t="shared" si="1"/>
        <v/>
      </c>
    </row>
    <row r="121" spans="17:17" ht="12">
      <c r="Q121" s="241" t="str">
        <f t="shared" si="1"/>
        <v/>
      </c>
    </row>
    <row r="122" spans="17:17" ht="12">
      <c r="Q122" s="241" t="str">
        <f t="shared" si="1"/>
        <v/>
      </c>
    </row>
    <row r="123" spans="17:17" ht="12">
      <c r="Q123" s="241" t="str">
        <f t="shared" si="1"/>
        <v/>
      </c>
    </row>
    <row r="124" spans="17:17" ht="12">
      <c r="Q124" s="241" t="str">
        <f t="shared" si="1"/>
        <v/>
      </c>
    </row>
    <row r="125" spans="17:17" ht="12">
      <c r="Q125" s="241" t="str">
        <f t="shared" si="1"/>
        <v/>
      </c>
    </row>
    <row r="126" spans="17:17" ht="12">
      <c r="Q126" s="241" t="str">
        <f t="shared" si="1"/>
        <v/>
      </c>
    </row>
    <row r="127" spans="17:17" ht="12">
      <c r="Q127" s="241" t="str">
        <f t="shared" si="1"/>
        <v/>
      </c>
    </row>
    <row r="128" spans="17:17" ht="12">
      <c r="Q128" s="241" t="str">
        <f t="shared" si="1"/>
        <v/>
      </c>
    </row>
    <row r="129" spans="17:17" ht="12">
      <c r="Q129" s="241" t="str">
        <f t="shared" si="1"/>
        <v/>
      </c>
    </row>
    <row r="130" spans="17:17" ht="12">
      <c r="Q130" s="241" t="str">
        <f t="shared" si="1"/>
        <v/>
      </c>
    </row>
    <row r="131" spans="17:17" ht="12">
      <c r="Q131" s="241" t="str">
        <f t="shared" si="1"/>
        <v/>
      </c>
    </row>
    <row r="132" spans="17:17" ht="12">
      <c r="Q132" s="241" t="str">
        <f t="shared" ref="Q132:Q195" si="2">IF(ISBLANK(L132),"","Day "&amp;I132)</f>
        <v/>
      </c>
    </row>
    <row r="133" spans="17:17" ht="12">
      <c r="Q133" s="241" t="str">
        <f t="shared" si="2"/>
        <v/>
      </c>
    </row>
    <row r="134" spans="17:17" ht="12">
      <c r="Q134" s="241" t="str">
        <f t="shared" si="2"/>
        <v/>
      </c>
    </row>
    <row r="135" spans="17:17" ht="12">
      <c r="Q135" s="241" t="str">
        <f t="shared" si="2"/>
        <v/>
      </c>
    </row>
    <row r="136" spans="17:17" ht="12">
      <c r="Q136" s="241" t="str">
        <f t="shared" si="2"/>
        <v/>
      </c>
    </row>
    <row r="137" spans="17:17" ht="12">
      <c r="Q137" s="241" t="str">
        <f t="shared" si="2"/>
        <v/>
      </c>
    </row>
    <row r="138" spans="17:17" ht="12">
      <c r="Q138" s="241" t="str">
        <f t="shared" si="2"/>
        <v/>
      </c>
    </row>
    <row r="139" spans="17:17" ht="12">
      <c r="Q139" s="241" t="str">
        <f t="shared" si="2"/>
        <v/>
      </c>
    </row>
    <row r="140" spans="17:17" ht="12">
      <c r="Q140" s="241" t="str">
        <f t="shared" si="2"/>
        <v/>
      </c>
    </row>
    <row r="141" spans="17:17" ht="12">
      <c r="Q141" s="241" t="str">
        <f t="shared" si="2"/>
        <v/>
      </c>
    </row>
    <row r="142" spans="17:17" ht="12">
      <c r="Q142" s="241" t="str">
        <f t="shared" si="2"/>
        <v/>
      </c>
    </row>
    <row r="143" spans="17:17" ht="12">
      <c r="Q143" s="241" t="str">
        <f t="shared" si="2"/>
        <v/>
      </c>
    </row>
    <row r="144" spans="17:17" ht="12">
      <c r="Q144" s="241" t="str">
        <f t="shared" si="2"/>
        <v/>
      </c>
    </row>
    <row r="145" spans="17:17" ht="12">
      <c r="Q145" s="241" t="str">
        <f t="shared" si="2"/>
        <v/>
      </c>
    </row>
    <row r="146" spans="17:17" ht="12">
      <c r="Q146" s="241" t="str">
        <f t="shared" si="2"/>
        <v/>
      </c>
    </row>
    <row r="147" spans="17:17" ht="12">
      <c r="Q147" s="241" t="str">
        <f t="shared" si="2"/>
        <v/>
      </c>
    </row>
    <row r="148" spans="17:17" ht="12">
      <c r="Q148" s="241" t="str">
        <f t="shared" si="2"/>
        <v/>
      </c>
    </row>
    <row r="149" spans="17:17" ht="12">
      <c r="Q149" s="241" t="str">
        <f t="shared" si="2"/>
        <v/>
      </c>
    </row>
    <row r="150" spans="17:17" ht="12">
      <c r="Q150" s="241" t="str">
        <f t="shared" si="2"/>
        <v/>
      </c>
    </row>
    <row r="151" spans="17:17" ht="12">
      <c r="Q151" s="241" t="str">
        <f t="shared" si="2"/>
        <v/>
      </c>
    </row>
    <row r="152" spans="17:17" ht="12">
      <c r="Q152" s="241" t="str">
        <f t="shared" si="2"/>
        <v/>
      </c>
    </row>
    <row r="153" spans="17:17" ht="12">
      <c r="Q153" s="241" t="str">
        <f t="shared" si="2"/>
        <v/>
      </c>
    </row>
    <row r="154" spans="17:17" ht="12">
      <c r="Q154" s="241" t="str">
        <f t="shared" si="2"/>
        <v/>
      </c>
    </row>
    <row r="155" spans="17:17" ht="12">
      <c r="Q155" s="241" t="str">
        <f t="shared" si="2"/>
        <v/>
      </c>
    </row>
    <row r="156" spans="17:17" ht="12">
      <c r="Q156" s="241" t="str">
        <f t="shared" si="2"/>
        <v/>
      </c>
    </row>
    <row r="157" spans="17:17" ht="12">
      <c r="Q157" s="241" t="str">
        <f t="shared" si="2"/>
        <v/>
      </c>
    </row>
    <row r="158" spans="17:17" ht="12">
      <c r="Q158" s="241" t="str">
        <f t="shared" si="2"/>
        <v/>
      </c>
    </row>
    <row r="159" spans="17:17" ht="12">
      <c r="Q159" s="241" t="str">
        <f t="shared" si="2"/>
        <v/>
      </c>
    </row>
    <row r="160" spans="17:17" ht="12">
      <c r="Q160" s="241" t="str">
        <f t="shared" si="2"/>
        <v/>
      </c>
    </row>
    <row r="161" spans="17:17" ht="12">
      <c r="Q161" s="241" t="str">
        <f t="shared" si="2"/>
        <v/>
      </c>
    </row>
    <row r="162" spans="17:17" ht="12">
      <c r="Q162" s="241" t="str">
        <f t="shared" si="2"/>
        <v/>
      </c>
    </row>
    <row r="163" spans="17:17" ht="12">
      <c r="Q163" s="241" t="str">
        <f t="shared" si="2"/>
        <v/>
      </c>
    </row>
    <row r="164" spans="17:17" ht="12">
      <c r="Q164" s="241" t="str">
        <f t="shared" si="2"/>
        <v/>
      </c>
    </row>
    <row r="165" spans="17:17" ht="12">
      <c r="Q165" s="241" t="str">
        <f t="shared" si="2"/>
        <v/>
      </c>
    </row>
    <row r="166" spans="17:17" ht="12">
      <c r="Q166" s="241" t="str">
        <f t="shared" si="2"/>
        <v/>
      </c>
    </row>
    <row r="167" spans="17:17" ht="12">
      <c r="Q167" s="241" t="str">
        <f t="shared" si="2"/>
        <v/>
      </c>
    </row>
    <row r="168" spans="17:17" ht="12">
      <c r="Q168" s="241" t="str">
        <f t="shared" si="2"/>
        <v/>
      </c>
    </row>
    <row r="169" spans="17:17" ht="12">
      <c r="Q169" s="241" t="str">
        <f t="shared" si="2"/>
        <v/>
      </c>
    </row>
    <row r="170" spans="17:17" ht="12">
      <c r="Q170" s="241" t="str">
        <f t="shared" si="2"/>
        <v/>
      </c>
    </row>
    <row r="171" spans="17:17" ht="12">
      <c r="Q171" s="241" t="str">
        <f t="shared" si="2"/>
        <v/>
      </c>
    </row>
    <row r="172" spans="17:17" ht="12">
      <c r="Q172" s="241" t="str">
        <f t="shared" si="2"/>
        <v/>
      </c>
    </row>
    <row r="173" spans="17:17" ht="12">
      <c r="Q173" s="241" t="str">
        <f t="shared" si="2"/>
        <v/>
      </c>
    </row>
    <row r="174" spans="17:17" ht="12">
      <c r="Q174" s="241" t="str">
        <f t="shared" si="2"/>
        <v/>
      </c>
    </row>
    <row r="175" spans="17:17" ht="12">
      <c r="Q175" s="241" t="str">
        <f t="shared" si="2"/>
        <v/>
      </c>
    </row>
    <row r="176" spans="17:17" ht="12">
      <c r="Q176" s="241" t="str">
        <f t="shared" si="2"/>
        <v/>
      </c>
    </row>
    <row r="177" spans="17:17" ht="12">
      <c r="Q177" s="241" t="str">
        <f t="shared" si="2"/>
        <v/>
      </c>
    </row>
    <row r="178" spans="17:17" ht="12">
      <c r="Q178" s="241" t="str">
        <f t="shared" si="2"/>
        <v/>
      </c>
    </row>
    <row r="179" spans="17:17" ht="12">
      <c r="Q179" s="241" t="str">
        <f t="shared" si="2"/>
        <v/>
      </c>
    </row>
    <row r="180" spans="17:17" ht="12">
      <c r="Q180" s="241" t="str">
        <f t="shared" si="2"/>
        <v/>
      </c>
    </row>
    <row r="181" spans="17:17" ht="12">
      <c r="Q181" s="241" t="str">
        <f t="shared" si="2"/>
        <v/>
      </c>
    </row>
    <row r="182" spans="17:17" ht="12">
      <c r="Q182" s="241" t="str">
        <f t="shared" si="2"/>
        <v/>
      </c>
    </row>
    <row r="183" spans="17:17" ht="12">
      <c r="Q183" s="241" t="str">
        <f t="shared" si="2"/>
        <v/>
      </c>
    </row>
    <row r="184" spans="17:17" ht="12">
      <c r="Q184" s="241" t="str">
        <f t="shared" si="2"/>
        <v/>
      </c>
    </row>
    <row r="185" spans="17:17" ht="12">
      <c r="Q185" s="241" t="str">
        <f t="shared" si="2"/>
        <v/>
      </c>
    </row>
    <row r="186" spans="17:17" ht="12">
      <c r="Q186" s="241" t="str">
        <f t="shared" si="2"/>
        <v/>
      </c>
    </row>
    <row r="187" spans="17:17" ht="12">
      <c r="Q187" s="241" t="str">
        <f t="shared" si="2"/>
        <v/>
      </c>
    </row>
    <row r="188" spans="17:17" ht="12">
      <c r="Q188" s="241" t="str">
        <f t="shared" si="2"/>
        <v/>
      </c>
    </row>
    <row r="189" spans="17:17" ht="12">
      <c r="Q189" s="241" t="str">
        <f t="shared" si="2"/>
        <v/>
      </c>
    </row>
    <row r="190" spans="17:17" ht="12">
      <c r="Q190" s="241" t="str">
        <f t="shared" si="2"/>
        <v/>
      </c>
    </row>
    <row r="191" spans="17:17" ht="12">
      <c r="Q191" s="241" t="str">
        <f t="shared" si="2"/>
        <v/>
      </c>
    </row>
    <row r="192" spans="17:17" ht="12">
      <c r="Q192" s="241" t="str">
        <f t="shared" si="2"/>
        <v/>
      </c>
    </row>
    <row r="193" spans="17:17" ht="12">
      <c r="Q193" s="241" t="str">
        <f t="shared" si="2"/>
        <v/>
      </c>
    </row>
    <row r="194" spans="17:17" ht="12">
      <c r="Q194" s="241" t="str">
        <f t="shared" si="2"/>
        <v/>
      </c>
    </row>
    <row r="195" spans="17:17" ht="12">
      <c r="Q195" s="241" t="str">
        <f t="shared" si="2"/>
        <v/>
      </c>
    </row>
    <row r="196" spans="17:17" ht="12">
      <c r="Q196" s="241" t="str">
        <f t="shared" ref="Q196:Q259" si="3">IF(ISBLANK(L196),"","Day "&amp;I196)</f>
        <v/>
      </c>
    </row>
    <row r="197" spans="17:17" ht="12">
      <c r="Q197" s="241" t="str">
        <f t="shared" si="3"/>
        <v/>
      </c>
    </row>
    <row r="198" spans="17:17" ht="12">
      <c r="Q198" s="241" t="str">
        <f t="shared" si="3"/>
        <v/>
      </c>
    </row>
    <row r="199" spans="17:17" ht="12">
      <c r="Q199" s="241" t="str">
        <f t="shared" si="3"/>
        <v/>
      </c>
    </row>
    <row r="200" spans="17:17" ht="12">
      <c r="Q200" s="241" t="str">
        <f t="shared" si="3"/>
        <v/>
      </c>
    </row>
    <row r="201" spans="17:17" ht="12">
      <c r="Q201" s="241" t="str">
        <f t="shared" si="3"/>
        <v/>
      </c>
    </row>
    <row r="202" spans="17:17" ht="12">
      <c r="Q202" s="241" t="str">
        <f t="shared" si="3"/>
        <v/>
      </c>
    </row>
    <row r="203" spans="17:17" ht="12">
      <c r="Q203" s="241" t="str">
        <f t="shared" si="3"/>
        <v/>
      </c>
    </row>
    <row r="204" spans="17:17" ht="12">
      <c r="Q204" s="241" t="str">
        <f t="shared" si="3"/>
        <v/>
      </c>
    </row>
    <row r="205" spans="17:17" ht="12">
      <c r="Q205" s="241" t="str">
        <f t="shared" si="3"/>
        <v/>
      </c>
    </row>
    <row r="206" spans="17:17" ht="12">
      <c r="Q206" s="241" t="str">
        <f t="shared" si="3"/>
        <v/>
      </c>
    </row>
    <row r="207" spans="17:17" ht="12">
      <c r="Q207" s="241" t="str">
        <f t="shared" si="3"/>
        <v/>
      </c>
    </row>
    <row r="208" spans="17:17" ht="12">
      <c r="Q208" s="241" t="str">
        <f t="shared" si="3"/>
        <v/>
      </c>
    </row>
    <row r="209" spans="17:17" ht="12">
      <c r="Q209" s="241" t="str">
        <f t="shared" si="3"/>
        <v/>
      </c>
    </row>
    <row r="210" spans="17:17" ht="12">
      <c r="Q210" s="241" t="str">
        <f t="shared" si="3"/>
        <v/>
      </c>
    </row>
    <row r="211" spans="17:17" ht="12">
      <c r="Q211" s="241" t="str">
        <f t="shared" si="3"/>
        <v/>
      </c>
    </row>
    <row r="212" spans="17:17" ht="12">
      <c r="Q212" s="241" t="str">
        <f t="shared" si="3"/>
        <v/>
      </c>
    </row>
    <row r="213" spans="17:17" ht="12">
      <c r="Q213" s="241" t="str">
        <f t="shared" si="3"/>
        <v/>
      </c>
    </row>
    <row r="214" spans="17:17" ht="12">
      <c r="Q214" s="241" t="str">
        <f t="shared" si="3"/>
        <v/>
      </c>
    </row>
    <row r="215" spans="17:17" ht="12">
      <c r="Q215" s="241" t="str">
        <f t="shared" si="3"/>
        <v/>
      </c>
    </row>
    <row r="216" spans="17:17" ht="12">
      <c r="Q216" s="241" t="str">
        <f t="shared" si="3"/>
        <v/>
      </c>
    </row>
    <row r="217" spans="17:17" ht="12">
      <c r="Q217" s="241" t="str">
        <f t="shared" si="3"/>
        <v/>
      </c>
    </row>
    <row r="218" spans="17:17" ht="12">
      <c r="Q218" s="241" t="str">
        <f t="shared" si="3"/>
        <v/>
      </c>
    </row>
    <row r="219" spans="17:17" ht="12">
      <c r="Q219" s="241" t="str">
        <f t="shared" si="3"/>
        <v/>
      </c>
    </row>
    <row r="220" spans="17:17" ht="12">
      <c r="Q220" s="241" t="str">
        <f t="shared" si="3"/>
        <v/>
      </c>
    </row>
    <row r="221" spans="17:17" ht="12">
      <c r="Q221" s="241" t="str">
        <f t="shared" si="3"/>
        <v/>
      </c>
    </row>
    <row r="222" spans="17:17" ht="12">
      <c r="Q222" s="241" t="str">
        <f t="shared" si="3"/>
        <v/>
      </c>
    </row>
    <row r="223" spans="17:17" ht="12">
      <c r="Q223" s="241" t="str">
        <f t="shared" si="3"/>
        <v/>
      </c>
    </row>
    <row r="224" spans="17:17" ht="12">
      <c r="Q224" s="241" t="str">
        <f t="shared" si="3"/>
        <v/>
      </c>
    </row>
    <row r="225" spans="17:17" ht="12">
      <c r="Q225" s="241" t="str">
        <f t="shared" si="3"/>
        <v/>
      </c>
    </row>
    <row r="226" spans="17:17" ht="12">
      <c r="Q226" s="241" t="str">
        <f t="shared" si="3"/>
        <v/>
      </c>
    </row>
    <row r="227" spans="17:17" ht="12">
      <c r="Q227" s="241" t="str">
        <f t="shared" si="3"/>
        <v/>
      </c>
    </row>
    <row r="228" spans="17:17" ht="12">
      <c r="Q228" s="241" t="str">
        <f t="shared" si="3"/>
        <v/>
      </c>
    </row>
    <row r="229" spans="17:17" ht="12">
      <c r="Q229" s="241" t="str">
        <f t="shared" si="3"/>
        <v/>
      </c>
    </row>
    <row r="230" spans="17:17" ht="12">
      <c r="Q230" s="241" t="str">
        <f t="shared" si="3"/>
        <v/>
      </c>
    </row>
    <row r="231" spans="17:17" ht="12">
      <c r="Q231" s="241" t="str">
        <f t="shared" si="3"/>
        <v/>
      </c>
    </row>
    <row r="232" spans="17:17" ht="12">
      <c r="Q232" s="241" t="str">
        <f t="shared" si="3"/>
        <v/>
      </c>
    </row>
    <row r="233" spans="17:17" ht="12">
      <c r="Q233" s="241" t="str">
        <f t="shared" si="3"/>
        <v/>
      </c>
    </row>
    <row r="234" spans="17:17" ht="12">
      <c r="Q234" s="241" t="str">
        <f t="shared" si="3"/>
        <v/>
      </c>
    </row>
    <row r="235" spans="17:17" ht="12">
      <c r="Q235" s="241" t="str">
        <f t="shared" si="3"/>
        <v/>
      </c>
    </row>
    <row r="236" spans="17:17" ht="12">
      <c r="Q236" s="241" t="str">
        <f t="shared" si="3"/>
        <v/>
      </c>
    </row>
    <row r="237" spans="17:17" ht="12">
      <c r="Q237" s="241" t="str">
        <f t="shared" si="3"/>
        <v/>
      </c>
    </row>
    <row r="238" spans="17:17" ht="12">
      <c r="Q238" s="241" t="str">
        <f t="shared" si="3"/>
        <v/>
      </c>
    </row>
    <row r="239" spans="17:17" ht="12">
      <c r="Q239" s="241" t="str">
        <f t="shared" si="3"/>
        <v/>
      </c>
    </row>
    <row r="240" spans="17:17" ht="12">
      <c r="Q240" s="241" t="str">
        <f t="shared" si="3"/>
        <v/>
      </c>
    </row>
    <row r="241" spans="17:17" ht="12">
      <c r="Q241" s="241" t="str">
        <f t="shared" si="3"/>
        <v/>
      </c>
    </row>
    <row r="242" spans="17:17" ht="12">
      <c r="Q242" s="241" t="str">
        <f t="shared" si="3"/>
        <v/>
      </c>
    </row>
    <row r="243" spans="17:17" ht="12">
      <c r="Q243" s="241" t="str">
        <f t="shared" si="3"/>
        <v/>
      </c>
    </row>
    <row r="244" spans="17:17" ht="12">
      <c r="Q244" s="241" t="str">
        <f t="shared" si="3"/>
        <v/>
      </c>
    </row>
    <row r="245" spans="17:17" ht="12">
      <c r="Q245" s="241" t="str">
        <f t="shared" si="3"/>
        <v/>
      </c>
    </row>
    <row r="246" spans="17:17" ht="12">
      <c r="Q246" s="241" t="str">
        <f t="shared" si="3"/>
        <v/>
      </c>
    </row>
    <row r="247" spans="17:17" ht="12">
      <c r="Q247" s="241" t="str">
        <f t="shared" si="3"/>
        <v/>
      </c>
    </row>
    <row r="248" spans="17:17" ht="12">
      <c r="Q248" s="241" t="str">
        <f t="shared" si="3"/>
        <v/>
      </c>
    </row>
    <row r="249" spans="17:17" ht="12">
      <c r="Q249" s="241" t="str">
        <f t="shared" si="3"/>
        <v/>
      </c>
    </row>
    <row r="250" spans="17:17" ht="12">
      <c r="Q250" s="241" t="str">
        <f t="shared" si="3"/>
        <v/>
      </c>
    </row>
    <row r="251" spans="17:17" ht="12">
      <c r="Q251" s="241" t="str">
        <f t="shared" si="3"/>
        <v/>
      </c>
    </row>
    <row r="252" spans="17:17" ht="12">
      <c r="Q252" s="241" t="str">
        <f t="shared" si="3"/>
        <v/>
      </c>
    </row>
    <row r="253" spans="17:17" ht="12">
      <c r="Q253" s="241" t="str">
        <f t="shared" si="3"/>
        <v/>
      </c>
    </row>
    <row r="254" spans="17:17" ht="12">
      <c r="Q254" s="241" t="str">
        <f t="shared" si="3"/>
        <v/>
      </c>
    </row>
    <row r="255" spans="17:17" ht="12">
      <c r="Q255" s="241" t="str">
        <f t="shared" si="3"/>
        <v/>
      </c>
    </row>
    <row r="256" spans="17:17" ht="12">
      <c r="Q256" s="241" t="str">
        <f t="shared" si="3"/>
        <v/>
      </c>
    </row>
    <row r="257" spans="17:17" ht="12">
      <c r="Q257" s="241" t="str">
        <f t="shared" si="3"/>
        <v/>
      </c>
    </row>
    <row r="258" spans="17:17" ht="12">
      <c r="Q258" s="241" t="str">
        <f t="shared" si="3"/>
        <v/>
      </c>
    </row>
    <row r="259" spans="17:17" ht="12">
      <c r="Q259" s="241" t="str">
        <f t="shared" si="3"/>
        <v/>
      </c>
    </row>
    <row r="260" spans="17:17" ht="12">
      <c r="Q260" s="241" t="str">
        <f t="shared" ref="Q260:Q323" si="4">IF(ISBLANK(L260),"","Day "&amp;I260)</f>
        <v/>
      </c>
    </row>
    <row r="261" spans="17:17" ht="12">
      <c r="Q261" s="241" t="str">
        <f t="shared" si="4"/>
        <v/>
      </c>
    </row>
    <row r="262" spans="17:17" ht="12">
      <c r="Q262" s="241" t="str">
        <f t="shared" si="4"/>
        <v/>
      </c>
    </row>
    <row r="263" spans="17:17" ht="12">
      <c r="Q263" s="241" t="str">
        <f t="shared" si="4"/>
        <v/>
      </c>
    </row>
    <row r="264" spans="17:17" ht="12">
      <c r="Q264" s="241" t="str">
        <f t="shared" si="4"/>
        <v/>
      </c>
    </row>
    <row r="265" spans="17:17" ht="12">
      <c r="Q265" s="241" t="str">
        <f t="shared" si="4"/>
        <v/>
      </c>
    </row>
    <row r="266" spans="17:17" ht="12">
      <c r="Q266" s="241" t="str">
        <f t="shared" si="4"/>
        <v/>
      </c>
    </row>
    <row r="267" spans="17:17" ht="12">
      <c r="Q267" s="241" t="str">
        <f t="shared" si="4"/>
        <v/>
      </c>
    </row>
    <row r="268" spans="17:17" ht="12">
      <c r="Q268" s="241" t="str">
        <f t="shared" si="4"/>
        <v/>
      </c>
    </row>
    <row r="269" spans="17:17" ht="12">
      <c r="Q269" s="241" t="str">
        <f t="shared" si="4"/>
        <v/>
      </c>
    </row>
    <row r="270" spans="17:17" ht="12">
      <c r="Q270" s="241" t="str">
        <f t="shared" si="4"/>
        <v/>
      </c>
    </row>
    <row r="271" spans="17:17" ht="12">
      <c r="Q271" s="241" t="str">
        <f t="shared" si="4"/>
        <v/>
      </c>
    </row>
    <row r="272" spans="17:17" ht="12">
      <c r="Q272" s="241" t="str">
        <f t="shared" si="4"/>
        <v/>
      </c>
    </row>
    <row r="273" spans="17:17" ht="12">
      <c r="Q273" s="241" t="str">
        <f t="shared" si="4"/>
        <v/>
      </c>
    </row>
    <row r="274" spans="17:17" ht="12">
      <c r="Q274" s="241" t="str">
        <f t="shared" si="4"/>
        <v/>
      </c>
    </row>
    <row r="275" spans="17:17" ht="12">
      <c r="Q275" s="241" t="str">
        <f t="shared" si="4"/>
        <v/>
      </c>
    </row>
    <row r="276" spans="17:17" ht="12">
      <c r="Q276" s="241" t="str">
        <f t="shared" si="4"/>
        <v/>
      </c>
    </row>
    <row r="277" spans="17:17" ht="12">
      <c r="Q277" s="241" t="str">
        <f t="shared" si="4"/>
        <v/>
      </c>
    </row>
    <row r="278" spans="17:17" ht="12">
      <c r="Q278" s="241" t="str">
        <f t="shared" si="4"/>
        <v/>
      </c>
    </row>
    <row r="279" spans="17:17" ht="12">
      <c r="Q279" s="241" t="str">
        <f t="shared" si="4"/>
        <v/>
      </c>
    </row>
    <row r="280" spans="17:17" ht="12">
      <c r="Q280" s="241" t="str">
        <f t="shared" si="4"/>
        <v/>
      </c>
    </row>
    <row r="281" spans="17:17" ht="12">
      <c r="Q281" s="241" t="str">
        <f t="shared" si="4"/>
        <v/>
      </c>
    </row>
    <row r="282" spans="17:17" ht="12">
      <c r="Q282" s="241" t="str">
        <f t="shared" si="4"/>
        <v/>
      </c>
    </row>
    <row r="283" spans="17:17" ht="12">
      <c r="Q283" s="241" t="str">
        <f t="shared" si="4"/>
        <v/>
      </c>
    </row>
    <row r="284" spans="17:17" ht="12">
      <c r="Q284" s="241" t="str">
        <f t="shared" si="4"/>
        <v/>
      </c>
    </row>
    <row r="285" spans="17:17" ht="12">
      <c r="Q285" s="241" t="str">
        <f t="shared" si="4"/>
        <v/>
      </c>
    </row>
    <row r="286" spans="17:17" ht="12">
      <c r="Q286" s="241" t="str">
        <f t="shared" si="4"/>
        <v/>
      </c>
    </row>
    <row r="287" spans="17:17" ht="12">
      <c r="Q287" s="241" t="str">
        <f t="shared" si="4"/>
        <v/>
      </c>
    </row>
    <row r="288" spans="17:17" ht="12">
      <c r="Q288" s="241" t="str">
        <f t="shared" si="4"/>
        <v/>
      </c>
    </row>
    <row r="289" spans="17:17" ht="12">
      <c r="Q289" s="241" t="str">
        <f t="shared" si="4"/>
        <v/>
      </c>
    </row>
    <row r="290" spans="17:17" ht="12">
      <c r="Q290" s="241" t="str">
        <f t="shared" si="4"/>
        <v/>
      </c>
    </row>
    <row r="291" spans="17:17" ht="12">
      <c r="Q291" s="241" t="str">
        <f t="shared" si="4"/>
        <v/>
      </c>
    </row>
    <row r="292" spans="17:17" ht="12">
      <c r="Q292" s="241" t="str">
        <f t="shared" si="4"/>
        <v/>
      </c>
    </row>
    <row r="293" spans="17:17" ht="12">
      <c r="Q293" s="241" t="str">
        <f t="shared" si="4"/>
        <v/>
      </c>
    </row>
    <row r="294" spans="17:17" ht="12">
      <c r="Q294" s="241" t="str">
        <f t="shared" si="4"/>
        <v/>
      </c>
    </row>
    <row r="295" spans="17:17" ht="12">
      <c r="Q295" s="241" t="str">
        <f t="shared" si="4"/>
        <v/>
      </c>
    </row>
    <row r="296" spans="17:17" ht="12">
      <c r="Q296" s="241" t="str">
        <f t="shared" si="4"/>
        <v/>
      </c>
    </row>
    <row r="297" spans="17:17" ht="12">
      <c r="Q297" s="241" t="str">
        <f t="shared" si="4"/>
        <v/>
      </c>
    </row>
    <row r="298" spans="17:17" ht="12">
      <c r="Q298" s="241" t="str">
        <f t="shared" si="4"/>
        <v/>
      </c>
    </row>
    <row r="299" spans="17:17" ht="12">
      <c r="Q299" s="241" t="str">
        <f t="shared" si="4"/>
        <v/>
      </c>
    </row>
    <row r="300" spans="17:17" ht="12">
      <c r="Q300" s="241" t="str">
        <f t="shared" si="4"/>
        <v/>
      </c>
    </row>
    <row r="301" spans="17:17" ht="12">
      <c r="Q301" s="241" t="str">
        <f t="shared" si="4"/>
        <v/>
      </c>
    </row>
    <row r="302" spans="17:17" ht="12">
      <c r="Q302" s="241" t="str">
        <f t="shared" si="4"/>
        <v/>
      </c>
    </row>
    <row r="303" spans="17:17" ht="12">
      <c r="Q303" s="241" t="str">
        <f t="shared" si="4"/>
        <v/>
      </c>
    </row>
    <row r="304" spans="17:17" ht="12">
      <c r="Q304" s="241" t="str">
        <f t="shared" si="4"/>
        <v/>
      </c>
    </row>
    <row r="305" spans="17:17" ht="12">
      <c r="Q305" s="241" t="str">
        <f t="shared" si="4"/>
        <v/>
      </c>
    </row>
    <row r="306" spans="17:17" ht="12">
      <c r="Q306" s="241" t="str">
        <f t="shared" si="4"/>
        <v/>
      </c>
    </row>
    <row r="307" spans="17:17" ht="12">
      <c r="Q307" s="241" t="str">
        <f t="shared" si="4"/>
        <v/>
      </c>
    </row>
    <row r="308" spans="17:17" ht="12">
      <c r="Q308" s="241" t="str">
        <f t="shared" si="4"/>
        <v/>
      </c>
    </row>
    <row r="309" spans="17:17" ht="12">
      <c r="Q309" s="241" t="str">
        <f t="shared" si="4"/>
        <v/>
      </c>
    </row>
    <row r="310" spans="17:17" ht="12">
      <c r="Q310" s="241" t="str">
        <f t="shared" si="4"/>
        <v/>
      </c>
    </row>
    <row r="311" spans="17:17" ht="12">
      <c r="Q311" s="241" t="str">
        <f t="shared" si="4"/>
        <v/>
      </c>
    </row>
    <row r="312" spans="17:17" ht="12">
      <c r="Q312" s="241" t="str">
        <f t="shared" si="4"/>
        <v/>
      </c>
    </row>
    <row r="313" spans="17:17" ht="12">
      <c r="Q313" s="241" t="str">
        <f t="shared" si="4"/>
        <v/>
      </c>
    </row>
    <row r="314" spans="17:17" ht="12">
      <c r="Q314" s="241" t="str">
        <f t="shared" si="4"/>
        <v/>
      </c>
    </row>
    <row r="315" spans="17:17" ht="12">
      <c r="Q315" s="241" t="str">
        <f t="shared" si="4"/>
        <v/>
      </c>
    </row>
    <row r="316" spans="17:17" ht="12">
      <c r="Q316" s="241" t="str">
        <f t="shared" si="4"/>
        <v/>
      </c>
    </row>
    <row r="317" spans="17:17" ht="12">
      <c r="Q317" s="241" t="str">
        <f t="shared" si="4"/>
        <v/>
      </c>
    </row>
    <row r="318" spans="17:17" ht="12">
      <c r="Q318" s="241" t="str">
        <f t="shared" si="4"/>
        <v/>
      </c>
    </row>
    <row r="319" spans="17:17" ht="12">
      <c r="Q319" s="241" t="str">
        <f t="shared" si="4"/>
        <v/>
      </c>
    </row>
    <row r="320" spans="17:17" ht="12">
      <c r="Q320" s="241" t="str">
        <f t="shared" si="4"/>
        <v/>
      </c>
    </row>
    <row r="321" spans="17:17" ht="12">
      <c r="Q321" s="241" t="str">
        <f t="shared" si="4"/>
        <v/>
      </c>
    </row>
    <row r="322" spans="17:17" ht="12">
      <c r="Q322" s="241" t="str">
        <f t="shared" si="4"/>
        <v/>
      </c>
    </row>
    <row r="323" spans="17:17" ht="12">
      <c r="Q323" s="241" t="str">
        <f t="shared" si="4"/>
        <v/>
      </c>
    </row>
    <row r="324" spans="17:17" ht="12">
      <c r="Q324" s="241" t="str">
        <f t="shared" ref="Q324:Q387" si="5">IF(ISBLANK(L324),"","Day "&amp;I324)</f>
        <v/>
      </c>
    </row>
    <row r="325" spans="17:17" ht="12">
      <c r="Q325" s="241" t="str">
        <f t="shared" si="5"/>
        <v/>
      </c>
    </row>
    <row r="326" spans="17:17" ht="12">
      <c r="Q326" s="241" t="str">
        <f t="shared" si="5"/>
        <v/>
      </c>
    </row>
    <row r="327" spans="17:17" ht="12">
      <c r="Q327" s="241" t="str">
        <f t="shared" si="5"/>
        <v/>
      </c>
    </row>
    <row r="328" spans="17:17" ht="12">
      <c r="Q328" s="241" t="str">
        <f t="shared" si="5"/>
        <v/>
      </c>
    </row>
    <row r="329" spans="17:17" ht="12">
      <c r="Q329" s="241" t="str">
        <f t="shared" si="5"/>
        <v/>
      </c>
    </row>
    <row r="330" spans="17:17" ht="12">
      <c r="Q330" s="241" t="str">
        <f t="shared" si="5"/>
        <v/>
      </c>
    </row>
    <row r="331" spans="17:17" ht="12">
      <c r="Q331" s="241" t="str">
        <f t="shared" si="5"/>
        <v/>
      </c>
    </row>
    <row r="332" spans="17:17" ht="12">
      <c r="Q332" s="241" t="str">
        <f t="shared" si="5"/>
        <v/>
      </c>
    </row>
    <row r="333" spans="17:17" ht="12">
      <c r="Q333" s="241" t="str">
        <f t="shared" si="5"/>
        <v/>
      </c>
    </row>
    <row r="334" spans="17:17" ht="12">
      <c r="Q334" s="241" t="str">
        <f t="shared" si="5"/>
        <v/>
      </c>
    </row>
    <row r="335" spans="17:17" ht="12">
      <c r="Q335" s="241" t="str">
        <f t="shared" si="5"/>
        <v/>
      </c>
    </row>
    <row r="336" spans="17:17" ht="12">
      <c r="Q336" s="241" t="str">
        <f t="shared" si="5"/>
        <v/>
      </c>
    </row>
    <row r="337" spans="17:17" ht="12">
      <c r="Q337" s="241" t="str">
        <f t="shared" si="5"/>
        <v/>
      </c>
    </row>
    <row r="338" spans="17:17" ht="12">
      <c r="Q338" s="241" t="str">
        <f t="shared" si="5"/>
        <v/>
      </c>
    </row>
    <row r="339" spans="17:17" ht="12">
      <c r="Q339" s="241" t="str">
        <f t="shared" si="5"/>
        <v/>
      </c>
    </row>
    <row r="340" spans="17:17" ht="12">
      <c r="Q340" s="241" t="str">
        <f t="shared" si="5"/>
        <v/>
      </c>
    </row>
    <row r="341" spans="17:17" ht="12">
      <c r="Q341" s="241" t="str">
        <f t="shared" si="5"/>
        <v/>
      </c>
    </row>
    <row r="342" spans="17:17" ht="12">
      <c r="Q342" s="241" t="str">
        <f t="shared" si="5"/>
        <v/>
      </c>
    </row>
    <row r="343" spans="17:17" ht="12">
      <c r="Q343" s="241" t="str">
        <f t="shared" si="5"/>
        <v/>
      </c>
    </row>
    <row r="344" spans="17:17" ht="12">
      <c r="Q344" s="241" t="str">
        <f t="shared" si="5"/>
        <v/>
      </c>
    </row>
    <row r="345" spans="17:17" ht="12">
      <c r="Q345" s="241" t="str">
        <f t="shared" si="5"/>
        <v/>
      </c>
    </row>
    <row r="346" spans="17:17" ht="12">
      <c r="Q346" s="241" t="str">
        <f t="shared" si="5"/>
        <v/>
      </c>
    </row>
    <row r="347" spans="17:17" ht="12">
      <c r="Q347" s="241" t="str">
        <f t="shared" si="5"/>
        <v/>
      </c>
    </row>
    <row r="348" spans="17:17" ht="12">
      <c r="Q348" s="241" t="str">
        <f t="shared" si="5"/>
        <v/>
      </c>
    </row>
    <row r="349" spans="17:17" ht="12">
      <c r="Q349" s="241" t="str">
        <f t="shared" si="5"/>
        <v/>
      </c>
    </row>
    <row r="350" spans="17:17" ht="12">
      <c r="Q350" s="241" t="str">
        <f t="shared" si="5"/>
        <v/>
      </c>
    </row>
    <row r="351" spans="17:17" ht="12">
      <c r="Q351" s="241" t="str">
        <f t="shared" si="5"/>
        <v/>
      </c>
    </row>
    <row r="352" spans="17:17" ht="12">
      <c r="Q352" s="241" t="str">
        <f t="shared" si="5"/>
        <v/>
      </c>
    </row>
    <row r="353" spans="17:17" ht="12">
      <c r="Q353" s="241" t="str">
        <f t="shared" si="5"/>
        <v/>
      </c>
    </row>
    <row r="354" spans="17:17" ht="12">
      <c r="Q354" s="241" t="str">
        <f t="shared" si="5"/>
        <v/>
      </c>
    </row>
    <row r="355" spans="17:17" ht="12">
      <c r="Q355" s="241" t="str">
        <f t="shared" si="5"/>
        <v/>
      </c>
    </row>
    <row r="356" spans="17:17" ht="12">
      <c r="Q356" s="241" t="str">
        <f t="shared" si="5"/>
        <v/>
      </c>
    </row>
    <row r="357" spans="17:17" ht="12">
      <c r="Q357" s="241" t="str">
        <f t="shared" si="5"/>
        <v/>
      </c>
    </row>
    <row r="358" spans="17:17" ht="12">
      <c r="Q358" s="241" t="str">
        <f t="shared" si="5"/>
        <v/>
      </c>
    </row>
    <row r="359" spans="17:17" ht="12">
      <c r="Q359" s="241" t="str">
        <f t="shared" si="5"/>
        <v/>
      </c>
    </row>
    <row r="360" spans="17:17" ht="12">
      <c r="Q360" s="241" t="str">
        <f t="shared" si="5"/>
        <v/>
      </c>
    </row>
    <row r="361" spans="17:17" ht="12">
      <c r="Q361" s="241" t="str">
        <f t="shared" si="5"/>
        <v/>
      </c>
    </row>
    <row r="362" spans="17:17" ht="12">
      <c r="Q362" s="241" t="str">
        <f t="shared" si="5"/>
        <v/>
      </c>
    </row>
    <row r="363" spans="17:17" ht="12">
      <c r="Q363" s="241" t="str">
        <f t="shared" si="5"/>
        <v/>
      </c>
    </row>
    <row r="364" spans="17:17" ht="12">
      <c r="Q364" s="241" t="str">
        <f t="shared" si="5"/>
        <v/>
      </c>
    </row>
    <row r="365" spans="17:17" ht="12">
      <c r="Q365" s="241" t="str">
        <f t="shared" si="5"/>
        <v/>
      </c>
    </row>
    <row r="366" spans="17:17" ht="12">
      <c r="Q366" s="241" t="str">
        <f t="shared" si="5"/>
        <v/>
      </c>
    </row>
    <row r="367" spans="17:17" ht="12">
      <c r="Q367" s="241" t="str">
        <f t="shared" si="5"/>
        <v/>
      </c>
    </row>
    <row r="368" spans="17:17" ht="12">
      <c r="Q368" s="241" t="str">
        <f t="shared" si="5"/>
        <v/>
      </c>
    </row>
    <row r="369" spans="17:17" ht="12">
      <c r="Q369" s="241" t="str">
        <f t="shared" si="5"/>
        <v/>
      </c>
    </row>
    <row r="370" spans="17:17" ht="12">
      <c r="Q370" s="241" t="str">
        <f t="shared" si="5"/>
        <v/>
      </c>
    </row>
    <row r="371" spans="17:17" ht="12">
      <c r="Q371" s="241" t="str">
        <f t="shared" si="5"/>
        <v/>
      </c>
    </row>
    <row r="372" spans="17:17" ht="12">
      <c r="Q372" s="241" t="str">
        <f t="shared" si="5"/>
        <v/>
      </c>
    </row>
    <row r="373" spans="17:17" ht="12">
      <c r="Q373" s="241" t="str">
        <f t="shared" si="5"/>
        <v/>
      </c>
    </row>
    <row r="374" spans="17:17" ht="12">
      <c r="Q374" s="241" t="str">
        <f t="shared" si="5"/>
        <v/>
      </c>
    </row>
    <row r="375" spans="17:17" ht="12">
      <c r="Q375" s="241" t="str">
        <f t="shared" si="5"/>
        <v/>
      </c>
    </row>
    <row r="376" spans="17:17" ht="12">
      <c r="Q376" s="241" t="str">
        <f t="shared" si="5"/>
        <v/>
      </c>
    </row>
    <row r="377" spans="17:17" ht="12">
      <c r="Q377" s="241" t="str">
        <f t="shared" si="5"/>
        <v/>
      </c>
    </row>
    <row r="378" spans="17:17" ht="12">
      <c r="Q378" s="241" t="str">
        <f t="shared" si="5"/>
        <v/>
      </c>
    </row>
    <row r="379" spans="17:17" ht="12">
      <c r="Q379" s="241" t="str">
        <f t="shared" si="5"/>
        <v/>
      </c>
    </row>
    <row r="380" spans="17:17" ht="12">
      <c r="Q380" s="241" t="str">
        <f t="shared" si="5"/>
        <v/>
      </c>
    </row>
    <row r="381" spans="17:17" ht="12">
      <c r="Q381" s="241" t="str">
        <f t="shared" si="5"/>
        <v/>
      </c>
    </row>
    <row r="382" spans="17:17" ht="12">
      <c r="Q382" s="241" t="str">
        <f t="shared" si="5"/>
        <v/>
      </c>
    </row>
    <row r="383" spans="17:17" ht="12">
      <c r="Q383" s="241" t="str">
        <f t="shared" si="5"/>
        <v/>
      </c>
    </row>
    <row r="384" spans="17:17" ht="12">
      <c r="Q384" s="241" t="str">
        <f t="shared" si="5"/>
        <v/>
      </c>
    </row>
    <row r="385" spans="17:17" ht="12">
      <c r="Q385" s="241" t="str">
        <f t="shared" si="5"/>
        <v/>
      </c>
    </row>
    <row r="386" spans="17:17" ht="12">
      <c r="Q386" s="241" t="str">
        <f t="shared" si="5"/>
        <v/>
      </c>
    </row>
    <row r="387" spans="17:17" ht="12">
      <c r="Q387" s="241" t="str">
        <f t="shared" si="5"/>
        <v/>
      </c>
    </row>
    <row r="388" spans="17:17" ht="12">
      <c r="Q388" s="241" t="str">
        <f t="shared" ref="Q388:Q451" si="6">IF(ISBLANK(L388),"","Day "&amp;I388)</f>
        <v/>
      </c>
    </row>
    <row r="389" spans="17:17" ht="12">
      <c r="Q389" s="241" t="str">
        <f t="shared" si="6"/>
        <v/>
      </c>
    </row>
    <row r="390" spans="17:17" ht="12">
      <c r="Q390" s="241" t="str">
        <f t="shared" si="6"/>
        <v/>
      </c>
    </row>
    <row r="391" spans="17:17" ht="12">
      <c r="Q391" s="241" t="str">
        <f t="shared" si="6"/>
        <v/>
      </c>
    </row>
    <row r="392" spans="17:17" ht="12">
      <c r="Q392" s="241" t="str">
        <f t="shared" si="6"/>
        <v/>
      </c>
    </row>
    <row r="393" spans="17:17" ht="12">
      <c r="Q393" s="241" t="str">
        <f t="shared" si="6"/>
        <v/>
      </c>
    </row>
    <row r="394" spans="17:17" ht="12">
      <c r="Q394" s="241" t="str">
        <f t="shared" si="6"/>
        <v/>
      </c>
    </row>
    <row r="395" spans="17:17" ht="12">
      <c r="Q395" s="241" t="str">
        <f t="shared" si="6"/>
        <v/>
      </c>
    </row>
    <row r="396" spans="17:17" ht="12">
      <c r="Q396" s="241" t="str">
        <f t="shared" si="6"/>
        <v/>
      </c>
    </row>
    <row r="397" spans="17:17" ht="12">
      <c r="Q397" s="241" t="str">
        <f t="shared" si="6"/>
        <v/>
      </c>
    </row>
    <row r="398" spans="17:17" ht="12">
      <c r="Q398" s="241" t="str">
        <f t="shared" si="6"/>
        <v/>
      </c>
    </row>
    <row r="399" spans="17:17" ht="12">
      <c r="Q399" s="241" t="str">
        <f t="shared" si="6"/>
        <v/>
      </c>
    </row>
    <row r="400" spans="17:17" ht="12">
      <c r="Q400" s="241" t="str">
        <f t="shared" si="6"/>
        <v/>
      </c>
    </row>
    <row r="401" spans="17:17" ht="12">
      <c r="Q401" s="241" t="str">
        <f t="shared" si="6"/>
        <v/>
      </c>
    </row>
    <row r="402" spans="17:17" ht="12">
      <c r="Q402" s="241" t="str">
        <f t="shared" si="6"/>
        <v/>
      </c>
    </row>
    <row r="403" spans="17:17" ht="12">
      <c r="Q403" s="241" t="str">
        <f t="shared" si="6"/>
        <v/>
      </c>
    </row>
    <row r="404" spans="17:17" ht="12">
      <c r="Q404" s="241" t="str">
        <f t="shared" si="6"/>
        <v/>
      </c>
    </row>
    <row r="405" spans="17:17" ht="12">
      <c r="Q405" s="241" t="str">
        <f t="shared" si="6"/>
        <v/>
      </c>
    </row>
    <row r="406" spans="17:17" ht="12">
      <c r="Q406" s="241" t="str">
        <f t="shared" si="6"/>
        <v/>
      </c>
    </row>
    <row r="407" spans="17:17" ht="12">
      <c r="Q407" s="241" t="str">
        <f t="shared" si="6"/>
        <v/>
      </c>
    </row>
    <row r="408" spans="17:17" ht="12">
      <c r="Q408" s="241" t="str">
        <f t="shared" si="6"/>
        <v/>
      </c>
    </row>
    <row r="409" spans="17:17" ht="12">
      <c r="Q409" s="241" t="str">
        <f t="shared" si="6"/>
        <v/>
      </c>
    </row>
    <row r="410" spans="17:17" ht="12">
      <c r="Q410" s="241" t="str">
        <f t="shared" si="6"/>
        <v/>
      </c>
    </row>
    <row r="411" spans="17:17" ht="12">
      <c r="Q411" s="241" t="str">
        <f t="shared" si="6"/>
        <v/>
      </c>
    </row>
    <row r="412" spans="17:17" ht="12">
      <c r="Q412" s="241" t="str">
        <f t="shared" si="6"/>
        <v/>
      </c>
    </row>
    <row r="413" spans="17:17" ht="12">
      <c r="Q413" s="241" t="str">
        <f t="shared" si="6"/>
        <v/>
      </c>
    </row>
    <row r="414" spans="17:17" ht="12">
      <c r="Q414" s="241" t="str">
        <f t="shared" si="6"/>
        <v/>
      </c>
    </row>
    <row r="415" spans="17:17" ht="12">
      <c r="Q415" s="241" t="str">
        <f t="shared" si="6"/>
        <v/>
      </c>
    </row>
    <row r="416" spans="17:17" ht="12">
      <c r="Q416" s="241" t="str">
        <f t="shared" si="6"/>
        <v/>
      </c>
    </row>
    <row r="417" spans="17:17" ht="12">
      <c r="Q417" s="241" t="str">
        <f t="shared" si="6"/>
        <v/>
      </c>
    </row>
    <row r="418" spans="17:17" ht="12">
      <c r="Q418" s="241" t="str">
        <f t="shared" si="6"/>
        <v/>
      </c>
    </row>
    <row r="419" spans="17:17" ht="12">
      <c r="Q419" s="241" t="str">
        <f t="shared" si="6"/>
        <v/>
      </c>
    </row>
    <row r="420" spans="17:17" ht="12">
      <c r="Q420" s="241" t="str">
        <f t="shared" si="6"/>
        <v/>
      </c>
    </row>
    <row r="421" spans="17:17" ht="12">
      <c r="Q421" s="241" t="str">
        <f t="shared" si="6"/>
        <v/>
      </c>
    </row>
    <row r="422" spans="17:17" ht="12">
      <c r="Q422" s="241" t="str">
        <f t="shared" si="6"/>
        <v/>
      </c>
    </row>
    <row r="423" spans="17:17" ht="12">
      <c r="Q423" s="241" t="str">
        <f t="shared" si="6"/>
        <v/>
      </c>
    </row>
    <row r="424" spans="17:17" ht="12">
      <c r="Q424" s="241" t="str">
        <f t="shared" si="6"/>
        <v/>
      </c>
    </row>
    <row r="425" spans="17:17" ht="12">
      <c r="Q425" s="241" t="str">
        <f t="shared" si="6"/>
        <v/>
      </c>
    </row>
    <row r="426" spans="17:17" ht="12">
      <c r="Q426" s="241" t="str">
        <f t="shared" si="6"/>
        <v/>
      </c>
    </row>
    <row r="427" spans="17:17" ht="12">
      <c r="Q427" s="241" t="str">
        <f t="shared" si="6"/>
        <v/>
      </c>
    </row>
    <row r="428" spans="17:17" ht="12">
      <c r="Q428" s="241" t="str">
        <f t="shared" si="6"/>
        <v/>
      </c>
    </row>
    <row r="429" spans="17:17" ht="12">
      <c r="Q429" s="241" t="str">
        <f t="shared" si="6"/>
        <v/>
      </c>
    </row>
    <row r="430" spans="17:17" ht="12">
      <c r="Q430" s="241" t="str">
        <f t="shared" si="6"/>
        <v/>
      </c>
    </row>
    <row r="431" spans="17:17" ht="12">
      <c r="Q431" s="241" t="str">
        <f t="shared" si="6"/>
        <v/>
      </c>
    </row>
    <row r="432" spans="17:17" ht="12">
      <c r="Q432" s="241" t="str">
        <f t="shared" si="6"/>
        <v/>
      </c>
    </row>
    <row r="433" spans="17:17" ht="12">
      <c r="Q433" s="241" t="str">
        <f t="shared" si="6"/>
        <v/>
      </c>
    </row>
    <row r="434" spans="17:17" ht="12">
      <c r="Q434" s="241" t="str">
        <f t="shared" si="6"/>
        <v/>
      </c>
    </row>
    <row r="435" spans="17:17" ht="12">
      <c r="Q435" s="241" t="str">
        <f t="shared" si="6"/>
        <v/>
      </c>
    </row>
    <row r="436" spans="17:17" ht="12">
      <c r="Q436" s="241" t="str">
        <f t="shared" si="6"/>
        <v/>
      </c>
    </row>
    <row r="437" spans="17:17" ht="12">
      <c r="Q437" s="241" t="str">
        <f t="shared" si="6"/>
        <v/>
      </c>
    </row>
    <row r="438" spans="17:17" ht="12">
      <c r="Q438" s="241" t="str">
        <f t="shared" si="6"/>
        <v/>
      </c>
    </row>
    <row r="439" spans="17:17" ht="12">
      <c r="Q439" s="241" t="str">
        <f t="shared" si="6"/>
        <v/>
      </c>
    </row>
    <row r="440" spans="17:17" ht="12">
      <c r="Q440" s="241" t="str">
        <f t="shared" si="6"/>
        <v/>
      </c>
    </row>
    <row r="441" spans="17:17" ht="12">
      <c r="Q441" s="241" t="str">
        <f t="shared" si="6"/>
        <v/>
      </c>
    </row>
    <row r="442" spans="17:17" ht="12">
      <c r="Q442" s="241" t="str">
        <f t="shared" si="6"/>
        <v/>
      </c>
    </row>
    <row r="443" spans="17:17" ht="12">
      <c r="Q443" s="241" t="str">
        <f t="shared" si="6"/>
        <v/>
      </c>
    </row>
    <row r="444" spans="17:17" ht="12">
      <c r="Q444" s="241" t="str">
        <f t="shared" si="6"/>
        <v/>
      </c>
    </row>
    <row r="445" spans="17:17" ht="12">
      <c r="Q445" s="241" t="str">
        <f t="shared" si="6"/>
        <v/>
      </c>
    </row>
    <row r="446" spans="17:17" ht="12">
      <c r="Q446" s="241" t="str">
        <f t="shared" si="6"/>
        <v/>
      </c>
    </row>
    <row r="447" spans="17:17" ht="12">
      <c r="Q447" s="241" t="str">
        <f t="shared" si="6"/>
        <v/>
      </c>
    </row>
    <row r="448" spans="17:17" ht="12">
      <c r="Q448" s="241" t="str">
        <f t="shared" si="6"/>
        <v/>
      </c>
    </row>
    <row r="449" spans="17:17" ht="12">
      <c r="Q449" s="241" t="str">
        <f t="shared" si="6"/>
        <v/>
      </c>
    </row>
    <row r="450" spans="17:17" ht="12">
      <c r="Q450" s="241" t="str">
        <f t="shared" si="6"/>
        <v/>
      </c>
    </row>
    <row r="451" spans="17:17" ht="12">
      <c r="Q451" s="241" t="str">
        <f t="shared" si="6"/>
        <v/>
      </c>
    </row>
    <row r="452" spans="17:17" ht="12">
      <c r="Q452" s="241" t="str">
        <f t="shared" ref="Q452:Q515" si="7">IF(ISBLANK(L452),"","Day "&amp;I452)</f>
        <v/>
      </c>
    </row>
    <row r="453" spans="17:17" ht="12">
      <c r="Q453" s="241" t="str">
        <f t="shared" si="7"/>
        <v/>
      </c>
    </row>
    <row r="454" spans="17:17" ht="12">
      <c r="Q454" s="241" t="str">
        <f t="shared" si="7"/>
        <v/>
      </c>
    </row>
    <row r="455" spans="17:17" ht="12">
      <c r="Q455" s="241" t="str">
        <f t="shared" si="7"/>
        <v/>
      </c>
    </row>
    <row r="456" spans="17:17" ht="12">
      <c r="Q456" s="241" t="str">
        <f t="shared" si="7"/>
        <v/>
      </c>
    </row>
    <row r="457" spans="17:17" ht="12">
      <c r="Q457" s="241" t="str">
        <f t="shared" si="7"/>
        <v/>
      </c>
    </row>
    <row r="458" spans="17:17" ht="12">
      <c r="Q458" s="241" t="str">
        <f t="shared" si="7"/>
        <v/>
      </c>
    </row>
    <row r="459" spans="17:17" ht="12">
      <c r="Q459" s="241" t="str">
        <f t="shared" si="7"/>
        <v/>
      </c>
    </row>
    <row r="460" spans="17:17" ht="12">
      <c r="Q460" s="241" t="str">
        <f t="shared" si="7"/>
        <v/>
      </c>
    </row>
    <row r="461" spans="17:17" ht="12">
      <c r="Q461" s="241" t="str">
        <f t="shared" si="7"/>
        <v/>
      </c>
    </row>
    <row r="462" spans="17:17" ht="12">
      <c r="Q462" s="241" t="str">
        <f t="shared" si="7"/>
        <v/>
      </c>
    </row>
    <row r="463" spans="17:17" ht="12">
      <c r="Q463" s="241" t="str">
        <f t="shared" si="7"/>
        <v/>
      </c>
    </row>
    <row r="464" spans="17:17" ht="12">
      <c r="Q464" s="241" t="str">
        <f t="shared" si="7"/>
        <v/>
      </c>
    </row>
    <row r="465" spans="17:17" ht="12">
      <c r="Q465" s="241" t="str">
        <f t="shared" si="7"/>
        <v/>
      </c>
    </row>
    <row r="466" spans="17:17" ht="12">
      <c r="Q466" s="241" t="str">
        <f t="shared" si="7"/>
        <v/>
      </c>
    </row>
    <row r="467" spans="17:17" ht="12">
      <c r="Q467" s="241" t="str">
        <f t="shared" si="7"/>
        <v/>
      </c>
    </row>
    <row r="468" spans="17:17" ht="12">
      <c r="Q468" s="241" t="str">
        <f t="shared" si="7"/>
        <v/>
      </c>
    </row>
    <row r="469" spans="17:17" ht="12">
      <c r="Q469" s="241" t="str">
        <f t="shared" si="7"/>
        <v/>
      </c>
    </row>
    <row r="470" spans="17:17" ht="12">
      <c r="Q470" s="241" t="str">
        <f t="shared" si="7"/>
        <v/>
      </c>
    </row>
    <row r="471" spans="17:17" ht="12">
      <c r="Q471" s="241" t="str">
        <f t="shared" si="7"/>
        <v/>
      </c>
    </row>
    <row r="472" spans="17:17" ht="12">
      <c r="Q472" s="241" t="str">
        <f t="shared" si="7"/>
        <v/>
      </c>
    </row>
    <row r="473" spans="17:17" ht="12">
      <c r="Q473" s="241" t="str">
        <f t="shared" si="7"/>
        <v/>
      </c>
    </row>
    <row r="474" spans="17:17" ht="12">
      <c r="Q474" s="241" t="str">
        <f t="shared" si="7"/>
        <v/>
      </c>
    </row>
    <row r="475" spans="17:17" ht="12">
      <c r="Q475" s="241" t="str">
        <f t="shared" si="7"/>
        <v/>
      </c>
    </row>
    <row r="476" spans="17:17" ht="12">
      <c r="Q476" s="241" t="str">
        <f t="shared" si="7"/>
        <v/>
      </c>
    </row>
    <row r="477" spans="17:17" ht="12">
      <c r="Q477" s="241" t="str">
        <f t="shared" si="7"/>
        <v/>
      </c>
    </row>
    <row r="478" spans="17:17" ht="12">
      <c r="Q478" s="241" t="str">
        <f t="shared" si="7"/>
        <v/>
      </c>
    </row>
    <row r="479" spans="17:17" ht="12">
      <c r="Q479" s="241" t="str">
        <f t="shared" si="7"/>
        <v/>
      </c>
    </row>
    <row r="480" spans="17:17" ht="12">
      <c r="Q480" s="241" t="str">
        <f t="shared" si="7"/>
        <v/>
      </c>
    </row>
    <row r="481" spans="17:17" ht="12">
      <c r="Q481" s="241" t="str">
        <f t="shared" si="7"/>
        <v/>
      </c>
    </row>
    <row r="482" spans="17:17" ht="12">
      <c r="Q482" s="241" t="str">
        <f t="shared" si="7"/>
        <v/>
      </c>
    </row>
    <row r="483" spans="17:17" ht="12">
      <c r="Q483" s="241" t="str">
        <f t="shared" si="7"/>
        <v/>
      </c>
    </row>
    <row r="484" spans="17:17" ht="12">
      <c r="Q484" s="241" t="str">
        <f t="shared" si="7"/>
        <v/>
      </c>
    </row>
    <row r="485" spans="17:17" ht="12">
      <c r="Q485" s="241" t="str">
        <f t="shared" si="7"/>
        <v/>
      </c>
    </row>
    <row r="486" spans="17:17" ht="12">
      <c r="Q486" s="241" t="str">
        <f t="shared" si="7"/>
        <v/>
      </c>
    </row>
    <row r="487" spans="17:17" ht="12">
      <c r="Q487" s="241" t="str">
        <f t="shared" si="7"/>
        <v/>
      </c>
    </row>
    <row r="488" spans="17:17" ht="12">
      <c r="Q488" s="241" t="str">
        <f t="shared" si="7"/>
        <v/>
      </c>
    </row>
    <row r="489" spans="17:17" ht="12">
      <c r="Q489" s="241" t="str">
        <f t="shared" si="7"/>
        <v/>
      </c>
    </row>
    <row r="490" spans="17:17" ht="12">
      <c r="Q490" s="241" t="str">
        <f t="shared" si="7"/>
        <v/>
      </c>
    </row>
    <row r="491" spans="17:17" ht="12">
      <c r="Q491" s="241" t="str">
        <f t="shared" si="7"/>
        <v/>
      </c>
    </row>
    <row r="492" spans="17:17" ht="12">
      <c r="Q492" s="241" t="str">
        <f t="shared" si="7"/>
        <v/>
      </c>
    </row>
    <row r="493" spans="17:17" ht="12">
      <c r="Q493" s="241" t="str">
        <f t="shared" si="7"/>
        <v/>
      </c>
    </row>
    <row r="494" spans="17:17" ht="12">
      <c r="Q494" s="241" t="str">
        <f t="shared" si="7"/>
        <v/>
      </c>
    </row>
    <row r="495" spans="17:17" ht="12">
      <c r="Q495" s="241" t="str">
        <f t="shared" si="7"/>
        <v/>
      </c>
    </row>
    <row r="496" spans="17:17" ht="12">
      <c r="Q496" s="241" t="str">
        <f t="shared" si="7"/>
        <v/>
      </c>
    </row>
    <row r="497" spans="17:17" ht="12">
      <c r="Q497" s="241" t="str">
        <f t="shared" si="7"/>
        <v/>
      </c>
    </row>
    <row r="498" spans="17:17" ht="12">
      <c r="Q498" s="241" t="str">
        <f t="shared" si="7"/>
        <v/>
      </c>
    </row>
    <row r="499" spans="17:17" ht="12">
      <c r="Q499" s="241" t="str">
        <f t="shared" si="7"/>
        <v/>
      </c>
    </row>
    <row r="500" spans="17:17" ht="12">
      <c r="Q500" s="241" t="str">
        <f t="shared" si="7"/>
        <v/>
      </c>
    </row>
    <row r="501" spans="17:17" ht="12">
      <c r="Q501" s="241" t="str">
        <f t="shared" si="7"/>
        <v/>
      </c>
    </row>
    <row r="502" spans="17:17" ht="12">
      <c r="Q502" s="241" t="str">
        <f t="shared" si="7"/>
        <v/>
      </c>
    </row>
    <row r="503" spans="17:17" ht="12">
      <c r="Q503" s="241" t="str">
        <f t="shared" si="7"/>
        <v/>
      </c>
    </row>
    <row r="504" spans="17:17" ht="12">
      <c r="Q504" s="241" t="str">
        <f t="shared" si="7"/>
        <v/>
      </c>
    </row>
    <row r="505" spans="17:17" ht="12">
      <c r="Q505" s="241" t="str">
        <f t="shared" si="7"/>
        <v/>
      </c>
    </row>
    <row r="506" spans="17:17" ht="12">
      <c r="Q506" s="241" t="str">
        <f t="shared" si="7"/>
        <v/>
      </c>
    </row>
    <row r="507" spans="17:17" ht="12">
      <c r="Q507" s="241" t="str">
        <f t="shared" si="7"/>
        <v/>
      </c>
    </row>
    <row r="508" spans="17:17" ht="12">
      <c r="Q508" s="241" t="str">
        <f t="shared" si="7"/>
        <v/>
      </c>
    </row>
    <row r="509" spans="17:17" ht="12">
      <c r="Q509" s="241" t="str">
        <f t="shared" si="7"/>
        <v/>
      </c>
    </row>
    <row r="510" spans="17:17" ht="12">
      <c r="Q510" s="241" t="str">
        <f t="shared" si="7"/>
        <v/>
      </c>
    </row>
    <row r="511" spans="17:17" ht="12">
      <c r="Q511" s="241" t="str">
        <f t="shared" si="7"/>
        <v/>
      </c>
    </row>
    <row r="512" spans="17:17" ht="12">
      <c r="Q512" s="241" t="str">
        <f t="shared" si="7"/>
        <v/>
      </c>
    </row>
    <row r="513" spans="17:17" ht="12">
      <c r="Q513" s="241" t="str">
        <f t="shared" si="7"/>
        <v/>
      </c>
    </row>
    <row r="514" spans="17:17" ht="12">
      <c r="Q514" s="241" t="str">
        <f t="shared" si="7"/>
        <v/>
      </c>
    </row>
    <row r="515" spans="17:17" ht="12">
      <c r="Q515" s="241" t="str">
        <f t="shared" si="7"/>
        <v/>
      </c>
    </row>
    <row r="516" spans="17:17" ht="12">
      <c r="Q516" s="241" t="str">
        <f t="shared" ref="Q516:Q579" si="8">IF(ISBLANK(L516),"","Day "&amp;I516)</f>
        <v/>
      </c>
    </row>
    <row r="517" spans="17:17" ht="12">
      <c r="Q517" s="241" t="str">
        <f t="shared" si="8"/>
        <v/>
      </c>
    </row>
    <row r="518" spans="17:17" ht="12">
      <c r="Q518" s="241" t="str">
        <f t="shared" si="8"/>
        <v/>
      </c>
    </row>
    <row r="519" spans="17:17" ht="12">
      <c r="Q519" s="241" t="str">
        <f t="shared" si="8"/>
        <v/>
      </c>
    </row>
    <row r="520" spans="17:17" ht="12">
      <c r="Q520" s="241" t="str">
        <f t="shared" si="8"/>
        <v/>
      </c>
    </row>
    <row r="521" spans="17:17" ht="12">
      <c r="Q521" s="241" t="str">
        <f t="shared" si="8"/>
        <v/>
      </c>
    </row>
    <row r="522" spans="17:17" ht="12">
      <c r="Q522" s="241" t="str">
        <f t="shared" si="8"/>
        <v/>
      </c>
    </row>
    <row r="523" spans="17:17" ht="12">
      <c r="Q523" s="241" t="str">
        <f t="shared" si="8"/>
        <v/>
      </c>
    </row>
    <row r="524" spans="17:17" ht="12">
      <c r="Q524" s="241" t="str">
        <f t="shared" si="8"/>
        <v/>
      </c>
    </row>
    <row r="525" spans="17:17" ht="12">
      <c r="Q525" s="241" t="str">
        <f t="shared" si="8"/>
        <v/>
      </c>
    </row>
    <row r="526" spans="17:17" ht="12">
      <c r="Q526" s="241" t="str">
        <f t="shared" si="8"/>
        <v/>
      </c>
    </row>
    <row r="527" spans="17:17" ht="12">
      <c r="Q527" s="241" t="str">
        <f t="shared" si="8"/>
        <v/>
      </c>
    </row>
    <row r="528" spans="17:17" ht="12">
      <c r="Q528" s="241" t="str">
        <f t="shared" si="8"/>
        <v/>
      </c>
    </row>
    <row r="529" spans="17:17" ht="12">
      <c r="Q529" s="241" t="str">
        <f t="shared" si="8"/>
        <v/>
      </c>
    </row>
    <row r="530" spans="17:17" ht="12">
      <c r="Q530" s="241" t="str">
        <f t="shared" si="8"/>
        <v/>
      </c>
    </row>
    <row r="531" spans="17:17" ht="12">
      <c r="Q531" s="241" t="str">
        <f t="shared" si="8"/>
        <v/>
      </c>
    </row>
    <row r="532" spans="17:17" ht="12">
      <c r="Q532" s="241" t="str">
        <f t="shared" si="8"/>
        <v/>
      </c>
    </row>
    <row r="533" spans="17:17" ht="12">
      <c r="Q533" s="241" t="str">
        <f t="shared" si="8"/>
        <v/>
      </c>
    </row>
    <row r="534" spans="17:17" ht="12">
      <c r="Q534" s="241" t="str">
        <f t="shared" si="8"/>
        <v/>
      </c>
    </row>
    <row r="535" spans="17:17" ht="12">
      <c r="Q535" s="241" t="str">
        <f t="shared" si="8"/>
        <v/>
      </c>
    </row>
    <row r="536" spans="17:17" ht="12">
      <c r="Q536" s="241" t="str">
        <f t="shared" si="8"/>
        <v/>
      </c>
    </row>
    <row r="537" spans="17:17" ht="12">
      <c r="Q537" s="241" t="str">
        <f t="shared" si="8"/>
        <v/>
      </c>
    </row>
    <row r="538" spans="17:17" ht="12">
      <c r="Q538" s="241" t="str">
        <f t="shared" si="8"/>
        <v/>
      </c>
    </row>
    <row r="539" spans="17:17" ht="12">
      <c r="Q539" s="241" t="str">
        <f t="shared" si="8"/>
        <v/>
      </c>
    </row>
    <row r="540" spans="17:17" ht="12">
      <c r="Q540" s="241" t="str">
        <f t="shared" si="8"/>
        <v/>
      </c>
    </row>
    <row r="541" spans="17:17" ht="12">
      <c r="Q541" s="241" t="str">
        <f t="shared" si="8"/>
        <v/>
      </c>
    </row>
    <row r="542" spans="17:17" ht="12">
      <c r="Q542" s="241" t="str">
        <f t="shared" si="8"/>
        <v/>
      </c>
    </row>
    <row r="543" spans="17:17" ht="12">
      <c r="Q543" s="241" t="str">
        <f t="shared" si="8"/>
        <v/>
      </c>
    </row>
    <row r="544" spans="17:17" ht="12">
      <c r="Q544" s="241" t="str">
        <f t="shared" si="8"/>
        <v/>
      </c>
    </row>
    <row r="545" spans="17:17" ht="12">
      <c r="Q545" s="241" t="str">
        <f t="shared" si="8"/>
        <v/>
      </c>
    </row>
    <row r="546" spans="17:17" ht="12">
      <c r="Q546" s="241" t="str">
        <f t="shared" si="8"/>
        <v/>
      </c>
    </row>
    <row r="547" spans="17:17" ht="12">
      <c r="Q547" s="241" t="str">
        <f t="shared" si="8"/>
        <v/>
      </c>
    </row>
    <row r="548" spans="17:17" ht="12">
      <c r="Q548" s="241" t="str">
        <f t="shared" si="8"/>
        <v/>
      </c>
    </row>
    <row r="549" spans="17:17" ht="12">
      <c r="Q549" s="241" t="str">
        <f t="shared" si="8"/>
        <v/>
      </c>
    </row>
    <row r="550" spans="17:17" ht="12">
      <c r="Q550" s="241" t="str">
        <f t="shared" si="8"/>
        <v/>
      </c>
    </row>
    <row r="551" spans="17:17" ht="12">
      <c r="Q551" s="241" t="str">
        <f t="shared" si="8"/>
        <v/>
      </c>
    </row>
    <row r="552" spans="17:17" ht="12">
      <c r="Q552" s="241" t="str">
        <f t="shared" si="8"/>
        <v/>
      </c>
    </row>
    <row r="553" spans="17:17" ht="12">
      <c r="Q553" s="241" t="str">
        <f t="shared" si="8"/>
        <v/>
      </c>
    </row>
    <row r="554" spans="17:17" ht="12">
      <c r="Q554" s="241" t="str">
        <f t="shared" si="8"/>
        <v/>
      </c>
    </row>
    <row r="555" spans="17:17" ht="12">
      <c r="Q555" s="241" t="str">
        <f t="shared" si="8"/>
        <v/>
      </c>
    </row>
    <row r="556" spans="17:17" ht="12">
      <c r="Q556" s="241" t="str">
        <f t="shared" si="8"/>
        <v/>
      </c>
    </row>
    <row r="557" spans="17:17" ht="12">
      <c r="Q557" s="241" t="str">
        <f t="shared" si="8"/>
        <v/>
      </c>
    </row>
    <row r="558" spans="17:17" ht="12">
      <c r="Q558" s="241" t="str">
        <f t="shared" si="8"/>
        <v/>
      </c>
    </row>
    <row r="559" spans="17:17" ht="12">
      <c r="Q559" s="241" t="str">
        <f t="shared" si="8"/>
        <v/>
      </c>
    </row>
    <row r="560" spans="17:17" ht="12">
      <c r="Q560" s="241" t="str">
        <f t="shared" si="8"/>
        <v/>
      </c>
    </row>
    <row r="561" spans="17:17" ht="12">
      <c r="Q561" s="241" t="str">
        <f t="shared" si="8"/>
        <v/>
      </c>
    </row>
    <row r="562" spans="17:17" ht="12">
      <c r="Q562" s="241" t="str">
        <f t="shared" si="8"/>
        <v/>
      </c>
    </row>
    <row r="563" spans="17:17" ht="12">
      <c r="Q563" s="241" t="str">
        <f t="shared" si="8"/>
        <v/>
      </c>
    </row>
    <row r="564" spans="17:17" ht="12">
      <c r="Q564" s="241" t="str">
        <f t="shared" si="8"/>
        <v/>
      </c>
    </row>
    <row r="565" spans="17:17" ht="12">
      <c r="Q565" s="241" t="str">
        <f t="shared" si="8"/>
        <v/>
      </c>
    </row>
    <row r="566" spans="17:17" ht="12">
      <c r="Q566" s="241" t="str">
        <f t="shared" si="8"/>
        <v/>
      </c>
    </row>
    <row r="567" spans="17:17" ht="12">
      <c r="Q567" s="241" t="str">
        <f t="shared" si="8"/>
        <v/>
      </c>
    </row>
    <row r="568" spans="17:17" ht="12">
      <c r="Q568" s="241" t="str">
        <f t="shared" si="8"/>
        <v/>
      </c>
    </row>
    <row r="569" spans="17:17" ht="12">
      <c r="Q569" s="241" t="str">
        <f t="shared" si="8"/>
        <v/>
      </c>
    </row>
    <row r="570" spans="17:17" ht="12">
      <c r="Q570" s="241" t="str">
        <f t="shared" si="8"/>
        <v/>
      </c>
    </row>
    <row r="571" spans="17:17" ht="12">
      <c r="Q571" s="241" t="str">
        <f t="shared" si="8"/>
        <v/>
      </c>
    </row>
    <row r="572" spans="17:17" ht="12">
      <c r="Q572" s="241" t="str">
        <f t="shared" si="8"/>
        <v/>
      </c>
    </row>
    <row r="573" spans="17:17" ht="12">
      <c r="Q573" s="241" t="str">
        <f t="shared" si="8"/>
        <v/>
      </c>
    </row>
    <row r="574" spans="17:17" ht="12">
      <c r="Q574" s="241" t="str">
        <f t="shared" si="8"/>
        <v/>
      </c>
    </row>
    <row r="575" spans="17:17" ht="12">
      <c r="Q575" s="241" t="str">
        <f t="shared" si="8"/>
        <v/>
      </c>
    </row>
    <row r="576" spans="17:17" ht="12">
      <c r="Q576" s="241" t="str">
        <f t="shared" si="8"/>
        <v/>
      </c>
    </row>
    <row r="577" spans="17:17" ht="12">
      <c r="Q577" s="241" t="str">
        <f t="shared" si="8"/>
        <v/>
      </c>
    </row>
    <row r="578" spans="17:17" ht="12">
      <c r="Q578" s="241" t="str">
        <f t="shared" si="8"/>
        <v/>
      </c>
    </row>
    <row r="579" spans="17:17" ht="12">
      <c r="Q579" s="241" t="str">
        <f t="shared" si="8"/>
        <v/>
      </c>
    </row>
    <row r="580" spans="17:17" ht="12">
      <c r="Q580" s="241" t="str">
        <f t="shared" ref="Q580:Q643" si="9">IF(ISBLANK(L580),"","Day "&amp;I580)</f>
        <v/>
      </c>
    </row>
    <row r="581" spans="17:17" ht="12">
      <c r="Q581" s="241" t="str">
        <f t="shared" si="9"/>
        <v/>
      </c>
    </row>
    <row r="582" spans="17:17" ht="12">
      <c r="Q582" s="241" t="str">
        <f t="shared" si="9"/>
        <v/>
      </c>
    </row>
    <row r="583" spans="17:17" ht="12">
      <c r="Q583" s="241" t="str">
        <f t="shared" si="9"/>
        <v/>
      </c>
    </row>
    <row r="584" spans="17:17" ht="12">
      <c r="Q584" s="241" t="str">
        <f t="shared" si="9"/>
        <v/>
      </c>
    </row>
    <row r="585" spans="17:17" ht="12">
      <c r="Q585" s="241" t="str">
        <f t="shared" si="9"/>
        <v/>
      </c>
    </row>
    <row r="586" spans="17:17" ht="12">
      <c r="Q586" s="241" t="str">
        <f t="shared" si="9"/>
        <v/>
      </c>
    </row>
    <row r="587" spans="17:17" ht="12">
      <c r="Q587" s="241" t="str">
        <f t="shared" si="9"/>
        <v/>
      </c>
    </row>
    <row r="588" spans="17:17" ht="12">
      <c r="Q588" s="241" t="str">
        <f t="shared" si="9"/>
        <v/>
      </c>
    </row>
    <row r="589" spans="17:17" ht="12">
      <c r="Q589" s="241" t="str">
        <f t="shared" si="9"/>
        <v/>
      </c>
    </row>
    <row r="590" spans="17:17" ht="12">
      <c r="Q590" s="241" t="str">
        <f t="shared" si="9"/>
        <v/>
      </c>
    </row>
    <row r="591" spans="17:17" ht="12">
      <c r="Q591" s="241" t="str">
        <f t="shared" si="9"/>
        <v/>
      </c>
    </row>
    <row r="592" spans="17:17" ht="12">
      <c r="Q592" s="241" t="str">
        <f t="shared" si="9"/>
        <v/>
      </c>
    </row>
    <row r="593" spans="17:17" ht="12">
      <c r="Q593" s="241" t="str">
        <f t="shared" si="9"/>
        <v/>
      </c>
    </row>
    <row r="594" spans="17:17" ht="12">
      <c r="Q594" s="241" t="str">
        <f t="shared" si="9"/>
        <v/>
      </c>
    </row>
    <row r="595" spans="17:17" ht="12">
      <c r="Q595" s="241" t="str">
        <f t="shared" si="9"/>
        <v/>
      </c>
    </row>
    <row r="596" spans="17:17" ht="12">
      <c r="Q596" s="241" t="str">
        <f t="shared" si="9"/>
        <v/>
      </c>
    </row>
    <row r="597" spans="17:17" ht="12">
      <c r="Q597" s="241" t="str">
        <f t="shared" si="9"/>
        <v/>
      </c>
    </row>
    <row r="598" spans="17:17" ht="12">
      <c r="Q598" s="241" t="str">
        <f t="shared" si="9"/>
        <v/>
      </c>
    </row>
    <row r="599" spans="17:17" ht="12">
      <c r="Q599" s="241" t="str">
        <f t="shared" si="9"/>
        <v/>
      </c>
    </row>
    <row r="600" spans="17:17" ht="12">
      <c r="Q600" s="241" t="str">
        <f t="shared" si="9"/>
        <v/>
      </c>
    </row>
    <row r="601" spans="17:17" ht="12">
      <c r="Q601" s="241" t="str">
        <f t="shared" si="9"/>
        <v/>
      </c>
    </row>
    <row r="602" spans="17:17" ht="12">
      <c r="Q602" s="241" t="str">
        <f t="shared" si="9"/>
        <v/>
      </c>
    </row>
    <row r="603" spans="17:17" ht="12">
      <c r="Q603" s="241" t="str">
        <f t="shared" si="9"/>
        <v/>
      </c>
    </row>
    <row r="604" spans="17:17" ht="12">
      <c r="Q604" s="241" t="str">
        <f t="shared" si="9"/>
        <v/>
      </c>
    </row>
    <row r="605" spans="17:17" ht="12">
      <c r="Q605" s="241" t="str">
        <f t="shared" si="9"/>
        <v/>
      </c>
    </row>
    <row r="606" spans="17:17" ht="12">
      <c r="Q606" s="241" t="str">
        <f t="shared" si="9"/>
        <v/>
      </c>
    </row>
    <row r="607" spans="17:17" ht="12">
      <c r="Q607" s="241" t="str">
        <f t="shared" si="9"/>
        <v/>
      </c>
    </row>
    <row r="608" spans="17:17" ht="12">
      <c r="Q608" s="241" t="str">
        <f t="shared" si="9"/>
        <v/>
      </c>
    </row>
    <row r="609" spans="17:17" ht="12">
      <c r="Q609" s="241" t="str">
        <f t="shared" si="9"/>
        <v/>
      </c>
    </row>
    <row r="610" spans="17:17" ht="12">
      <c r="Q610" s="241" t="str">
        <f t="shared" si="9"/>
        <v/>
      </c>
    </row>
    <row r="611" spans="17:17" ht="12">
      <c r="Q611" s="241" t="str">
        <f t="shared" si="9"/>
        <v/>
      </c>
    </row>
    <row r="612" spans="17:17" ht="12">
      <c r="Q612" s="241" t="str">
        <f t="shared" si="9"/>
        <v/>
      </c>
    </row>
    <row r="613" spans="17:17" ht="12">
      <c r="Q613" s="241" t="str">
        <f t="shared" si="9"/>
        <v/>
      </c>
    </row>
    <row r="614" spans="17:17" ht="12">
      <c r="Q614" s="241" t="str">
        <f t="shared" si="9"/>
        <v/>
      </c>
    </row>
    <row r="615" spans="17:17" ht="12">
      <c r="Q615" s="241" t="str">
        <f t="shared" si="9"/>
        <v/>
      </c>
    </row>
    <row r="616" spans="17:17" ht="12">
      <c r="Q616" s="241" t="str">
        <f t="shared" si="9"/>
        <v/>
      </c>
    </row>
    <row r="617" spans="17:17" ht="12">
      <c r="Q617" s="241" t="str">
        <f t="shared" si="9"/>
        <v/>
      </c>
    </row>
    <row r="618" spans="17:17" ht="12">
      <c r="Q618" s="241" t="str">
        <f t="shared" si="9"/>
        <v/>
      </c>
    </row>
    <row r="619" spans="17:17" ht="12">
      <c r="Q619" s="241" t="str">
        <f t="shared" si="9"/>
        <v/>
      </c>
    </row>
    <row r="620" spans="17:17" ht="12">
      <c r="Q620" s="241" t="str">
        <f t="shared" si="9"/>
        <v/>
      </c>
    </row>
    <row r="621" spans="17:17" ht="12">
      <c r="Q621" s="241" t="str">
        <f t="shared" si="9"/>
        <v/>
      </c>
    </row>
    <row r="622" spans="17:17" ht="12">
      <c r="Q622" s="241" t="str">
        <f t="shared" si="9"/>
        <v/>
      </c>
    </row>
    <row r="623" spans="17:17" ht="12">
      <c r="Q623" s="241" t="str">
        <f t="shared" si="9"/>
        <v/>
      </c>
    </row>
    <row r="624" spans="17:17" ht="12">
      <c r="Q624" s="241" t="str">
        <f t="shared" si="9"/>
        <v/>
      </c>
    </row>
    <row r="625" spans="17:17" ht="12">
      <c r="Q625" s="241" t="str">
        <f t="shared" si="9"/>
        <v/>
      </c>
    </row>
    <row r="626" spans="17:17" ht="12">
      <c r="Q626" s="241" t="str">
        <f t="shared" si="9"/>
        <v/>
      </c>
    </row>
    <row r="627" spans="17:17" ht="12">
      <c r="Q627" s="241" t="str">
        <f t="shared" si="9"/>
        <v/>
      </c>
    </row>
    <row r="628" spans="17:17" ht="12">
      <c r="Q628" s="241" t="str">
        <f t="shared" si="9"/>
        <v/>
      </c>
    </row>
    <row r="629" spans="17:17" ht="12">
      <c r="Q629" s="241" t="str">
        <f t="shared" si="9"/>
        <v/>
      </c>
    </row>
    <row r="630" spans="17:17" ht="12">
      <c r="Q630" s="241" t="str">
        <f t="shared" si="9"/>
        <v/>
      </c>
    </row>
    <row r="631" spans="17:17" ht="12">
      <c r="Q631" s="241" t="str">
        <f t="shared" si="9"/>
        <v/>
      </c>
    </row>
    <row r="632" spans="17:17" ht="12">
      <c r="Q632" s="241" t="str">
        <f t="shared" si="9"/>
        <v/>
      </c>
    </row>
    <row r="633" spans="17:17" ht="12">
      <c r="Q633" s="241" t="str">
        <f t="shared" si="9"/>
        <v/>
      </c>
    </row>
    <row r="634" spans="17:17" ht="12">
      <c r="Q634" s="241" t="str">
        <f t="shared" si="9"/>
        <v/>
      </c>
    </row>
    <row r="635" spans="17:17" ht="12">
      <c r="Q635" s="241" t="str">
        <f t="shared" si="9"/>
        <v/>
      </c>
    </row>
    <row r="636" spans="17:17" ht="12">
      <c r="Q636" s="241" t="str">
        <f t="shared" si="9"/>
        <v/>
      </c>
    </row>
    <row r="637" spans="17:17" ht="12">
      <c r="Q637" s="241" t="str">
        <f t="shared" si="9"/>
        <v/>
      </c>
    </row>
    <row r="638" spans="17:17" ht="12">
      <c r="Q638" s="241" t="str">
        <f t="shared" si="9"/>
        <v/>
      </c>
    </row>
    <row r="639" spans="17:17" ht="12">
      <c r="Q639" s="241" t="str">
        <f t="shared" si="9"/>
        <v/>
      </c>
    </row>
    <row r="640" spans="17:17" ht="12">
      <c r="Q640" s="241" t="str">
        <f t="shared" si="9"/>
        <v/>
      </c>
    </row>
    <row r="641" spans="17:17" ht="12">
      <c r="Q641" s="241" t="str">
        <f t="shared" si="9"/>
        <v/>
      </c>
    </row>
    <row r="642" spans="17:17" ht="12">
      <c r="Q642" s="241" t="str">
        <f t="shared" si="9"/>
        <v/>
      </c>
    </row>
    <row r="643" spans="17:17" ht="12">
      <c r="Q643" s="241" t="str">
        <f t="shared" si="9"/>
        <v/>
      </c>
    </row>
    <row r="644" spans="17:17" ht="12">
      <c r="Q644" s="241" t="str">
        <f t="shared" ref="Q644:Q707" si="10">IF(ISBLANK(L644),"","Day "&amp;I644)</f>
        <v/>
      </c>
    </row>
    <row r="645" spans="17:17" ht="12">
      <c r="Q645" s="241" t="str">
        <f t="shared" si="10"/>
        <v/>
      </c>
    </row>
    <row r="646" spans="17:17" ht="12">
      <c r="Q646" s="241" t="str">
        <f t="shared" si="10"/>
        <v/>
      </c>
    </row>
    <row r="647" spans="17:17" ht="12">
      <c r="Q647" s="241" t="str">
        <f t="shared" si="10"/>
        <v/>
      </c>
    </row>
    <row r="648" spans="17:17" ht="12">
      <c r="Q648" s="241" t="str">
        <f t="shared" si="10"/>
        <v/>
      </c>
    </row>
    <row r="649" spans="17:17" ht="12">
      <c r="Q649" s="241" t="str">
        <f t="shared" si="10"/>
        <v/>
      </c>
    </row>
    <row r="650" spans="17:17" ht="12">
      <c r="Q650" s="241" t="str">
        <f t="shared" si="10"/>
        <v/>
      </c>
    </row>
    <row r="651" spans="17:17" ht="12">
      <c r="Q651" s="241" t="str">
        <f t="shared" si="10"/>
        <v/>
      </c>
    </row>
    <row r="652" spans="17:17" ht="12">
      <c r="Q652" s="241" t="str">
        <f t="shared" si="10"/>
        <v/>
      </c>
    </row>
    <row r="653" spans="17:17" ht="12">
      <c r="Q653" s="241" t="str">
        <f t="shared" si="10"/>
        <v/>
      </c>
    </row>
    <row r="654" spans="17:17" ht="12">
      <c r="Q654" s="241" t="str">
        <f t="shared" si="10"/>
        <v/>
      </c>
    </row>
    <row r="655" spans="17:17" ht="12">
      <c r="Q655" s="241" t="str">
        <f t="shared" si="10"/>
        <v/>
      </c>
    </row>
    <row r="656" spans="17:17" ht="12">
      <c r="Q656" s="241" t="str">
        <f t="shared" si="10"/>
        <v/>
      </c>
    </row>
    <row r="657" spans="17:17" ht="12">
      <c r="Q657" s="241" t="str">
        <f t="shared" si="10"/>
        <v/>
      </c>
    </row>
    <row r="658" spans="17:17" ht="12">
      <c r="Q658" s="241" t="str">
        <f t="shared" si="10"/>
        <v/>
      </c>
    </row>
    <row r="659" spans="17:17" ht="12">
      <c r="Q659" s="241" t="str">
        <f t="shared" si="10"/>
        <v/>
      </c>
    </row>
    <row r="660" spans="17:17" ht="12">
      <c r="Q660" s="241" t="str">
        <f t="shared" si="10"/>
        <v/>
      </c>
    </row>
    <row r="661" spans="17:17" ht="12">
      <c r="Q661" s="241" t="str">
        <f t="shared" si="10"/>
        <v/>
      </c>
    </row>
    <row r="662" spans="17:17" ht="12">
      <c r="Q662" s="241" t="str">
        <f t="shared" si="10"/>
        <v/>
      </c>
    </row>
    <row r="663" spans="17:17" ht="12">
      <c r="Q663" s="241" t="str">
        <f t="shared" si="10"/>
        <v/>
      </c>
    </row>
    <row r="664" spans="17:17" ht="12">
      <c r="Q664" s="241" t="str">
        <f t="shared" si="10"/>
        <v/>
      </c>
    </row>
    <row r="665" spans="17:17" ht="12">
      <c r="Q665" s="241" t="str">
        <f t="shared" si="10"/>
        <v/>
      </c>
    </row>
    <row r="666" spans="17:17" ht="12">
      <c r="Q666" s="241" t="str">
        <f t="shared" si="10"/>
        <v/>
      </c>
    </row>
    <row r="667" spans="17:17" ht="12">
      <c r="Q667" s="241" t="str">
        <f t="shared" si="10"/>
        <v/>
      </c>
    </row>
    <row r="668" spans="17:17" ht="12">
      <c r="Q668" s="241" t="str">
        <f t="shared" si="10"/>
        <v/>
      </c>
    </row>
    <row r="669" spans="17:17" ht="12">
      <c r="Q669" s="241" t="str">
        <f t="shared" si="10"/>
        <v/>
      </c>
    </row>
    <row r="670" spans="17:17" ht="12">
      <c r="Q670" s="241" t="str">
        <f t="shared" si="10"/>
        <v/>
      </c>
    </row>
    <row r="671" spans="17:17" ht="12">
      <c r="Q671" s="241" t="str">
        <f t="shared" si="10"/>
        <v/>
      </c>
    </row>
    <row r="672" spans="17:17" ht="12">
      <c r="Q672" s="241" t="str">
        <f t="shared" si="10"/>
        <v/>
      </c>
    </row>
    <row r="673" spans="17:17" ht="12">
      <c r="Q673" s="241" t="str">
        <f t="shared" si="10"/>
        <v/>
      </c>
    </row>
    <row r="674" spans="17:17" ht="12">
      <c r="Q674" s="241" t="str">
        <f t="shared" si="10"/>
        <v/>
      </c>
    </row>
    <row r="675" spans="17:17" ht="12">
      <c r="Q675" s="241" t="str">
        <f t="shared" si="10"/>
        <v/>
      </c>
    </row>
    <row r="676" spans="17:17" ht="12">
      <c r="Q676" s="241" t="str">
        <f t="shared" si="10"/>
        <v/>
      </c>
    </row>
    <row r="677" spans="17:17" ht="12">
      <c r="Q677" s="241" t="str">
        <f t="shared" si="10"/>
        <v/>
      </c>
    </row>
    <row r="678" spans="17:17" ht="12">
      <c r="Q678" s="241" t="str">
        <f t="shared" si="10"/>
        <v/>
      </c>
    </row>
    <row r="679" spans="17:17" ht="12">
      <c r="Q679" s="241" t="str">
        <f t="shared" si="10"/>
        <v/>
      </c>
    </row>
    <row r="680" spans="17:17" ht="12">
      <c r="Q680" s="241" t="str">
        <f t="shared" si="10"/>
        <v/>
      </c>
    </row>
    <row r="681" spans="17:17" ht="12">
      <c r="Q681" s="241" t="str">
        <f t="shared" si="10"/>
        <v/>
      </c>
    </row>
    <row r="682" spans="17:17" ht="12">
      <c r="Q682" s="241" t="str">
        <f t="shared" si="10"/>
        <v/>
      </c>
    </row>
    <row r="683" spans="17:17" ht="12">
      <c r="Q683" s="241" t="str">
        <f t="shared" si="10"/>
        <v/>
      </c>
    </row>
    <row r="684" spans="17:17" ht="12">
      <c r="Q684" s="241" t="str">
        <f t="shared" si="10"/>
        <v/>
      </c>
    </row>
    <row r="685" spans="17:17" ht="12">
      <c r="Q685" s="241" t="str">
        <f t="shared" si="10"/>
        <v/>
      </c>
    </row>
    <row r="686" spans="17:17" ht="12">
      <c r="Q686" s="241" t="str">
        <f t="shared" si="10"/>
        <v/>
      </c>
    </row>
    <row r="687" spans="17:17" ht="12">
      <c r="Q687" s="241" t="str">
        <f t="shared" si="10"/>
        <v/>
      </c>
    </row>
    <row r="688" spans="17:17" ht="12">
      <c r="Q688" s="241" t="str">
        <f t="shared" si="10"/>
        <v/>
      </c>
    </row>
    <row r="689" spans="17:17" ht="12">
      <c r="Q689" s="241" t="str">
        <f t="shared" si="10"/>
        <v/>
      </c>
    </row>
    <row r="690" spans="17:17" ht="12">
      <c r="Q690" s="241" t="str">
        <f t="shared" si="10"/>
        <v/>
      </c>
    </row>
    <row r="691" spans="17:17" ht="12">
      <c r="Q691" s="241" t="str">
        <f t="shared" si="10"/>
        <v/>
      </c>
    </row>
    <row r="692" spans="17:17" ht="12">
      <c r="Q692" s="241" t="str">
        <f t="shared" si="10"/>
        <v/>
      </c>
    </row>
    <row r="693" spans="17:17" ht="12">
      <c r="Q693" s="241" t="str">
        <f t="shared" si="10"/>
        <v/>
      </c>
    </row>
    <row r="694" spans="17:17" ht="12">
      <c r="Q694" s="241" t="str">
        <f t="shared" si="10"/>
        <v/>
      </c>
    </row>
    <row r="695" spans="17:17" ht="12">
      <c r="Q695" s="241" t="str">
        <f t="shared" si="10"/>
        <v/>
      </c>
    </row>
    <row r="696" spans="17:17" ht="12">
      <c r="Q696" s="241" t="str">
        <f t="shared" si="10"/>
        <v/>
      </c>
    </row>
    <row r="697" spans="17:17" ht="12">
      <c r="Q697" s="241" t="str">
        <f t="shared" si="10"/>
        <v/>
      </c>
    </row>
    <row r="698" spans="17:17" ht="12">
      <c r="Q698" s="241" t="str">
        <f t="shared" si="10"/>
        <v/>
      </c>
    </row>
    <row r="699" spans="17:17" ht="12">
      <c r="Q699" s="241" t="str">
        <f t="shared" si="10"/>
        <v/>
      </c>
    </row>
    <row r="700" spans="17:17" ht="12">
      <c r="Q700" s="241" t="str">
        <f t="shared" si="10"/>
        <v/>
      </c>
    </row>
    <row r="701" spans="17:17" ht="12">
      <c r="Q701" s="241" t="str">
        <f t="shared" si="10"/>
        <v/>
      </c>
    </row>
    <row r="702" spans="17:17" ht="12">
      <c r="Q702" s="241" t="str">
        <f t="shared" si="10"/>
        <v/>
      </c>
    </row>
    <row r="703" spans="17:17" ht="12">
      <c r="Q703" s="241" t="str">
        <f t="shared" si="10"/>
        <v/>
      </c>
    </row>
    <row r="704" spans="17:17" ht="12">
      <c r="Q704" s="241" t="str">
        <f t="shared" si="10"/>
        <v/>
      </c>
    </row>
    <row r="705" spans="17:17" ht="12">
      <c r="Q705" s="241" t="str">
        <f t="shared" si="10"/>
        <v/>
      </c>
    </row>
    <row r="706" spans="17:17" ht="12">
      <c r="Q706" s="241" t="str">
        <f t="shared" si="10"/>
        <v/>
      </c>
    </row>
    <row r="707" spans="17:17" ht="12">
      <c r="Q707" s="241" t="str">
        <f t="shared" si="10"/>
        <v/>
      </c>
    </row>
    <row r="708" spans="17:17" ht="12">
      <c r="Q708" s="241" t="str">
        <f t="shared" ref="Q708:Q771" si="11">IF(ISBLANK(L708),"","Day "&amp;I708)</f>
        <v/>
      </c>
    </row>
    <row r="709" spans="17:17" ht="12">
      <c r="Q709" s="241" t="str">
        <f t="shared" si="11"/>
        <v/>
      </c>
    </row>
    <row r="710" spans="17:17" ht="12">
      <c r="Q710" s="241" t="str">
        <f t="shared" si="11"/>
        <v/>
      </c>
    </row>
    <row r="711" spans="17:17" ht="12">
      <c r="Q711" s="241" t="str">
        <f t="shared" si="11"/>
        <v/>
      </c>
    </row>
    <row r="712" spans="17:17" ht="12">
      <c r="Q712" s="241" t="str">
        <f t="shared" si="11"/>
        <v/>
      </c>
    </row>
    <row r="713" spans="17:17" ht="12">
      <c r="Q713" s="241" t="str">
        <f t="shared" si="11"/>
        <v/>
      </c>
    </row>
    <row r="714" spans="17:17" ht="12">
      <c r="Q714" s="241" t="str">
        <f t="shared" si="11"/>
        <v/>
      </c>
    </row>
    <row r="715" spans="17:17" ht="12">
      <c r="Q715" s="241" t="str">
        <f t="shared" si="11"/>
        <v/>
      </c>
    </row>
    <row r="716" spans="17:17" ht="12">
      <c r="Q716" s="241" t="str">
        <f t="shared" si="11"/>
        <v/>
      </c>
    </row>
    <row r="717" spans="17:17" ht="12">
      <c r="Q717" s="241" t="str">
        <f t="shared" si="11"/>
        <v/>
      </c>
    </row>
    <row r="718" spans="17:17" ht="12">
      <c r="Q718" s="241" t="str">
        <f t="shared" si="11"/>
        <v/>
      </c>
    </row>
    <row r="719" spans="17:17" ht="12">
      <c r="Q719" s="241" t="str">
        <f t="shared" si="11"/>
        <v/>
      </c>
    </row>
    <row r="720" spans="17:17" ht="12">
      <c r="Q720" s="241" t="str">
        <f t="shared" si="11"/>
        <v/>
      </c>
    </row>
    <row r="721" spans="17:17" ht="12">
      <c r="Q721" s="241" t="str">
        <f t="shared" si="11"/>
        <v/>
      </c>
    </row>
    <row r="722" spans="17:17" ht="12">
      <c r="Q722" s="241" t="str">
        <f t="shared" si="11"/>
        <v/>
      </c>
    </row>
    <row r="723" spans="17:17" ht="12">
      <c r="Q723" s="241" t="str">
        <f t="shared" si="11"/>
        <v/>
      </c>
    </row>
    <row r="724" spans="17:17" ht="12">
      <c r="Q724" s="241" t="str">
        <f t="shared" si="11"/>
        <v/>
      </c>
    </row>
    <row r="725" spans="17:17" ht="12">
      <c r="Q725" s="241" t="str">
        <f t="shared" si="11"/>
        <v/>
      </c>
    </row>
    <row r="726" spans="17:17" ht="12">
      <c r="Q726" s="241" t="str">
        <f t="shared" si="11"/>
        <v/>
      </c>
    </row>
    <row r="727" spans="17:17" ht="12">
      <c r="Q727" s="241" t="str">
        <f t="shared" si="11"/>
        <v/>
      </c>
    </row>
    <row r="728" spans="17:17" ht="12">
      <c r="Q728" s="241" t="str">
        <f t="shared" si="11"/>
        <v/>
      </c>
    </row>
    <row r="729" spans="17:17" ht="12">
      <c r="Q729" s="241" t="str">
        <f t="shared" si="11"/>
        <v/>
      </c>
    </row>
    <row r="730" spans="17:17" ht="12">
      <c r="Q730" s="241" t="str">
        <f t="shared" si="11"/>
        <v/>
      </c>
    </row>
    <row r="731" spans="17:17" ht="12">
      <c r="Q731" s="241" t="str">
        <f t="shared" si="11"/>
        <v/>
      </c>
    </row>
    <row r="732" spans="17:17" ht="12">
      <c r="Q732" s="241" t="str">
        <f t="shared" si="11"/>
        <v/>
      </c>
    </row>
    <row r="733" spans="17:17" ht="12">
      <c r="Q733" s="241" t="str">
        <f t="shared" si="11"/>
        <v/>
      </c>
    </row>
    <row r="734" spans="17:17" ht="12">
      <c r="Q734" s="241" t="str">
        <f t="shared" si="11"/>
        <v/>
      </c>
    </row>
    <row r="735" spans="17:17" ht="12">
      <c r="Q735" s="241" t="str">
        <f t="shared" si="11"/>
        <v/>
      </c>
    </row>
    <row r="736" spans="17:17" ht="12">
      <c r="Q736" s="241" t="str">
        <f t="shared" si="11"/>
        <v/>
      </c>
    </row>
    <row r="737" spans="17:17" ht="12">
      <c r="Q737" s="241" t="str">
        <f t="shared" si="11"/>
        <v/>
      </c>
    </row>
    <row r="738" spans="17:17" ht="12">
      <c r="Q738" s="241" t="str">
        <f t="shared" si="11"/>
        <v/>
      </c>
    </row>
    <row r="739" spans="17:17" ht="12">
      <c r="Q739" s="241" t="str">
        <f t="shared" si="11"/>
        <v/>
      </c>
    </row>
    <row r="740" spans="17:17" ht="12">
      <c r="Q740" s="241" t="str">
        <f t="shared" si="11"/>
        <v/>
      </c>
    </row>
    <row r="741" spans="17:17" ht="12">
      <c r="Q741" s="241" t="str">
        <f t="shared" si="11"/>
        <v/>
      </c>
    </row>
    <row r="742" spans="17:17" ht="12">
      <c r="Q742" s="241" t="str">
        <f t="shared" si="11"/>
        <v/>
      </c>
    </row>
    <row r="743" spans="17:17" ht="12">
      <c r="Q743" s="241" t="str">
        <f t="shared" si="11"/>
        <v/>
      </c>
    </row>
    <row r="744" spans="17:17" ht="12">
      <c r="Q744" s="241" t="str">
        <f t="shared" si="11"/>
        <v/>
      </c>
    </row>
    <row r="745" spans="17:17" ht="12">
      <c r="Q745" s="241" t="str">
        <f t="shared" si="11"/>
        <v/>
      </c>
    </row>
    <row r="746" spans="17:17" ht="12">
      <c r="Q746" s="241" t="str">
        <f t="shared" si="11"/>
        <v/>
      </c>
    </row>
    <row r="747" spans="17:17" ht="12">
      <c r="Q747" s="241" t="str">
        <f t="shared" si="11"/>
        <v/>
      </c>
    </row>
    <row r="748" spans="17:17" ht="12">
      <c r="Q748" s="241" t="str">
        <f t="shared" si="11"/>
        <v/>
      </c>
    </row>
    <row r="749" spans="17:17" ht="12">
      <c r="Q749" s="241" t="str">
        <f t="shared" si="11"/>
        <v/>
      </c>
    </row>
    <row r="750" spans="17:17" ht="12">
      <c r="Q750" s="241" t="str">
        <f t="shared" si="11"/>
        <v/>
      </c>
    </row>
    <row r="751" spans="17:17" ht="12">
      <c r="Q751" s="241" t="str">
        <f t="shared" si="11"/>
        <v/>
      </c>
    </row>
    <row r="752" spans="17:17" ht="12">
      <c r="Q752" s="241" t="str">
        <f t="shared" si="11"/>
        <v/>
      </c>
    </row>
    <row r="753" spans="17:17" ht="12">
      <c r="Q753" s="241" t="str">
        <f t="shared" si="11"/>
        <v/>
      </c>
    </row>
    <row r="754" spans="17:17" ht="12">
      <c r="Q754" s="241" t="str">
        <f t="shared" si="11"/>
        <v/>
      </c>
    </row>
    <row r="755" spans="17:17" ht="12">
      <c r="Q755" s="241" t="str">
        <f t="shared" si="11"/>
        <v/>
      </c>
    </row>
    <row r="756" spans="17:17" ht="12">
      <c r="Q756" s="241" t="str">
        <f t="shared" si="11"/>
        <v/>
      </c>
    </row>
    <row r="757" spans="17:17" ht="12">
      <c r="Q757" s="241" t="str">
        <f t="shared" si="11"/>
        <v/>
      </c>
    </row>
    <row r="758" spans="17:17" ht="12">
      <c r="Q758" s="241" t="str">
        <f t="shared" si="11"/>
        <v/>
      </c>
    </row>
    <row r="759" spans="17:17" ht="12">
      <c r="Q759" s="241" t="str">
        <f t="shared" si="11"/>
        <v/>
      </c>
    </row>
    <row r="760" spans="17:17" ht="12">
      <c r="Q760" s="241" t="str">
        <f t="shared" si="11"/>
        <v/>
      </c>
    </row>
    <row r="761" spans="17:17" ht="12">
      <c r="Q761" s="241" t="str">
        <f t="shared" si="11"/>
        <v/>
      </c>
    </row>
    <row r="762" spans="17:17" ht="12">
      <c r="Q762" s="241" t="str">
        <f t="shared" si="11"/>
        <v/>
      </c>
    </row>
    <row r="763" spans="17:17" ht="12">
      <c r="Q763" s="241" t="str">
        <f t="shared" si="11"/>
        <v/>
      </c>
    </row>
    <row r="764" spans="17:17" ht="12">
      <c r="Q764" s="241" t="str">
        <f t="shared" si="11"/>
        <v/>
      </c>
    </row>
    <row r="765" spans="17:17" ht="12">
      <c r="Q765" s="241" t="str">
        <f t="shared" si="11"/>
        <v/>
      </c>
    </row>
    <row r="766" spans="17:17" ht="12">
      <c r="Q766" s="241" t="str">
        <f t="shared" si="11"/>
        <v/>
      </c>
    </row>
    <row r="767" spans="17:17" ht="12">
      <c r="Q767" s="241" t="str">
        <f t="shared" si="11"/>
        <v/>
      </c>
    </row>
    <row r="768" spans="17:17" ht="12">
      <c r="Q768" s="241" t="str">
        <f t="shared" si="11"/>
        <v/>
      </c>
    </row>
    <row r="769" spans="17:17" ht="12">
      <c r="Q769" s="241" t="str">
        <f t="shared" si="11"/>
        <v/>
      </c>
    </row>
    <row r="770" spans="17:17" ht="12">
      <c r="Q770" s="241" t="str">
        <f t="shared" si="11"/>
        <v/>
      </c>
    </row>
    <row r="771" spans="17:17" ht="12">
      <c r="Q771" s="241" t="str">
        <f t="shared" si="11"/>
        <v/>
      </c>
    </row>
    <row r="772" spans="17:17" ht="12">
      <c r="Q772" s="241" t="str">
        <f t="shared" ref="Q772:Q835" si="12">IF(ISBLANK(L772),"","Day "&amp;I772)</f>
        <v/>
      </c>
    </row>
    <row r="773" spans="17:17" ht="12">
      <c r="Q773" s="241" t="str">
        <f t="shared" si="12"/>
        <v/>
      </c>
    </row>
    <row r="774" spans="17:17" ht="12">
      <c r="Q774" s="241" t="str">
        <f t="shared" si="12"/>
        <v/>
      </c>
    </row>
    <row r="775" spans="17:17" ht="12">
      <c r="Q775" s="241" t="str">
        <f t="shared" si="12"/>
        <v/>
      </c>
    </row>
    <row r="776" spans="17:17" ht="12">
      <c r="Q776" s="241" t="str">
        <f t="shared" si="12"/>
        <v/>
      </c>
    </row>
    <row r="777" spans="17:17" ht="12">
      <c r="Q777" s="241" t="str">
        <f t="shared" si="12"/>
        <v/>
      </c>
    </row>
    <row r="778" spans="17:17" ht="12">
      <c r="Q778" s="241" t="str">
        <f t="shared" si="12"/>
        <v/>
      </c>
    </row>
    <row r="779" spans="17:17" ht="12">
      <c r="Q779" s="241" t="str">
        <f t="shared" si="12"/>
        <v/>
      </c>
    </row>
    <row r="780" spans="17:17" ht="12">
      <c r="Q780" s="241" t="str">
        <f t="shared" si="12"/>
        <v/>
      </c>
    </row>
    <row r="781" spans="17:17" ht="12">
      <c r="Q781" s="241" t="str">
        <f t="shared" si="12"/>
        <v/>
      </c>
    </row>
    <row r="782" spans="17:17" ht="12">
      <c r="Q782" s="241" t="str">
        <f t="shared" si="12"/>
        <v/>
      </c>
    </row>
    <row r="783" spans="17:17" ht="12">
      <c r="Q783" s="241" t="str">
        <f t="shared" si="12"/>
        <v/>
      </c>
    </row>
    <row r="784" spans="17:17" ht="12">
      <c r="Q784" s="241" t="str">
        <f t="shared" si="12"/>
        <v/>
      </c>
    </row>
    <row r="785" spans="17:17" ht="12">
      <c r="Q785" s="241" t="str">
        <f t="shared" si="12"/>
        <v/>
      </c>
    </row>
    <row r="786" spans="17:17" ht="12">
      <c r="Q786" s="241" t="str">
        <f t="shared" si="12"/>
        <v/>
      </c>
    </row>
    <row r="787" spans="17:17" ht="12">
      <c r="Q787" s="241" t="str">
        <f t="shared" si="12"/>
        <v/>
      </c>
    </row>
    <row r="788" spans="17:17" ht="12">
      <c r="Q788" s="241" t="str">
        <f t="shared" si="12"/>
        <v/>
      </c>
    </row>
    <row r="789" spans="17:17" ht="12">
      <c r="Q789" s="241" t="str">
        <f t="shared" si="12"/>
        <v/>
      </c>
    </row>
    <row r="790" spans="17:17" ht="12">
      <c r="Q790" s="241" t="str">
        <f t="shared" si="12"/>
        <v/>
      </c>
    </row>
    <row r="791" spans="17:17" ht="12">
      <c r="Q791" s="241" t="str">
        <f t="shared" si="12"/>
        <v/>
      </c>
    </row>
    <row r="792" spans="17:17" ht="12">
      <c r="Q792" s="241" t="str">
        <f t="shared" si="12"/>
        <v/>
      </c>
    </row>
    <row r="793" spans="17:17" ht="12">
      <c r="Q793" s="241" t="str">
        <f t="shared" si="12"/>
        <v/>
      </c>
    </row>
    <row r="794" spans="17:17" ht="12">
      <c r="Q794" s="241" t="str">
        <f t="shared" si="12"/>
        <v/>
      </c>
    </row>
    <row r="795" spans="17:17" ht="12">
      <c r="Q795" s="241" t="str">
        <f t="shared" si="12"/>
        <v/>
      </c>
    </row>
    <row r="796" spans="17:17" ht="12">
      <c r="Q796" s="241" t="str">
        <f t="shared" si="12"/>
        <v/>
      </c>
    </row>
    <row r="797" spans="17:17" ht="12">
      <c r="Q797" s="241" t="str">
        <f t="shared" si="12"/>
        <v/>
      </c>
    </row>
    <row r="798" spans="17:17" ht="12">
      <c r="Q798" s="241" t="str">
        <f t="shared" si="12"/>
        <v/>
      </c>
    </row>
    <row r="799" spans="17:17" ht="12">
      <c r="Q799" s="241" t="str">
        <f t="shared" si="12"/>
        <v/>
      </c>
    </row>
    <row r="800" spans="17:17" ht="12">
      <c r="Q800" s="241" t="str">
        <f t="shared" si="12"/>
        <v/>
      </c>
    </row>
    <row r="801" spans="17:17" ht="12">
      <c r="Q801" s="241" t="str">
        <f t="shared" si="12"/>
        <v/>
      </c>
    </row>
    <row r="802" spans="17:17" ht="12">
      <c r="Q802" s="241" t="str">
        <f t="shared" si="12"/>
        <v/>
      </c>
    </row>
    <row r="803" spans="17:17" ht="12">
      <c r="Q803" s="241" t="str">
        <f t="shared" si="12"/>
        <v/>
      </c>
    </row>
    <row r="804" spans="17:17" ht="12">
      <c r="Q804" s="241" t="str">
        <f t="shared" si="12"/>
        <v/>
      </c>
    </row>
    <row r="805" spans="17:17" ht="12">
      <c r="Q805" s="241" t="str">
        <f t="shared" si="12"/>
        <v/>
      </c>
    </row>
    <row r="806" spans="17:17" ht="12">
      <c r="Q806" s="241" t="str">
        <f t="shared" si="12"/>
        <v/>
      </c>
    </row>
    <row r="807" spans="17:17" ht="12">
      <c r="Q807" s="241" t="str">
        <f t="shared" si="12"/>
        <v/>
      </c>
    </row>
    <row r="808" spans="17:17" ht="12">
      <c r="Q808" s="241" t="str">
        <f t="shared" si="12"/>
        <v/>
      </c>
    </row>
    <row r="809" spans="17:17" ht="12">
      <c r="Q809" s="241" t="str">
        <f t="shared" si="12"/>
        <v/>
      </c>
    </row>
    <row r="810" spans="17:17" ht="12">
      <c r="Q810" s="241" t="str">
        <f t="shared" si="12"/>
        <v/>
      </c>
    </row>
    <row r="811" spans="17:17" ht="12">
      <c r="Q811" s="241" t="str">
        <f t="shared" si="12"/>
        <v/>
      </c>
    </row>
    <row r="812" spans="17:17" ht="12">
      <c r="Q812" s="241" t="str">
        <f t="shared" si="12"/>
        <v/>
      </c>
    </row>
    <row r="813" spans="17:17" ht="12">
      <c r="Q813" s="241" t="str">
        <f t="shared" si="12"/>
        <v/>
      </c>
    </row>
    <row r="814" spans="17:17" ht="12">
      <c r="Q814" s="241" t="str">
        <f t="shared" si="12"/>
        <v/>
      </c>
    </row>
    <row r="815" spans="17:17" ht="12">
      <c r="Q815" s="241" t="str">
        <f t="shared" si="12"/>
        <v/>
      </c>
    </row>
    <row r="816" spans="17:17" ht="12">
      <c r="Q816" s="241" t="str">
        <f t="shared" si="12"/>
        <v/>
      </c>
    </row>
    <row r="817" spans="17:17" ht="12">
      <c r="Q817" s="241" t="str">
        <f t="shared" si="12"/>
        <v/>
      </c>
    </row>
    <row r="818" spans="17:17" ht="12">
      <c r="Q818" s="241" t="str">
        <f t="shared" si="12"/>
        <v/>
      </c>
    </row>
    <row r="819" spans="17:17" ht="12">
      <c r="Q819" s="241" t="str">
        <f t="shared" si="12"/>
        <v/>
      </c>
    </row>
    <row r="820" spans="17:17" ht="12">
      <c r="Q820" s="241" t="str">
        <f t="shared" si="12"/>
        <v/>
      </c>
    </row>
    <row r="821" spans="17:17" ht="12">
      <c r="Q821" s="241" t="str">
        <f t="shared" si="12"/>
        <v/>
      </c>
    </row>
    <row r="822" spans="17:17" ht="12">
      <c r="Q822" s="241" t="str">
        <f t="shared" si="12"/>
        <v/>
      </c>
    </row>
    <row r="823" spans="17:17" ht="12">
      <c r="Q823" s="241" t="str">
        <f t="shared" si="12"/>
        <v/>
      </c>
    </row>
    <row r="824" spans="17:17" ht="12">
      <c r="Q824" s="241" t="str">
        <f t="shared" si="12"/>
        <v/>
      </c>
    </row>
    <row r="825" spans="17:17" ht="12">
      <c r="Q825" s="241" t="str">
        <f t="shared" si="12"/>
        <v/>
      </c>
    </row>
    <row r="826" spans="17:17" ht="12">
      <c r="Q826" s="241" t="str">
        <f t="shared" si="12"/>
        <v/>
      </c>
    </row>
    <row r="827" spans="17:17" ht="12">
      <c r="Q827" s="241" t="str">
        <f t="shared" si="12"/>
        <v/>
      </c>
    </row>
    <row r="828" spans="17:17" ht="12">
      <c r="Q828" s="241" t="str">
        <f t="shared" si="12"/>
        <v/>
      </c>
    </row>
    <row r="829" spans="17:17" ht="12">
      <c r="Q829" s="241" t="str">
        <f t="shared" si="12"/>
        <v/>
      </c>
    </row>
    <row r="830" spans="17:17" ht="12">
      <c r="Q830" s="241" t="str">
        <f t="shared" si="12"/>
        <v/>
      </c>
    </row>
    <row r="831" spans="17:17" ht="12">
      <c r="Q831" s="241" t="str">
        <f t="shared" si="12"/>
        <v/>
      </c>
    </row>
    <row r="832" spans="17:17" ht="12">
      <c r="Q832" s="241" t="str">
        <f t="shared" si="12"/>
        <v/>
      </c>
    </row>
    <row r="833" spans="17:17" ht="12">
      <c r="Q833" s="241" t="str">
        <f t="shared" si="12"/>
        <v/>
      </c>
    </row>
    <row r="834" spans="17:17" ht="12">
      <c r="Q834" s="241" t="str">
        <f t="shared" si="12"/>
        <v/>
      </c>
    </row>
    <row r="835" spans="17:17" ht="12">
      <c r="Q835" s="241" t="str">
        <f t="shared" si="12"/>
        <v/>
      </c>
    </row>
    <row r="836" spans="17:17" ht="12">
      <c r="Q836" s="241" t="str">
        <f t="shared" ref="Q836:Q899" si="13">IF(ISBLANK(L836),"","Day "&amp;I836)</f>
        <v/>
      </c>
    </row>
    <row r="837" spans="17:17" ht="12">
      <c r="Q837" s="241" t="str">
        <f t="shared" si="13"/>
        <v/>
      </c>
    </row>
    <row r="838" spans="17:17" ht="12">
      <c r="Q838" s="241" t="str">
        <f t="shared" si="13"/>
        <v/>
      </c>
    </row>
    <row r="839" spans="17:17" ht="12">
      <c r="Q839" s="241" t="str">
        <f t="shared" si="13"/>
        <v/>
      </c>
    </row>
    <row r="840" spans="17:17" ht="12">
      <c r="Q840" s="241" t="str">
        <f t="shared" si="13"/>
        <v/>
      </c>
    </row>
    <row r="841" spans="17:17" ht="12">
      <c r="Q841" s="241" t="str">
        <f t="shared" si="13"/>
        <v/>
      </c>
    </row>
    <row r="842" spans="17:17" ht="12">
      <c r="Q842" s="241" t="str">
        <f t="shared" si="13"/>
        <v/>
      </c>
    </row>
    <row r="843" spans="17:17" ht="12">
      <c r="Q843" s="241" t="str">
        <f t="shared" si="13"/>
        <v/>
      </c>
    </row>
    <row r="844" spans="17:17" ht="12">
      <c r="Q844" s="241" t="str">
        <f t="shared" si="13"/>
        <v/>
      </c>
    </row>
    <row r="845" spans="17:17" ht="12">
      <c r="Q845" s="241" t="str">
        <f t="shared" si="13"/>
        <v/>
      </c>
    </row>
    <row r="846" spans="17:17" ht="12">
      <c r="Q846" s="241" t="str">
        <f t="shared" si="13"/>
        <v/>
      </c>
    </row>
    <row r="847" spans="17:17" ht="12">
      <c r="Q847" s="241" t="str">
        <f t="shared" si="13"/>
        <v/>
      </c>
    </row>
    <row r="848" spans="17:17" ht="12">
      <c r="Q848" s="241" t="str">
        <f t="shared" si="13"/>
        <v/>
      </c>
    </row>
    <row r="849" spans="17:17" ht="12">
      <c r="Q849" s="241" t="str">
        <f t="shared" si="13"/>
        <v/>
      </c>
    </row>
    <row r="850" spans="17:17" ht="12">
      <c r="Q850" s="241" t="str">
        <f t="shared" si="13"/>
        <v/>
      </c>
    </row>
    <row r="851" spans="17:17" ht="12">
      <c r="Q851" s="241" t="str">
        <f t="shared" si="13"/>
        <v/>
      </c>
    </row>
    <row r="852" spans="17:17" ht="12">
      <c r="Q852" s="241" t="str">
        <f t="shared" si="13"/>
        <v/>
      </c>
    </row>
    <row r="853" spans="17:17" ht="12">
      <c r="Q853" s="241" t="str">
        <f t="shared" si="13"/>
        <v/>
      </c>
    </row>
    <row r="854" spans="17:17" ht="12">
      <c r="Q854" s="241" t="str">
        <f t="shared" si="13"/>
        <v/>
      </c>
    </row>
    <row r="855" spans="17:17" ht="12">
      <c r="Q855" s="241" t="str">
        <f t="shared" si="13"/>
        <v/>
      </c>
    </row>
    <row r="856" spans="17:17" ht="12">
      <c r="Q856" s="241" t="str">
        <f t="shared" si="13"/>
        <v/>
      </c>
    </row>
    <row r="857" spans="17:17" ht="12">
      <c r="Q857" s="241" t="str">
        <f t="shared" si="13"/>
        <v/>
      </c>
    </row>
    <row r="858" spans="17:17" ht="12">
      <c r="Q858" s="241" t="str">
        <f t="shared" si="13"/>
        <v/>
      </c>
    </row>
    <row r="859" spans="17:17" ht="12">
      <c r="Q859" s="241" t="str">
        <f t="shared" si="13"/>
        <v/>
      </c>
    </row>
    <row r="860" spans="17:17" ht="12">
      <c r="Q860" s="241" t="str">
        <f t="shared" si="13"/>
        <v/>
      </c>
    </row>
    <row r="861" spans="17:17" ht="12">
      <c r="Q861" s="241" t="str">
        <f t="shared" si="13"/>
        <v/>
      </c>
    </row>
    <row r="862" spans="17:17" ht="12">
      <c r="Q862" s="241" t="str">
        <f t="shared" si="13"/>
        <v/>
      </c>
    </row>
    <row r="863" spans="17:17" ht="12">
      <c r="Q863" s="241" t="str">
        <f t="shared" si="13"/>
        <v/>
      </c>
    </row>
    <row r="864" spans="17:17" ht="12">
      <c r="Q864" s="241" t="str">
        <f t="shared" si="13"/>
        <v/>
      </c>
    </row>
    <row r="865" spans="17:17" ht="12">
      <c r="Q865" s="241" t="str">
        <f t="shared" si="13"/>
        <v/>
      </c>
    </row>
    <row r="866" spans="17:17" ht="12">
      <c r="Q866" s="241" t="str">
        <f t="shared" si="13"/>
        <v/>
      </c>
    </row>
    <row r="867" spans="17:17" ht="12">
      <c r="Q867" s="241" t="str">
        <f t="shared" si="13"/>
        <v/>
      </c>
    </row>
    <row r="868" spans="17:17" ht="12">
      <c r="Q868" s="241" t="str">
        <f t="shared" si="13"/>
        <v/>
      </c>
    </row>
    <row r="869" spans="17:17" ht="12">
      <c r="Q869" s="241" t="str">
        <f t="shared" si="13"/>
        <v/>
      </c>
    </row>
    <row r="870" spans="17:17" ht="12">
      <c r="Q870" s="241" t="str">
        <f t="shared" si="13"/>
        <v/>
      </c>
    </row>
    <row r="871" spans="17:17" ht="12">
      <c r="Q871" s="241" t="str">
        <f t="shared" si="13"/>
        <v/>
      </c>
    </row>
    <row r="872" spans="17:17" ht="12">
      <c r="Q872" s="241" t="str">
        <f t="shared" si="13"/>
        <v/>
      </c>
    </row>
    <row r="873" spans="17:17" ht="12">
      <c r="Q873" s="241" t="str">
        <f t="shared" si="13"/>
        <v/>
      </c>
    </row>
    <row r="874" spans="17:17" ht="12">
      <c r="Q874" s="241" t="str">
        <f t="shared" si="13"/>
        <v/>
      </c>
    </row>
    <row r="875" spans="17:17" ht="12">
      <c r="Q875" s="241" t="str">
        <f t="shared" si="13"/>
        <v/>
      </c>
    </row>
    <row r="876" spans="17:17" ht="12">
      <c r="Q876" s="241" t="str">
        <f t="shared" si="13"/>
        <v/>
      </c>
    </row>
    <row r="877" spans="17:17" ht="12">
      <c r="Q877" s="241" t="str">
        <f t="shared" si="13"/>
        <v/>
      </c>
    </row>
    <row r="878" spans="17:17" ht="12">
      <c r="Q878" s="241" t="str">
        <f t="shared" si="13"/>
        <v/>
      </c>
    </row>
    <row r="879" spans="17:17" ht="12">
      <c r="Q879" s="241" t="str">
        <f t="shared" si="13"/>
        <v/>
      </c>
    </row>
    <row r="880" spans="17:17" ht="12">
      <c r="Q880" s="241" t="str">
        <f t="shared" si="13"/>
        <v/>
      </c>
    </row>
    <row r="881" spans="17:17" ht="12">
      <c r="Q881" s="241" t="str">
        <f t="shared" si="13"/>
        <v/>
      </c>
    </row>
    <row r="882" spans="17:17" ht="12">
      <c r="Q882" s="241" t="str">
        <f t="shared" si="13"/>
        <v/>
      </c>
    </row>
    <row r="883" spans="17:17" ht="12">
      <c r="Q883" s="241" t="str">
        <f t="shared" si="13"/>
        <v/>
      </c>
    </row>
    <row r="884" spans="17:17" ht="12">
      <c r="Q884" s="241" t="str">
        <f t="shared" si="13"/>
        <v/>
      </c>
    </row>
    <row r="885" spans="17:17" ht="12">
      <c r="Q885" s="241" t="str">
        <f t="shared" si="13"/>
        <v/>
      </c>
    </row>
    <row r="886" spans="17:17" ht="12">
      <c r="Q886" s="241" t="str">
        <f t="shared" si="13"/>
        <v/>
      </c>
    </row>
    <row r="887" spans="17:17" ht="12">
      <c r="Q887" s="241" t="str">
        <f t="shared" si="13"/>
        <v/>
      </c>
    </row>
    <row r="888" spans="17:17" ht="12">
      <c r="Q888" s="241" t="str">
        <f t="shared" si="13"/>
        <v/>
      </c>
    </row>
    <row r="889" spans="17:17" ht="12">
      <c r="Q889" s="241" t="str">
        <f t="shared" si="13"/>
        <v/>
      </c>
    </row>
    <row r="890" spans="17:17" ht="12">
      <c r="Q890" s="241" t="str">
        <f t="shared" si="13"/>
        <v/>
      </c>
    </row>
    <row r="891" spans="17:17" ht="12">
      <c r="Q891" s="241" t="str">
        <f t="shared" si="13"/>
        <v/>
      </c>
    </row>
    <row r="892" spans="17:17" ht="12">
      <c r="Q892" s="241" t="str">
        <f t="shared" si="13"/>
        <v/>
      </c>
    </row>
    <row r="893" spans="17:17" ht="12">
      <c r="Q893" s="241" t="str">
        <f t="shared" si="13"/>
        <v/>
      </c>
    </row>
    <row r="894" spans="17:17" ht="12">
      <c r="Q894" s="241" t="str">
        <f t="shared" si="13"/>
        <v/>
      </c>
    </row>
    <row r="895" spans="17:17" ht="12">
      <c r="Q895" s="241" t="str">
        <f t="shared" si="13"/>
        <v/>
      </c>
    </row>
    <row r="896" spans="17:17" ht="12">
      <c r="Q896" s="241" t="str">
        <f t="shared" si="13"/>
        <v/>
      </c>
    </row>
    <row r="897" spans="17:17" ht="12">
      <c r="Q897" s="241" t="str">
        <f t="shared" si="13"/>
        <v/>
      </c>
    </row>
    <row r="898" spans="17:17" ht="12">
      <c r="Q898" s="241" t="str">
        <f t="shared" si="13"/>
        <v/>
      </c>
    </row>
    <row r="899" spans="17:17" ht="12">
      <c r="Q899" s="241" t="str">
        <f t="shared" si="13"/>
        <v/>
      </c>
    </row>
    <row r="900" spans="17:17" ht="12">
      <c r="Q900" s="241" t="str">
        <f t="shared" ref="Q900:Q963" si="14">IF(ISBLANK(L900),"","Day "&amp;I900)</f>
        <v/>
      </c>
    </row>
    <row r="901" spans="17:17" ht="12">
      <c r="Q901" s="241" t="str">
        <f t="shared" si="14"/>
        <v/>
      </c>
    </row>
    <row r="902" spans="17:17" ht="12">
      <c r="Q902" s="241" t="str">
        <f t="shared" si="14"/>
        <v/>
      </c>
    </row>
    <row r="903" spans="17:17" ht="12">
      <c r="Q903" s="241" t="str">
        <f t="shared" si="14"/>
        <v/>
      </c>
    </row>
    <row r="904" spans="17:17" ht="12">
      <c r="Q904" s="241" t="str">
        <f t="shared" si="14"/>
        <v/>
      </c>
    </row>
    <row r="905" spans="17:17" ht="12">
      <c r="Q905" s="241" t="str">
        <f t="shared" si="14"/>
        <v/>
      </c>
    </row>
    <row r="906" spans="17:17" ht="12">
      <c r="Q906" s="241" t="str">
        <f t="shared" si="14"/>
        <v/>
      </c>
    </row>
    <row r="907" spans="17:17" ht="12">
      <c r="Q907" s="241" t="str">
        <f t="shared" si="14"/>
        <v/>
      </c>
    </row>
    <row r="908" spans="17:17" ht="12">
      <c r="Q908" s="241" t="str">
        <f t="shared" si="14"/>
        <v/>
      </c>
    </row>
    <row r="909" spans="17:17" ht="12">
      <c r="Q909" s="241" t="str">
        <f t="shared" si="14"/>
        <v/>
      </c>
    </row>
    <row r="910" spans="17:17" ht="12">
      <c r="Q910" s="241" t="str">
        <f t="shared" si="14"/>
        <v/>
      </c>
    </row>
    <row r="911" spans="17:17" ht="12">
      <c r="Q911" s="241" t="str">
        <f t="shared" si="14"/>
        <v/>
      </c>
    </row>
    <row r="912" spans="17:17" ht="12">
      <c r="Q912" s="241" t="str">
        <f t="shared" si="14"/>
        <v/>
      </c>
    </row>
    <row r="913" spans="17:17" ht="12">
      <c r="Q913" s="241" t="str">
        <f t="shared" si="14"/>
        <v/>
      </c>
    </row>
    <row r="914" spans="17:17" ht="12">
      <c r="Q914" s="241" t="str">
        <f t="shared" si="14"/>
        <v/>
      </c>
    </row>
    <row r="915" spans="17:17" ht="12">
      <c r="Q915" s="241" t="str">
        <f t="shared" si="14"/>
        <v/>
      </c>
    </row>
    <row r="916" spans="17:17" ht="12">
      <c r="Q916" s="241" t="str">
        <f t="shared" si="14"/>
        <v/>
      </c>
    </row>
    <row r="917" spans="17:17" ht="12">
      <c r="Q917" s="241" t="str">
        <f t="shared" si="14"/>
        <v/>
      </c>
    </row>
    <row r="918" spans="17:17" ht="12">
      <c r="Q918" s="241" t="str">
        <f t="shared" si="14"/>
        <v/>
      </c>
    </row>
    <row r="919" spans="17:17" ht="12">
      <c r="Q919" s="241" t="str">
        <f t="shared" si="14"/>
        <v/>
      </c>
    </row>
    <row r="920" spans="17:17" ht="12">
      <c r="Q920" s="241" t="str">
        <f t="shared" si="14"/>
        <v/>
      </c>
    </row>
    <row r="921" spans="17:17" ht="12">
      <c r="Q921" s="241" t="str">
        <f t="shared" si="14"/>
        <v/>
      </c>
    </row>
    <row r="922" spans="17:17" ht="12">
      <c r="Q922" s="241" t="str">
        <f t="shared" si="14"/>
        <v/>
      </c>
    </row>
    <row r="923" spans="17:17" ht="12">
      <c r="Q923" s="241" t="str">
        <f t="shared" si="14"/>
        <v/>
      </c>
    </row>
    <row r="924" spans="17:17" ht="12">
      <c r="Q924" s="241" t="str">
        <f t="shared" si="14"/>
        <v/>
      </c>
    </row>
    <row r="925" spans="17:17" ht="12">
      <c r="Q925" s="241" t="str">
        <f t="shared" si="14"/>
        <v/>
      </c>
    </row>
    <row r="926" spans="17:17" ht="12">
      <c r="Q926" s="241" t="str">
        <f t="shared" si="14"/>
        <v/>
      </c>
    </row>
    <row r="927" spans="17:17" ht="12">
      <c r="Q927" s="241" t="str">
        <f t="shared" si="14"/>
        <v/>
      </c>
    </row>
    <row r="928" spans="17:17" ht="12">
      <c r="Q928" s="241" t="str">
        <f t="shared" si="14"/>
        <v/>
      </c>
    </row>
    <row r="929" spans="17:17" ht="12">
      <c r="Q929" s="241" t="str">
        <f t="shared" si="14"/>
        <v/>
      </c>
    </row>
    <row r="930" spans="17:17" ht="12">
      <c r="Q930" s="241" t="str">
        <f t="shared" si="14"/>
        <v/>
      </c>
    </row>
    <row r="931" spans="17:17" ht="12">
      <c r="Q931" s="241" t="str">
        <f t="shared" si="14"/>
        <v/>
      </c>
    </row>
    <row r="932" spans="17:17" ht="12">
      <c r="Q932" s="241" t="str">
        <f t="shared" si="14"/>
        <v/>
      </c>
    </row>
    <row r="933" spans="17:17" ht="12">
      <c r="Q933" s="241" t="str">
        <f t="shared" si="14"/>
        <v/>
      </c>
    </row>
    <row r="934" spans="17:17" ht="12">
      <c r="Q934" s="241" t="str">
        <f t="shared" si="14"/>
        <v/>
      </c>
    </row>
    <row r="935" spans="17:17" ht="12">
      <c r="Q935" s="241" t="str">
        <f t="shared" si="14"/>
        <v/>
      </c>
    </row>
    <row r="936" spans="17:17" ht="12">
      <c r="Q936" s="241" t="str">
        <f t="shared" si="14"/>
        <v/>
      </c>
    </row>
    <row r="937" spans="17:17" ht="12">
      <c r="Q937" s="241" t="str">
        <f t="shared" si="14"/>
        <v/>
      </c>
    </row>
    <row r="938" spans="17:17" ht="12">
      <c r="Q938" s="241" t="str">
        <f t="shared" si="14"/>
        <v/>
      </c>
    </row>
    <row r="939" spans="17:17" ht="12">
      <c r="Q939" s="241" t="str">
        <f t="shared" si="14"/>
        <v/>
      </c>
    </row>
    <row r="940" spans="17:17" ht="12">
      <c r="Q940" s="241" t="str">
        <f t="shared" si="14"/>
        <v/>
      </c>
    </row>
    <row r="941" spans="17:17" ht="12">
      <c r="Q941" s="241" t="str">
        <f t="shared" si="14"/>
        <v/>
      </c>
    </row>
    <row r="942" spans="17:17" ht="12">
      <c r="Q942" s="241" t="str">
        <f t="shared" si="14"/>
        <v/>
      </c>
    </row>
    <row r="943" spans="17:17" ht="12">
      <c r="Q943" s="241" t="str">
        <f t="shared" si="14"/>
        <v/>
      </c>
    </row>
    <row r="944" spans="17:17" ht="12">
      <c r="Q944" s="241" t="str">
        <f t="shared" si="14"/>
        <v/>
      </c>
    </row>
    <row r="945" spans="17:17" ht="12">
      <c r="Q945" s="241" t="str">
        <f t="shared" si="14"/>
        <v/>
      </c>
    </row>
    <row r="946" spans="17:17" ht="12">
      <c r="Q946" s="241" t="str">
        <f t="shared" si="14"/>
        <v/>
      </c>
    </row>
    <row r="947" spans="17:17" ht="12">
      <c r="Q947" s="241" t="str">
        <f t="shared" si="14"/>
        <v/>
      </c>
    </row>
    <row r="948" spans="17:17" ht="12">
      <c r="Q948" s="241" t="str">
        <f t="shared" si="14"/>
        <v/>
      </c>
    </row>
    <row r="949" spans="17:17" ht="12">
      <c r="Q949" s="241" t="str">
        <f t="shared" si="14"/>
        <v/>
      </c>
    </row>
    <row r="950" spans="17:17" ht="12">
      <c r="Q950" s="241" t="str">
        <f t="shared" si="14"/>
        <v/>
      </c>
    </row>
    <row r="951" spans="17:17" ht="12">
      <c r="Q951" s="241" t="str">
        <f t="shared" si="14"/>
        <v/>
      </c>
    </row>
    <row r="952" spans="17:17" ht="12">
      <c r="Q952" s="241" t="str">
        <f t="shared" si="14"/>
        <v/>
      </c>
    </row>
    <row r="953" spans="17:17" ht="12">
      <c r="Q953" s="241" t="str">
        <f t="shared" si="14"/>
        <v/>
      </c>
    </row>
    <row r="954" spans="17:17" ht="12">
      <c r="Q954" s="241" t="str">
        <f t="shared" si="14"/>
        <v/>
      </c>
    </row>
    <row r="955" spans="17:17" ht="12">
      <c r="Q955" s="241" t="str">
        <f t="shared" si="14"/>
        <v/>
      </c>
    </row>
    <row r="956" spans="17:17" ht="12">
      <c r="Q956" s="241" t="str">
        <f t="shared" si="14"/>
        <v/>
      </c>
    </row>
    <row r="957" spans="17:17" ht="12">
      <c r="Q957" s="241" t="str">
        <f t="shared" si="14"/>
        <v/>
      </c>
    </row>
    <row r="958" spans="17:17" ht="12">
      <c r="Q958" s="241" t="str">
        <f t="shared" si="14"/>
        <v/>
      </c>
    </row>
    <row r="959" spans="17:17" ht="12">
      <c r="Q959" s="241" t="str">
        <f t="shared" si="14"/>
        <v/>
      </c>
    </row>
    <row r="960" spans="17:17" ht="12">
      <c r="Q960" s="241" t="str">
        <f t="shared" si="14"/>
        <v/>
      </c>
    </row>
    <row r="961" spans="17:17" ht="12">
      <c r="Q961" s="241" t="str">
        <f t="shared" si="14"/>
        <v/>
      </c>
    </row>
    <row r="962" spans="17:17" ht="12">
      <c r="Q962" s="241" t="str">
        <f t="shared" si="14"/>
        <v/>
      </c>
    </row>
    <row r="963" spans="17:17" ht="12">
      <c r="Q963" s="241" t="str">
        <f t="shared" si="14"/>
        <v/>
      </c>
    </row>
    <row r="964" spans="17:17" ht="12">
      <c r="Q964" s="241" t="str">
        <f t="shared" ref="Q964:Q1027" si="15">IF(ISBLANK(L964),"","Day "&amp;I964)</f>
        <v/>
      </c>
    </row>
    <row r="965" spans="17:17" ht="12">
      <c r="Q965" s="241" t="str">
        <f t="shared" si="15"/>
        <v/>
      </c>
    </row>
    <row r="966" spans="17:17" ht="12">
      <c r="Q966" s="241" t="str">
        <f t="shared" si="15"/>
        <v/>
      </c>
    </row>
    <row r="967" spans="17:17" ht="12">
      <c r="Q967" s="241" t="str">
        <f t="shared" si="15"/>
        <v/>
      </c>
    </row>
    <row r="968" spans="17:17" ht="12">
      <c r="Q968" s="241" t="str">
        <f t="shared" si="15"/>
        <v/>
      </c>
    </row>
    <row r="969" spans="17:17" ht="12">
      <c r="Q969" s="241" t="str">
        <f t="shared" si="15"/>
        <v/>
      </c>
    </row>
    <row r="970" spans="17:17" ht="12">
      <c r="Q970" s="241" t="str">
        <f t="shared" si="15"/>
        <v/>
      </c>
    </row>
    <row r="971" spans="17:17" ht="12">
      <c r="Q971" s="241" t="str">
        <f t="shared" si="15"/>
        <v/>
      </c>
    </row>
    <row r="972" spans="17:17" ht="12">
      <c r="Q972" s="241" t="str">
        <f t="shared" si="15"/>
        <v/>
      </c>
    </row>
    <row r="973" spans="17:17" ht="12">
      <c r="Q973" s="241" t="str">
        <f t="shared" si="15"/>
        <v/>
      </c>
    </row>
    <row r="974" spans="17:17" ht="12">
      <c r="Q974" s="241" t="str">
        <f t="shared" si="15"/>
        <v/>
      </c>
    </row>
    <row r="975" spans="17:17" ht="12">
      <c r="Q975" s="241" t="str">
        <f t="shared" si="15"/>
        <v/>
      </c>
    </row>
    <row r="976" spans="17:17" ht="12">
      <c r="Q976" s="241" t="str">
        <f t="shared" si="15"/>
        <v/>
      </c>
    </row>
    <row r="977" spans="17:17" ht="12">
      <c r="Q977" s="241" t="str">
        <f t="shared" si="15"/>
        <v/>
      </c>
    </row>
    <row r="978" spans="17:17" ht="12">
      <c r="Q978" s="241" t="str">
        <f t="shared" si="15"/>
        <v/>
      </c>
    </row>
    <row r="979" spans="17:17" ht="12">
      <c r="Q979" s="241" t="str">
        <f t="shared" si="15"/>
        <v/>
      </c>
    </row>
    <row r="980" spans="17:17" ht="12">
      <c r="Q980" s="241" t="str">
        <f t="shared" si="15"/>
        <v/>
      </c>
    </row>
    <row r="981" spans="17:17" ht="12">
      <c r="Q981" s="241" t="str">
        <f t="shared" si="15"/>
        <v/>
      </c>
    </row>
    <row r="982" spans="17:17" ht="12">
      <c r="Q982" s="241" t="str">
        <f t="shared" si="15"/>
        <v/>
      </c>
    </row>
    <row r="983" spans="17:17" ht="12">
      <c r="Q983" s="241" t="str">
        <f t="shared" si="15"/>
        <v/>
      </c>
    </row>
    <row r="984" spans="17:17" ht="12">
      <c r="Q984" s="241" t="str">
        <f t="shared" si="15"/>
        <v/>
      </c>
    </row>
    <row r="985" spans="17:17" ht="12">
      <c r="Q985" s="241" t="str">
        <f t="shared" si="15"/>
        <v/>
      </c>
    </row>
    <row r="986" spans="17:17" ht="12">
      <c r="Q986" s="241" t="str">
        <f t="shared" si="15"/>
        <v/>
      </c>
    </row>
    <row r="987" spans="17:17" ht="12">
      <c r="Q987" s="241" t="str">
        <f t="shared" si="15"/>
        <v/>
      </c>
    </row>
    <row r="988" spans="17:17" ht="12">
      <c r="Q988" s="241" t="str">
        <f t="shared" si="15"/>
        <v/>
      </c>
    </row>
    <row r="989" spans="17:17" ht="12">
      <c r="Q989" s="241" t="str">
        <f t="shared" si="15"/>
        <v/>
      </c>
    </row>
    <row r="990" spans="17:17" ht="12">
      <c r="Q990" s="241" t="str">
        <f t="shared" si="15"/>
        <v/>
      </c>
    </row>
    <row r="991" spans="17:17" ht="12">
      <c r="Q991" s="241" t="str">
        <f t="shared" si="15"/>
        <v/>
      </c>
    </row>
    <row r="992" spans="17:17" ht="12">
      <c r="Q992" s="241" t="str">
        <f t="shared" si="15"/>
        <v/>
      </c>
    </row>
    <row r="993" spans="17:17" ht="12">
      <c r="Q993" s="241" t="str">
        <f t="shared" si="15"/>
        <v/>
      </c>
    </row>
    <row r="994" spans="17:17" ht="12">
      <c r="Q994" s="241" t="str">
        <f t="shared" si="15"/>
        <v/>
      </c>
    </row>
    <row r="995" spans="17:17" ht="12">
      <c r="Q995" s="241" t="str">
        <f t="shared" si="15"/>
        <v/>
      </c>
    </row>
    <row r="996" spans="17:17" ht="12">
      <c r="Q996" s="241" t="str">
        <f t="shared" si="15"/>
        <v/>
      </c>
    </row>
    <row r="997" spans="17:17" ht="12">
      <c r="Q997" s="241" t="str">
        <f t="shared" si="15"/>
        <v/>
      </c>
    </row>
    <row r="998" spans="17:17" ht="12">
      <c r="Q998" s="241" t="str">
        <f t="shared" si="15"/>
        <v/>
      </c>
    </row>
    <row r="999" spans="17:17" ht="12">
      <c r="Q999" s="241" t="str">
        <f t="shared" si="15"/>
        <v/>
      </c>
    </row>
    <row r="1000" spans="17:17" ht="12">
      <c r="Q1000" s="241" t="str">
        <f t="shared" si="15"/>
        <v/>
      </c>
    </row>
    <row r="1001" spans="17:17" ht="12">
      <c r="Q1001" s="241" t="str">
        <f t="shared" si="15"/>
        <v/>
      </c>
    </row>
    <row r="1002" spans="17:17" ht="12">
      <c r="Q1002" s="241" t="str">
        <f t="shared" si="15"/>
        <v/>
      </c>
    </row>
    <row r="1003" spans="17:17" ht="12">
      <c r="Q1003" s="241" t="str">
        <f t="shared" si="15"/>
        <v/>
      </c>
    </row>
    <row r="1004" spans="17:17" ht="12">
      <c r="Q1004" s="241" t="str">
        <f t="shared" si="15"/>
        <v/>
      </c>
    </row>
    <row r="1005" spans="17:17" ht="12">
      <c r="Q1005" s="241" t="str">
        <f t="shared" si="15"/>
        <v/>
      </c>
    </row>
    <row r="1006" spans="17:17" ht="12">
      <c r="Q1006" s="241" t="str">
        <f t="shared" si="15"/>
        <v/>
      </c>
    </row>
    <row r="1007" spans="17:17" ht="12">
      <c r="Q1007" s="241" t="str">
        <f t="shared" si="15"/>
        <v/>
      </c>
    </row>
    <row r="1008" spans="17:17" ht="12">
      <c r="Q1008" s="241" t="str">
        <f t="shared" si="15"/>
        <v/>
      </c>
    </row>
    <row r="1009" spans="17:17" ht="12">
      <c r="Q1009" s="241" t="str">
        <f t="shared" si="15"/>
        <v/>
      </c>
    </row>
    <row r="1010" spans="17:17" ht="12">
      <c r="Q1010" s="241" t="str">
        <f t="shared" si="15"/>
        <v/>
      </c>
    </row>
    <row r="1011" spans="17:17" ht="12">
      <c r="Q1011" s="241" t="str">
        <f t="shared" si="15"/>
        <v/>
      </c>
    </row>
    <row r="1012" spans="17:17" ht="12">
      <c r="Q1012" s="241" t="str">
        <f t="shared" si="15"/>
        <v/>
      </c>
    </row>
    <row r="1013" spans="17:17" ht="12">
      <c r="Q1013" s="241" t="str">
        <f t="shared" si="15"/>
        <v/>
      </c>
    </row>
    <row r="1014" spans="17:17" ht="12">
      <c r="Q1014" s="241" t="str">
        <f t="shared" si="15"/>
        <v/>
      </c>
    </row>
    <row r="1015" spans="17:17" ht="12">
      <c r="Q1015" s="241" t="str">
        <f t="shared" si="15"/>
        <v/>
      </c>
    </row>
    <row r="1016" spans="17:17" ht="12">
      <c r="Q1016" s="241" t="str">
        <f t="shared" si="15"/>
        <v/>
      </c>
    </row>
    <row r="1017" spans="17:17" ht="12">
      <c r="Q1017" s="241" t="str">
        <f t="shared" si="15"/>
        <v/>
      </c>
    </row>
    <row r="1018" spans="17:17" ht="12">
      <c r="Q1018" s="241" t="str">
        <f t="shared" si="15"/>
        <v/>
      </c>
    </row>
    <row r="1019" spans="17:17" ht="12">
      <c r="Q1019" s="241" t="str">
        <f t="shared" si="15"/>
        <v/>
      </c>
    </row>
    <row r="1020" spans="17:17" ht="12">
      <c r="Q1020" s="241" t="str">
        <f t="shared" si="15"/>
        <v/>
      </c>
    </row>
    <row r="1021" spans="17:17" ht="12">
      <c r="Q1021" s="241" t="str">
        <f t="shared" si="15"/>
        <v/>
      </c>
    </row>
    <row r="1022" spans="17:17" ht="12">
      <c r="Q1022" s="241" t="str">
        <f t="shared" si="15"/>
        <v/>
      </c>
    </row>
    <row r="1023" spans="17:17" ht="12">
      <c r="Q1023" s="241" t="str">
        <f t="shared" si="15"/>
        <v/>
      </c>
    </row>
    <row r="1024" spans="17:17" ht="12">
      <c r="Q1024" s="241" t="str">
        <f t="shared" si="15"/>
        <v/>
      </c>
    </row>
    <row r="1025" spans="17:17" ht="12">
      <c r="Q1025" s="241" t="str">
        <f t="shared" si="15"/>
        <v/>
      </c>
    </row>
    <row r="1026" spans="17:17" ht="12">
      <c r="Q1026" s="241" t="str">
        <f t="shared" si="15"/>
        <v/>
      </c>
    </row>
    <row r="1027" spans="17:17" ht="12">
      <c r="Q1027" s="241" t="str">
        <f t="shared" si="15"/>
        <v/>
      </c>
    </row>
    <row r="1028" spans="17:17" ht="12">
      <c r="Q1028" s="241" t="str">
        <f t="shared" ref="Q1028:Q1091" si="16">IF(ISBLANK(L1028),"","Day "&amp;I1028)</f>
        <v/>
      </c>
    </row>
    <row r="1029" spans="17:17" ht="12">
      <c r="Q1029" s="241" t="str">
        <f t="shared" si="16"/>
        <v/>
      </c>
    </row>
    <row r="1030" spans="17:17" ht="12">
      <c r="Q1030" s="241" t="str">
        <f t="shared" si="16"/>
        <v/>
      </c>
    </row>
    <row r="1031" spans="17:17" ht="12">
      <c r="Q1031" s="241" t="str">
        <f t="shared" si="16"/>
        <v/>
      </c>
    </row>
    <row r="1032" spans="17:17" ht="12">
      <c r="Q1032" s="241" t="str">
        <f t="shared" si="16"/>
        <v/>
      </c>
    </row>
    <row r="1033" spans="17:17" ht="12">
      <c r="Q1033" s="241" t="str">
        <f t="shared" si="16"/>
        <v/>
      </c>
    </row>
    <row r="1034" spans="17:17" ht="12">
      <c r="Q1034" s="241" t="str">
        <f t="shared" si="16"/>
        <v/>
      </c>
    </row>
    <row r="1035" spans="17:17" ht="12">
      <c r="Q1035" s="241" t="str">
        <f t="shared" si="16"/>
        <v/>
      </c>
    </row>
    <row r="1036" spans="17:17" ht="12">
      <c r="Q1036" s="241" t="str">
        <f t="shared" si="16"/>
        <v/>
      </c>
    </row>
    <row r="1037" spans="17:17" ht="12">
      <c r="Q1037" s="241" t="str">
        <f t="shared" si="16"/>
        <v/>
      </c>
    </row>
    <row r="1038" spans="17:17" ht="12">
      <c r="Q1038" s="241" t="str">
        <f t="shared" si="16"/>
        <v/>
      </c>
    </row>
    <row r="1039" spans="17:17" ht="12">
      <c r="Q1039" s="241" t="str">
        <f t="shared" si="16"/>
        <v/>
      </c>
    </row>
    <row r="1040" spans="17:17" ht="12">
      <c r="Q1040" s="241" t="str">
        <f t="shared" si="16"/>
        <v/>
      </c>
    </row>
    <row r="1041" spans="17:17" ht="12">
      <c r="Q1041" s="241" t="str">
        <f t="shared" si="16"/>
        <v/>
      </c>
    </row>
    <row r="1042" spans="17:17" ht="12">
      <c r="Q1042" s="241" t="str">
        <f t="shared" si="16"/>
        <v/>
      </c>
    </row>
    <row r="1043" spans="17:17" ht="12">
      <c r="Q1043" s="241" t="str">
        <f t="shared" si="16"/>
        <v/>
      </c>
    </row>
    <row r="1044" spans="17:17" ht="12">
      <c r="Q1044" s="241" t="str">
        <f t="shared" si="16"/>
        <v/>
      </c>
    </row>
    <row r="1045" spans="17:17" ht="12">
      <c r="Q1045" s="241" t="str">
        <f t="shared" si="16"/>
        <v/>
      </c>
    </row>
    <row r="1046" spans="17:17" ht="12">
      <c r="Q1046" s="241" t="str">
        <f t="shared" si="16"/>
        <v/>
      </c>
    </row>
    <row r="1047" spans="17:17" ht="12">
      <c r="Q1047" s="241" t="str">
        <f t="shared" si="16"/>
        <v/>
      </c>
    </row>
    <row r="1048" spans="17:17" ht="12">
      <c r="Q1048" s="241" t="str">
        <f t="shared" si="16"/>
        <v/>
      </c>
    </row>
    <row r="1049" spans="17:17" ht="12">
      <c r="Q1049" s="241" t="str">
        <f t="shared" si="16"/>
        <v/>
      </c>
    </row>
    <row r="1050" spans="17:17" ht="12">
      <c r="Q1050" s="241" t="str">
        <f t="shared" si="16"/>
        <v/>
      </c>
    </row>
    <row r="1051" spans="17:17" ht="12">
      <c r="Q1051" s="241" t="str">
        <f t="shared" si="16"/>
        <v/>
      </c>
    </row>
    <row r="1052" spans="17:17" ht="12">
      <c r="Q1052" s="241" t="str">
        <f t="shared" si="16"/>
        <v/>
      </c>
    </row>
    <row r="1053" spans="17:17" ht="12">
      <c r="Q1053" s="241" t="str">
        <f t="shared" si="16"/>
        <v/>
      </c>
    </row>
    <row r="1054" spans="17:17" ht="12">
      <c r="Q1054" s="241" t="str">
        <f t="shared" si="16"/>
        <v/>
      </c>
    </row>
    <row r="1055" spans="17:17" ht="12">
      <c r="Q1055" s="241" t="str">
        <f t="shared" si="16"/>
        <v/>
      </c>
    </row>
    <row r="1056" spans="17:17" ht="12">
      <c r="Q1056" s="241" t="str">
        <f t="shared" si="16"/>
        <v/>
      </c>
    </row>
    <row r="1057" spans="17:17" ht="12">
      <c r="Q1057" s="241" t="str">
        <f t="shared" si="16"/>
        <v/>
      </c>
    </row>
    <row r="1058" spans="17:17" ht="12">
      <c r="Q1058" s="241" t="str">
        <f t="shared" si="16"/>
        <v/>
      </c>
    </row>
    <row r="1059" spans="17:17" ht="12">
      <c r="Q1059" s="241" t="str">
        <f t="shared" si="16"/>
        <v/>
      </c>
    </row>
    <row r="1060" spans="17:17" ht="12">
      <c r="Q1060" s="241" t="str">
        <f t="shared" si="16"/>
        <v/>
      </c>
    </row>
    <row r="1061" spans="17:17" ht="12">
      <c r="Q1061" s="241" t="str">
        <f t="shared" si="16"/>
        <v/>
      </c>
    </row>
    <row r="1062" spans="17:17" ht="12">
      <c r="Q1062" s="241" t="str">
        <f t="shared" si="16"/>
        <v/>
      </c>
    </row>
    <row r="1063" spans="17:17" ht="12">
      <c r="Q1063" s="241" t="str">
        <f t="shared" si="16"/>
        <v/>
      </c>
    </row>
    <row r="1064" spans="17:17" ht="12">
      <c r="Q1064" s="241" t="str">
        <f t="shared" si="16"/>
        <v/>
      </c>
    </row>
    <row r="1065" spans="17:17" ht="12">
      <c r="Q1065" s="241" t="str">
        <f t="shared" si="16"/>
        <v/>
      </c>
    </row>
    <row r="1066" spans="17:17" ht="12">
      <c r="Q1066" s="241" t="str">
        <f t="shared" si="16"/>
        <v/>
      </c>
    </row>
    <row r="1067" spans="17:17" ht="12">
      <c r="Q1067" s="241" t="str">
        <f t="shared" si="16"/>
        <v/>
      </c>
    </row>
    <row r="1068" spans="17:17" ht="12">
      <c r="Q1068" s="241" t="str">
        <f t="shared" si="16"/>
        <v/>
      </c>
    </row>
    <row r="1069" spans="17:17" ht="12">
      <c r="Q1069" s="241" t="str">
        <f t="shared" si="16"/>
        <v/>
      </c>
    </row>
    <row r="1070" spans="17:17" ht="12">
      <c r="Q1070" s="241" t="str">
        <f t="shared" si="16"/>
        <v/>
      </c>
    </row>
    <row r="1071" spans="17:17" ht="12">
      <c r="Q1071" s="241" t="str">
        <f t="shared" si="16"/>
        <v/>
      </c>
    </row>
    <row r="1072" spans="17:17" ht="12">
      <c r="Q1072" s="241" t="str">
        <f t="shared" si="16"/>
        <v/>
      </c>
    </row>
    <row r="1073" spans="17:17" ht="12">
      <c r="Q1073" s="241" t="str">
        <f t="shared" si="16"/>
        <v/>
      </c>
    </row>
    <row r="1074" spans="17:17" ht="12">
      <c r="Q1074" s="241" t="str">
        <f t="shared" si="16"/>
        <v/>
      </c>
    </row>
    <row r="1075" spans="17:17" ht="12">
      <c r="Q1075" s="241" t="str">
        <f t="shared" si="16"/>
        <v/>
      </c>
    </row>
    <row r="1076" spans="17:17" ht="12">
      <c r="Q1076" s="241" t="str">
        <f t="shared" si="16"/>
        <v/>
      </c>
    </row>
    <row r="1077" spans="17:17" ht="12">
      <c r="Q1077" s="241" t="str">
        <f t="shared" si="16"/>
        <v/>
      </c>
    </row>
    <row r="1078" spans="17:17" ht="12">
      <c r="Q1078" s="241" t="str">
        <f t="shared" si="16"/>
        <v/>
      </c>
    </row>
    <row r="1079" spans="17:17" ht="12">
      <c r="Q1079" s="241" t="str">
        <f t="shared" si="16"/>
        <v/>
      </c>
    </row>
    <row r="1080" spans="17:17" ht="12">
      <c r="Q1080" s="241" t="str">
        <f t="shared" si="16"/>
        <v/>
      </c>
    </row>
    <row r="1081" spans="17:17" ht="12">
      <c r="Q1081" s="241" t="str">
        <f t="shared" si="16"/>
        <v/>
      </c>
    </row>
    <row r="1082" spans="17:17" ht="12">
      <c r="Q1082" s="241" t="str">
        <f t="shared" si="16"/>
        <v/>
      </c>
    </row>
    <row r="1083" spans="17:17" ht="12">
      <c r="Q1083" s="241" t="str">
        <f t="shared" si="16"/>
        <v/>
      </c>
    </row>
    <row r="1084" spans="17:17" ht="12">
      <c r="Q1084" s="241" t="str">
        <f t="shared" si="16"/>
        <v/>
      </c>
    </row>
    <row r="1085" spans="17:17" ht="12">
      <c r="Q1085" s="241" t="str">
        <f t="shared" si="16"/>
        <v/>
      </c>
    </row>
    <row r="1086" spans="17:17" ht="12">
      <c r="Q1086" s="241" t="str">
        <f t="shared" si="16"/>
        <v/>
      </c>
    </row>
    <row r="1087" spans="17:17" ht="12">
      <c r="Q1087" s="241" t="str">
        <f t="shared" si="16"/>
        <v/>
      </c>
    </row>
    <row r="1088" spans="17:17" ht="12">
      <c r="Q1088" s="241" t="str">
        <f t="shared" si="16"/>
        <v/>
      </c>
    </row>
    <row r="1089" spans="17:17" ht="12">
      <c r="Q1089" s="241" t="str">
        <f t="shared" si="16"/>
        <v/>
      </c>
    </row>
    <row r="1090" spans="17:17" ht="12">
      <c r="Q1090" s="241" t="str">
        <f t="shared" si="16"/>
        <v/>
      </c>
    </row>
    <row r="1091" spans="17:17" ht="12">
      <c r="Q1091" s="241" t="str">
        <f t="shared" si="16"/>
        <v/>
      </c>
    </row>
    <row r="1092" spans="17:17" ht="12">
      <c r="Q1092" s="241" t="str">
        <f t="shared" ref="Q1092:Q1155" si="17">IF(ISBLANK(L1092),"","Day "&amp;I1092)</f>
        <v/>
      </c>
    </row>
    <row r="1093" spans="17:17" ht="12">
      <c r="Q1093" s="241" t="str">
        <f t="shared" si="17"/>
        <v/>
      </c>
    </row>
    <row r="1094" spans="17:17" ht="12">
      <c r="Q1094" s="241" t="str">
        <f t="shared" si="17"/>
        <v/>
      </c>
    </row>
    <row r="1095" spans="17:17" ht="12">
      <c r="Q1095" s="241" t="str">
        <f t="shared" si="17"/>
        <v/>
      </c>
    </row>
    <row r="1096" spans="17:17" ht="12">
      <c r="Q1096" s="241" t="str">
        <f t="shared" si="17"/>
        <v/>
      </c>
    </row>
    <row r="1097" spans="17:17" ht="12">
      <c r="Q1097" s="241" t="str">
        <f t="shared" si="17"/>
        <v/>
      </c>
    </row>
    <row r="1098" spans="17:17" ht="12">
      <c r="Q1098" s="241" t="str">
        <f t="shared" si="17"/>
        <v/>
      </c>
    </row>
    <row r="1099" spans="17:17" ht="12">
      <c r="Q1099" s="241" t="str">
        <f t="shared" si="17"/>
        <v/>
      </c>
    </row>
    <row r="1100" spans="17:17" ht="12">
      <c r="Q1100" s="241" t="str">
        <f t="shared" si="17"/>
        <v/>
      </c>
    </row>
    <row r="1101" spans="17:17" ht="12">
      <c r="Q1101" s="241" t="str">
        <f t="shared" si="17"/>
        <v/>
      </c>
    </row>
    <row r="1102" spans="17:17" ht="12">
      <c r="Q1102" s="241" t="str">
        <f t="shared" si="17"/>
        <v/>
      </c>
    </row>
    <row r="1103" spans="17:17" ht="12">
      <c r="Q1103" s="241" t="str">
        <f t="shared" si="17"/>
        <v/>
      </c>
    </row>
    <row r="1104" spans="17:17" ht="12">
      <c r="Q1104" s="241" t="str">
        <f t="shared" si="17"/>
        <v/>
      </c>
    </row>
    <row r="1105" spans="17:17" ht="12">
      <c r="Q1105" s="241" t="str">
        <f t="shared" si="17"/>
        <v/>
      </c>
    </row>
    <row r="1106" spans="17:17" ht="12">
      <c r="Q1106" s="241" t="str">
        <f t="shared" si="17"/>
        <v/>
      </c>
    </row>
    <row r="1107" spans="17:17" ht="12">
      <c r="Q1107" s="241" t="str">
        <f t="shared" si="17"/>
        <v/>
      </c>
    </row>
    <row r="1108" spans="17:17" ht="12">
      <c r="Q1108" s="241" t="str">
        <f t="shared" si="17"/>
        <v/>
      </c>
    </row>
    <row r="1109" spans="17:17" ht="12">
      <c r="Q1109" s="241" t="str">
        <f t="shared" si="17"/>
        <v/>
      </c>
    </row>
    <row r="1110" spans="17:17" ht="12">
      <c r="Q1110" s="241" t="str">
        <f t="shared" si="17"/>
        <v/>
      </c>
    </row>
    <row r="1111" spans="17:17" ht="12">
      <c r="Q1111" s="241" t="str">
        <f t="shared" si="17"/>
        <v/>
      </c>
    </row>
    <row r="1112" spans="17:17" ht="12">
      <c r="Q1112" s="241" t="str">
        <f t="shared" si="17"/>
        <v/>
      </c>
    </row>
    <row r="1113" spans="17:17" ht="12">
      <c r="Q1113" s="241" t="str">
        <f t="shared" si="17"/>
        <v/>
      </c>
    </row>
    <row r="1114" spans="17:17" ht="12">
      <c r="Q1114" s="241" t="str">
        <f t="shared" si="17"/>
        <v/>
      </c>
    </row>
    <row r="1115" spans="17:17" ht="12">
      <c r="Q1115" s="241" t="str">
        <f t="shared" si="17"/>
        <v/>
      </c>
    </row>
    <row r="1116" spans="17:17" ht="12">
      <c r="Q1116" s="241" t="str">
        <f t="shared" si="17"/>
        <v/>
      </c>
    </row>
    <row r="1117" spans="17:17" ht="12">
      <c r="Q1117" s="241" t="str">
        <f t="shared" si="17"/>
        <v/>
      </c>
    </row>
    <row r="1118" spans="17:17" ht="12">
      <c r="Q1118" s="241" t="str">
        <f t="shared" si="17"/>
        <v/>
      </c>
    </row>
    <row r="1119" spans="17:17" ht="12">
      <c r="Q1119" s="241" t="str">
        <f t="shared" si="17"/>
        <v/>
      </c>
    </row>
    <row r="1120" spans="17:17" ht="12">
      <c r="Q1120" s="241" t="str">
        <f t="shared" si="17"/>
        <v/>
      </c>
    </row>
    <row r="1121" spans="17:17" ht="12">
      <c r="Q1121" s="241" t="str">
        <f t="shared" si="17"/>
        <v/>
      </c>
    </row>
    <row r="1122" spans="17:17" ht="12">
      <c r="Q1122" s="241" t="str">
        <f t="shared" si="17"/>
        <v/>
      </c>
    </row>
    <row r="1123" spans="17:17" ht="12">
      <c r="Q1123" s="241" t="str">
        <f t="shared" si="17"/>
        <v/>
      </c>
    </row>
    <row r="1124" spans="17:17" ht="12">
      <c r="Q1124" s="241" t="str">
        <f t="shared" si="17"/>
        <v/>
      </c>
    </row>
    <row r="1125" spans="17:17" ht="12">
      <c r="Q1125" s="241" t="str">
        <f t="shared" si="17"/>
        <v/>
      </c>
    </row>
    <row r="1126" spans="17:17" ht="12">
      <c r="Q1126" s="241" t="str">
        <f t="shared" si="17"/>
        <v/>
      </c>
    </row>
    <row r="1127" spans="17:17" ht="12">
      <c r="Q1127" s="241" t="str">
        <f t="shared" si="17"/>
        <v/>
      </c>
    </row>
    <row r="1128" spans="17:17" ht="12">
      <c r="Q1128" s="241" t="str">
        <f t="shared" si="17"/>
        <v/>
      </c>
    </row>
    <row r="1129" spans="17:17" ht="12">
      <c r="Q1129" s="241" t="str">
        <f t="shared" si="17"/>
        <v/>
      </c>
    </row>
    <row r="1130" spans="17:17" ht="12">
      <c r="Q1130" s="241" t="str">
        <f t="shared" si="17"/>
        <v/>
      </c>
    </row>
    <row r="1131" spans="17:17" ht="12">
      <c r="Q1131" s="241" t="str">
        <f t="shared" si="17"/>
        <v/>
      </c>
    </row>
    <row r="1132" spans="17:17" ht="12">
      <c r="Q1132" s="241" t="str">
        <f t="shared" si="17"/>
        <v/>
      </c>
    </row>
    <row r="1133" spans="17:17" ht="12">
      <c r="Q1133" s="241" t="str">
        <f t="shared" si="17"/>
        <v/>
      </c>
    </row>
    <row r="1134" spans="17:17" ht="12">
      <c r="Q1134" s="241" t="str">
        <f t="shared" si="17"/>
        <v/>
      </c>
    </row>
    <row r="1135" spans="17:17" ht="12">
      <c r="Q1135" s="241" t="str">
        <f t="shared" si="17"/>
        <v/>
      </c>
    </row>
    <row r="1136" spans="17:17" ht="12">
      <c r="Q1136" s="241" t="str">
        <f t="shared" si="17"/>
        <v/>
      </c>
    </row>
    <row r="1137" spans="17:17" ht="12">
      <c r="Q1137" s="241" t="str">
        <f t="shared" si="17"/>
        <v/>
      </c>
    </row>
    <row r="1138" spans="17:17" ht="12">
      <c r="Q1138" s="241" t="str">
        <f t="shared" si="17"/>
        <v/>
      </c>
    </row>
    <row r="1139" spans="17:17" ht="12">
      <c r="Q1139" s="241" t="str">
        <f t="shared" si="17"/>
        <v/>
      </c>
    </row>
    <row r="1140" spans="17:17" ht="12">
      <c r="Q1140" s="241" t="str">
        <f t="shared" si="17"/>
        <v/>
      </c>
    </row>
    <row r="1141" spans="17:17" ht="12">
      <c r="Q1141" s="241" t="str">
        <f t="shared" si="17"/>
        <v/>
      </c>
    </row>
    <row r="1142" spans="17:17" ht="12">
      <c r="Q1142" s="241" t="str">
        <f t="shared" si="17"/>
        <v/>
      </c>
    </row>
    <row r="1143" spans="17:17" ht="12">
      <c r="Q1143" s="241" t="str">
        <f t="shared" si="17"/>
        <v/>
      </c>
    </row>
    <row r="1144" spans="17:17" ht="12">
      <c r="Q1144" s="241" t="str">
        <f t="shared" si="17"/>
        <v/>
      </c>
    </row>
    <row r="1145" spans="17:17" ht="12">
      <c r="Q1145" s="241" t="str">
        <f t="shared" si="17"/>
        <v/>
      </c>
    </row>
    <row r="1146" spans="17:17" ht="12">
      <c r="Q1146" s="241" t="str">
        <f t="shared" si="17"/>
        <v/>
      </c>
    </row>
    <row r="1147" spans="17:17" ht="12">
      <c r="Q1147" s="241" t="str">
        <f t="shared" si="17"/>
        <v/>
      </c>
    </row>
    <row r="1148" spans="17:17" ht="12">
      <c r="Q1148" s="241" t="str">
        <f t="shared" si="17"/>
        <v/>
      </c>
    </row>
    <row r="1149" spans="17:17" ht="12">
      <c r="Q1149" s="241" t="str">
        <f t="shared" si="17"/>
        <v/>
      </c>
    </row>
    <row r="1150" spans="17:17" ht="12">
      <c r="Q1150" s="241" t="str">
        <f t="shared" si="17"/>
        <v/>
      </c>
    </row>
    <row r="1151" spans="17:17" ht="12">
      <c r="Q1151" s="241" t="str">
        <f t="shared" si="17"/>
        <v/>
      </c>
    </row>
    <row r="1152" spans="17:17" ht="12">
      <c r="Q1152" s="241" t="str">
        <f t="shared" si="17"/>
        <v/>
      </c>
    </row>
    <row r="1153" spans="17:17" ht="12">
      <c r="Q1153" s="241" t="str">
        <f t="shared" si="17"/>
        <v/>
      </c>
    </row>
    <row r="1154" spans="17:17" ht="12">
      <c r="Q1154" s="241" t="str">
        <f t="shared" si="17"/>
        <v/>
      </c>
    </row>
    <row r="1155" spans="17:17" ht="12">
      <c r="Q1155" s="241" t="str">
        <f t="shared" si="17"/>
        <v/>
      </c>
    </row>
    <row r="1156" spans="17:17" ht="12">
      <c r="Q1156" s="241" t="str">
        <f t="shared" ref="Q1156:Q1219" si="18">IF(ISBLANK(L1156),"","Day "&amp;I1156)</f>
        <v/>
      </c>
    </row>
    <row r="1157" spans="17:17" ht="12">
      <c r="Q1157" s="241" t="str">
        <f t="shared" si="18"/>
        <v/>
      </c>
    </row>
    <row r="1158" spans="17:17" ht="12">
      <c r="Q1158" s="241" t="str">
        <f t="shared" si="18"/>
        <v/>
      </c>
    </row>
    <row r="1159" spans="17:17" ht="12">
      <c r="Q1159" s="241" t="str">
        <f t="shared" si="18"/>
        <v/>
      </c>
    </row>
    <row r="1160" spans="17:17" ht="12">
      <c r="Q1160" s="241" t="str">
        <f t="shared" si="18"/>
        <v/>
      </c>
    </row>
    <row r="1161" spans="17:17" ht="12">
      <c r="Q1161" s="241" t="str">
        <f t="shared" si="18"/>
        <v/>
      </c>
    </row>
    <row r="1162" spans="17:17" ht="12">
      <c r="Q1162" s="241" t="str">
        <f t="shared" si="18"/>
        <v/>
      </c>
    </row>
    <row r="1163" spans="17:17" ht="12">
      <c r="Q1163" s="241" t="str">
        <f t="shared" si="18"/>
        <v/>
      </c>
    </row>
    <row r="1164" spans="17:17" ht="12">
      <c r="Q1164" s="241" t="str">
        <f t="shared" si="18"/>
        <v/>
      </c>
    </row>
    <row r="1165" spans="17:17" ht="12">
      <c r="Q1165" s="241" t="str">
        <f t="shared" si="18"/>
        <v/>
      </c>
    </row>
    <row r="1166" spans="17:17" ht="12">
      <c r="Q1166" s="241" t="str">
        <f t="shared" si="18"/>
        <v/>
      </c>
    </row>
    <row r="1167" spans="17:17" ht="12">
      <c r="Q1167" s="241" t="str">
        <f t="shared" si="18"/>
        <v/>
      </c>
    </row>
    <row r="1168" spans="17:17" ht="12">
      <c r="Q1168" s="241" t="str">
        <f t="shared" si="18"/>
        <v/>
      </c>
    </row>
    <row r="1169" spans="17:17" ht="12">
      <c r="Q1169" s="241" t="str">
        <f t="shared" si="18"/>
        <v/>
      </c>
    </row>
    <row r="1170" spans="17:17" ht="12">
      <c r="Q1170" s="241" t="str">
        <f t="shared" si="18"/>
        <v/>
      </c>
    </row>
    <row r="1171" spans="17:17" ht="12">
      <c r="Q1171" s="241" t="str">
        <f t="shared" si="18"/>
        <v/>
      </c>
    </row>
    <row r="1172" spans="17:17" ht="12">
      <c r="Q1172" s="241" t="str">
        <f t="shared" si="18"/>
        <v/>
      </c>
    </row>
    <row r="1173" spans="17:17" ht="12">
      <c r="Q1173" s="241" t="str">
        <f t="shared" si="18"/>
        <v/>
      </c>
    </row>
    <row r="1174" spans="17:17" ht="12">
      <c r="Q1174" s="241" t="str">
        <f t="shared" si="18"/>
        <v/>
      </c>
    </row>
    <row r="1175" spans="17:17" ht="12">
      <c r="Q1175" s="241" t="str">
        <f t="shared" si="18"/>
        <v/>
      </c>
    </row>
    <row r="1176" spans="17:17" ht="12">
      <c r="Q1176" s="241" t="str">
        <f t="shared" si="18"/>
        <v/>
      </c>
    </row>
    <row r="1177" spans="17:17" ht="12">
      <c r="Q1177" s="241" t="str">
        <f t="shared" si="18"/>
        <v/>
      </c>
    </row>
    <row r="1178" spans="17:17" ht="12">
      <c r="Q1178" s="241" t="str">
        <f t="shared" si="18"/>
        <v/>
      </c>
    </row>
    <row r="1179" spans="17:17" ht="12">
      <c r="Q1179" s="241" t="str">
        <f t="shared" si="18"/>
        <v/>
      </c>
    </row>
    <row r="1180" spans="17:17" ht="12">
      <c r="Q1180" s="241" t="str">
        <f t="shared" si="18"/>
        <v/>
      </c>
    </row>
    <row r="1181" spans="17:17" ht="12">
      <c r="Q1181" s="241" t="str">
        <f t="shared" si="18"/>
        <v/>
      </c>
    </row>
    <row r="1182" spans="17:17" ht="12">
      <c r="Q1182" s="241" t="str">
        <f t="shared" si="18"/>
        <v/>
      </c>
    </row>
    <row r="1183" spans="17:17" ht="12">
      <c r="Q1183" s="241" t="str">
        <f t="shared" si="18"/>
        <v/>
      </c>
    </row>
    <row r="1184" spans="17:17" ht="12">
      <c r="Q1184" s="241" t="str">
        <f t="shared" si="18"/>
        <v/>
      </c>
    </row>
    <row r="1185" spans="17:17" ht="12">
      <c r="Q1185" s="241" t="str">
        <f t="shared" si="18"/>
        <v/>
      </c>
    </row>
    <row r="1186" spans="17:17" ht="12">
      <c r="Q1186" s="241" t="str">
        <f t="shared" si="18"/>
        <v/>
      </c>
    </row>
    <row r="1187" spans="17:17" ht="12">
      <c r="Q1187" s="241" t="str">
        <f t="shared" si="18"/>
        <v/>
      </c>
    </row>
    <row r="1188" spans="17:17" ht="12">
      <c r="Q1188" s="241" t="str">
        <f t="shared" si="18"/>
        <v/>
      </c>
    </row>
    <row r="1189" spans="17:17" ht="12">
      <c r="Q1189" s="241" t="str">
        <f t="shared" si="18"/>
        <v/>
      </c>
    </row>
    <row r="1190" spans="17:17" ht="12">
      <c r="Q1190" s="241" t="str">
        <f t="shared" si="18"/>
        <v/>
      </c>
    </row>
    <row r="1191" spans="17:17" ht="12">
      <c r="Q1191" s="241" t="str">
        <f t="shared" si="18"/>
        <v/>
      </c>
    </row>
    <row r="1192" spans="17:17" ht="12">
      <c r="Q1192" s="241" t="str">
        <f t="shared" si="18"/>
        <v/>
      </c>
    </row>
    <row r="1193" spans="17:17" ht="12">
      <c r="Q1193" s="241" t="str">
        <f t="shared" si="18"/>
        <v/>
      </c>
    </row>
    <row r="1194" spans="17:17" ht="12">
      <c r="Q1194" s="241" t="str">
        <f t="shared" si="18"/>
        <v/>
      </c>
    </row>
    <row r="1195" spans="17:17" ht="12">
      <c r="Q1195" s="241" t="str">
        <f t="shared" si="18"/>
        <v/>
      </c>
    </row>
    <row r="1196" spans="17:17" ht="12">
      <c r="Q1196" s="241" t="str">
        <f t="shared" si="18"/>
        <v/>
      </c>
    </row>
    <row r="1197" spans="17:17" ht="12">
      <c r="Q1197" s="241" t="str">
        <f t="shared" si="18"/>
        <v/>
      </c>
    </row>
    <row r="1198" spans="17:17" ht="12">
      <c r="Q1198" s="241" t="str">
        <f t="shared" si="18"/>
        <v/>
      </c>
    </row>
    <row r="1199" spans="17:17" ht="12">
      <c r="Q1199" s="241" t="str">
        <f t="shared" si="18"/>
        <v/>
      </c>
    </row>
    <row r="1200" spans="17:17" ht="12">
      <c r="Q1200" s="241" t="str">
        <f t="shared" si="18"/>
        <v/>
      </c>
    </row>
    <row r="1201" spans="17:17" ht="12">
      <c r="Q1201" s="241" t="str">
        <f t="shared" si="18"/>
        <v/>
      </c>
    </row>
    <row r="1202" spans="17:17" ht="12">
      <c r="Q1202" s="241" t="str">
        <f t="shared" si="18"/>
        <v/>
      </c>
    </row>
    <row r="1203" spans="17:17" ht="12">
      <c r="Q1203" s="241" t="str">
        <f t="shared" si="18"/>
        <v/>
      </c>
    </row>
    <row r="1204" spans="17:17" ht="12">
      <c r="Q1204" s="241" t="str">
        <f t="shared" si="18"/>
        <v/>
      </c>
    </row>
    <row r="1205" spans="17:17" ht="12">
      <c r="Q1205" s="241" t="str">
        <f t="shared" si="18"/>
        <v/>
      </c>
    </row>
    <row r="1206" spans="17:17" ht="12">
      <c r="Q1206" s="241" t="str">
        <f t="shared" si="18"/>
        <v/>
      </c>
    </row>
    <row r="1207" spans="17:17" ht="12">
      <c r="Q1207" s="241" t="str">
        <f t="shared" si="18"/>
        <v/>
      </c>
    </row>
    <row r="1208" spans="17:17" ht="12">
      <c r="Q1208" s="241" t="str">
        <f t="shared" si="18"/>
        <v/>
      </c>
    </row>
    <row r="1209" spans="17:17" ht="12">
      <c r="Q1209" s="241" t="str">
        <f t="shared" si="18"/>
        <v/>
      </c>
    </row>
    <row r="1210" spans="17:17" ht="12">
      <c r="Q1210" s="241" t="str">
        <f t="shared" si="18"/>
        <v/>
      </c>
    </row>
    <row r="1211" spans="17:17" ht="12">
      <c r="Q1211" s="241" t="str">
        <f t="shared" si="18"/>
        <v/>
      </c>
    </row>
    <row r="1212" spans="17:17" ht="12">
      <c r="Q1212" s="241" t="str">
        <f t="shared" si="18"/>
        <v/>
      </c>
    </row>
    <row r="1213" spans="17:17" ht="12">
      <c r="Q1213" s="241" t="str">
        <f t="shared" si="18"/>
        <v/>
      </c>
    </row>
    <row r="1214" spans="17:17" ht="12">
      <c r="Q1214" s="241" t="str">
        <f t="shared" si="18"/>
        <v/>
      </c>
    </row>
    <row r="1215" spans="17:17" ht="12">
      <c r="Q1215" s="241" t="str">
        <f t="shared" si="18"/>
        <v/>
      </c>
    </row>
    <row r="1216" spans="17:17" ht="12">
      <c r="Q1216" s="241" t="str">
        <f t="shared" si="18"/>
        <v/>
      </c>
    </row>
    <row r="1217" spans="17:17" ht="12">
      <c r="Q1217" s="241" t="str">
        <f t="shared" si="18"/>
        <v/>
      </c>
    </row>
    <row r="1218" spans="17:17" ht="12">
      <c r="Q1218" s="241" t="str">
        <f t="shared" si="18"/>
        <v/>
      </c>
    </row>
    <row r="1219" spans="17:17" ht="12">
      <c r="Q1219" s="241" t="str">
        <f t="shared" si="18"/>
        <v/>
      </c>
    </row>
    <row r="1220" spans="17:17" ht="12">
      <c r="Q1220" s="241" t="str">
        <f t="shared" ref="Q1220:Q1283" si="19">IF(ISBLANK(L1220),"","Day "&amp;I1220)</f>
        <v/>
      </c>
    </row>
    <row r="1221" spans="17:17" ht="12">
      <c r="Q1221" s="241" t="str">
        <f t="shared" si="19"/>
        <v/>
      </c>
    </row>
    <row r="1222" spans="17:17" ht="12">
      <c r="Q1222" s="241" t="str">
        <f t="shared" si="19"/>
        <v/>
      </c>
    </row>
    <row r="1223" spans="17:17" ht="12">
      <c r="Q1223" s="241" t="str">
        <f t="shared" si="19"/>
        <v/>
      </c>
    </row>
    <row r="1224" spans="17:17" ht="12">
      <c r="Q1224" s="241" t="str">
        <f t="shared" si="19"/>
        <v/>
      </c>
    </row>
    <row r="1225" spans="17:17" ht="12">
      <c r="Q1225" s="241" t="str">
        <f t="shared" si="19"/>
        <v/>
      </c>
    </row>
    <row r="1226" spans="17:17" ht="12">
      <c r="Q1226" s="241" t="str">
        <f t="shared" si="19"/>
        <v/>
      </c>
    </row>
    <row r="1227" spans="17:17" ht="12">
      <c r="Q1227" s="241" t="str">
        <f t="shared" si="19"/>
        <v/>
      </c>
    </row>
    <row r="1228" spans="17:17" ht="12">
      <c r="Q1228" s="241" t="str">
        <f t="shared" si="19"/>
        <v/>
      </c>
    </row>
    <row r="1229" spans="17:17" ht="12">
      <c r="Q1229" s="241" t="str">
        <f t="shared" si="19"/>
        <v/>
      </c>
    </row>
    <row r="1230" spans="17:17" ht="12">
      <c r="Q1230" s="241" t="str">
        <f t="shared" si="19"/>
        <v/>
      </c>
    </row>
    <row r="1231" spans="17:17" ht="12">
      <c r="Q1231" s="241" t="str">
        <f t="shared" si="19"/>
        <v/>
      </c>
    </row>
    <row r="1232" spans="17:17" ht="12">
      <c r="Q1232" s="241" t="str">
        <f t="shared" si="19"/>
        <v/>
      </c>
    </row>
    <row r="1233" spans="17:17" ht="12">
      <c r="Q1233" s="241" t="str">
        <f t="shared" si="19"/>
        <v/>
      </c>
    </row>
    <row r="1234" spans="17:17" ht="12">
      <c r="Q1234" s="241" t="str">
        <f t="shared" si="19"/>
        <v/>
      </c>
    </row>
    <row r="1235" spans="17:17" ht="12">
      <c r="Q1235" s="241" t="str">
        <f t="shared" si="19"/>
        <v/>
      </c>
    </row>
    <row r="1236" spans="17:17" ht="12">
      <c r="Q1236" s="241" t="str">
        <f t="shared" si="19"/>
        <v/>
      </c>
    </row>
    <row r="1237" spans="17:17" ht="12">
      <c r="Q1237" s="241" t="str">
        <f t="shared" si="19"/>
        <v/>
      </c>
    </row>
    <row r="1238" spans="17:17" ht="12">
      <c r="Q1238" s="241" t="str">
        <f t="shared" si="19"/>
        <v/>
      </c>
    </row>
    <row r="1239" spans="17:17" ht="12">
      <c r="Q1239" s="241" t="str">
        <f t="shared" si="19"/>
        <v/>
      </c>
    </row>
    <row r="1240" spans="17:17" ht="12">
      <c r="Q1240" s="241" t="str">
        <f t="shared" si="19"/>
        <v/>
      </c>
    </row>
    <row r="1241" spans="17:17" ht="12">
      <c r="Q1241" s="241" t="str">
        <f t="shared" si="19"/>
        <v/>
      </c>
    </row>
    <row r="1242" spans="17:17" ht="12">
      <c r="Q1242" s="241" t="str">
        <f t="shared" si="19"/>
        <v/>
      </c>
    </row>
    <row r="1243" spans="17:17" ht="12">
      <c r="Q1243" s="241" t="str">
        <f t="shared" si="19"/>
        <v/>
      </c>
    </row>
    <row r="1244" spans="17:17" ht="12">
      <c r="Q1244" s="241" t="str">
        <f t="shared" si="19"/>
        <v/>
      </c>
    </row>
    <row r="1245" spans="17:17" ht="12">
      <c r="Q1245" s="241" t="str">
        <f t="shared" si="19"/>
        <v/>
      </c>
    </row>
    <row r="1246" spans="17:17" ht="12">
      <c r="Q1246" s="241" t="str">
        <f t="shared" si="19"/>
        <v/>
      </c>
    </row>
    <row r="1247" spans="17:17" ht="12">
      <c r="Q1247" s="241" t="str">
        <f t="shared" si="19"/>
        <v/>
      </c>
    </row>
    <row r="1248" spans="17:17" ht="12">
      <c r="Q1248" s="241" t="str">
        <f t="shared" si="19"/>
        <v/>
      </c>
    </row>
    <row r="1249" spans="17:17" ht="12">
      <c r="Q1249" s="241" t="str">
        <f t="shared" si="19"/>
        <v/>
      </c>
    </row>
    <row r="1250" spans="17:17" ht="12">
      <c r="Q1250" s="241" t="str">
        <f t="shared" si="19"/>
        <v/>
      </c>
    </row>
    <row r="1251" spans="17:17" ht="12">
      <c r="Q1251" s="241" t="str">
        <f t="shared" si="19"/>
        <v/>
      </c>
    </row>
    <row r="1252" spans="17:17" ht="12">
      <c r="Q1252" s="241" t="str">
        <f t="shared" si="19"/>
        <v/>
      </c>
    </row>
    <row r="1253" spans="17:17" ht="12">
      <c r="Q1253" s="241" t="str">
        <f t="shared" si="19"/>
        <v/>
      </c>
    </row>
    <row r="1254" spans="17:17" ht="12">
      <c r="Q1254" s="241" t="str">
        <f t="shared" si="19"/>
        <v/>
      </c>
    </row>
    <row r="1255" spans="17:17" ht="12">
      <c r="Q1255" s="241" t="str">
        <f t="shared" si="19"/>
        <v/>
      </c>
    </row>
    <row r="1256" spans="17:17" ht="12">
      <c r="Q1256" s="241" t="str">
        <f t="shared" si="19"/>
        <v/>
      </c>
    </row>
    <row r="1257" spans="17:17" ht="12">
      <c r="Q1257" s="241" t="str">
        <f t="shared" si="19"/>
        <v/>
      </c>
    </row>
    <row r="1258" spans="17:17" ht="12">
      <c r="Q1258" s="241" t="str">
        <f t="shared" si="19"/>
        <v/>
      </c>
    </row>
    <row r="1259" spans="17:17" ht="12">
      <c r="Q1259" s="241" t="str">
        <f t="shared" si="19"/>
        <v/>
      </c>
    </row>
    <row r="1260" spans="17:17" ht="12">
      <c r="Q1260" s="241" t="str">
        <f t="shared" si="19"/>
        <v/>
      </c>
    </row>
    <row r="1261" spans="17:17" ht="12">
      <c r="Q1261" s="241" t="str">
        <f t="shared" si="19"/>
        <v/>
      </c>
    </row>
    <row r="1262" spans="17:17" ht="12">
      <c r="Q1262" s="241" t="str">
        <f t="shared" si="19"/>
        <v/>
      </c>
    </row>
    <row r="1263" spans="17:17" ht="12">
      <c r="Q1263" s="241" t="str">
        <f t="shared" si="19"/>
        <v/>
      </c>
    </row>
    <row r="1264" spans="17:17" ht="12">
      <c r="Q1264" s="241" t="str">
        <f t="shared" si="19"/>
        <v/>
      </c>
    </row>
    <row r="1265" spans="17:17" ht="12">
      <c r="Q1265" s="241" t="str">
        <f t="shared" si="19"/>
        <v/>
      </c>
    </row>
    <row r="1266" spans="17:17" ht="12">
      <c r="Q1266" s="241" t="str">
        <f t="shared" si="19"/>
        <v/>
      </c>
    </row>
    <row r="1267" spans="17:17" ht="12">
      <c r="Q1267" s="241" t="str">
        <f t="shared" si="19"/>
        <v/>
      </c>
    </row>
    <row r="1268" spans="17:17" ht="12">
      <c r="Q1268" s="241" t="str">
        <f t="shared" si="19"/>
        <v/>
      </c>
    </row>
    <row r="1269" spans="17:17" ht="12">
      <c r="Q1269" s="241" t="str">
        <f t="shared" si="19"/>
        <v/>
      </c>
    </row>
    <row r="1270" spans="17:17" ht="12">
      <c r="Q1270" s="241" t="str">
        <f t="shared" si="19"/>
        <v/>
      </c>
    </row>
    <row r="1271" spans="17:17" ht="12">
      <c r="Q1271" s="241" t="str">
        <f t="shared" si="19"/>
        <v/>
      </c>
    </row>
    <row r="1272" spans="17:17" ht="12">
      <c r="Q1272" s="241" t="str">
        <f t="shared" si="19"/>
        <v/>
      </c>
    </row>
    <row r="1273" spans="17:17" ht="12">
      <c r="Q1273" s="241" t="str">
        <f t="shared" si="19"/>
        <v/>
      </c>
    </row>
    <row r="1274" spans="17:17" ht="12">
      <c r="Q1274" s="241" t="str">
        <f t="shared" si="19"/>
        <v/>
      </c>
    </row>
    <row r="1275" spans="17:17" ht="12">
      <c r="Q1275" s="241" t="str">
        <f t="shared" si="19"/>
        <v/>
      </c>
    </row>
    <row r="1276" spans="17:17" ht="12">
      <c r="Q1276" s="241" t="str">
        <f t="shared" si="19"/>
        <v/>
      </c>
    </row>
    <row r="1277" spans="17:17" ht="12">
      <c r="Q1277" s="241" t="str">
        <f t="shared" si="19"/>
        <v/>
      </c>
    </row>
    <row r="1278" spans="17:17" ht="12">
      <c r="Q1278" s="241" t="str">
        <f t="shared" si="19"/>
        <v/>
      </c>
    </row>
    <row r="1279" spans="17:17" ht="12">
      <c r="Q1279" s="241" t="str">
        <f t="shared" si="19"/>
        <v/>
      </c>
    </row>
    <row r="1280" spans="17:17" ht="12">
      <c r="Q1280" s="241" t="str">
        <f t="shared" si="19"/>
        <v/>
      </c>
    </row>
    <row r="1281" spans="17:17" ht="12">
      <c r="Q1281" s="241" t="str">
        <f t="shared" si="19"/>
        <v/>
      </c>
    </row>
    <row r="1282" spans="17:17" ht="12">
      <c r="Q1282" s="241" t="str">
        <f t="shared" si="19"/>
        <v/>
      </c>
    </row>
    <row r="1283" spans="17:17" ht="12">
      <c r="Q1283" s="241" t="str">
        <f t="shared" si="19"/>
        <v/>
      </c>
    </row>
    <row r="1284" spans="17:17" ht="12">
      <c r="Q1284" s="241" t="str">
        <f t="shared" ref="Q1284:Q1347" si="20">IF(ISBLANK(L1284),"","Day "&amp;I1284)</f>
        <v/>
      </c>
    </row>
    <row r="1285" spans="17:17" ht="12">
      <c r="Q1285" s="241" t="str">
        <f t="shared" si="20"/>
        <v/>
      </c>
    </row>
    <row r="1286" spans="17:17" ht="12">
      <c r="Q1286" s="241" t="str">
        <f t="shared" si="20"/>
        <v/>
      </c>
    </row>
    <row r="1287" spans="17:17" ht="12">
      <c r="Q1287" s="241" t="str">
        <f t="shared" si="20"/>
        <v/>
      </c>
    </row>
    <row r="1288" spans="17:17" ht="12">
      <c r="Q1288" s="241" t="str">
        <f t="shared" si="20"/>
        <v/>
      </c>
    </row>
    <row r="1289" spans="17:17" ht="12">
      <c r="Q1289" s="241" t="str">
        <f t="shared" si="20"/>
        <v/>
      </c>
    </row>
    <row r="1290" spans="17:17" ht="12">
      <c r="Q1290" s="241" t="str">
        <f t="shared" si="20"/>
        <v/>
      </c>
    </row>
    <row r="1291" spans="17:17" ht="12">
      <c r="Q1291" s="241" t="str">
        <f t="shared" si="20"/>
        <v/>
      </c>
    </row>
    <row r="1292" spans="17:17" ht="12">
      <c r="Q1292" s="241" t="str">
        <f t="shared" si="20"/>
        <v/>
      </c>
    </row>
    <row r="1293" spans="17:17" ht="12">
      <c r="Q1293" s="241" t="str">
        <f t="shared" si="20"/>
        <v/>
      </c>
    </row>
    <row r="1294" spans="17:17" ht="12">
      <c r="Q1294" s="241" t="str">
        <f t="shared" si="20"/>
        <v/>
      </c>
    </row>
    <row r="1295" spans="17:17" ht="12">
      <c r="Q1295" s="241" t="str">
        <f t="shared" si="20"/>
        <v/>
      </c>
    </row>
    <row r="1296" spans="17:17" ht="12">
      <c r="Q1296" s="241" t="str">
        <f t="shared" si="20"/>
        <v/>
      </c>
    </row>
    <row r="1297" spans="17:17" ht="12">
      <c r="Q1297" s="241" t="str">
        <f t="shared" si="20"/>
        <v/>
      </c>
    </row>
    <row r="1298" spans="17:17" ht="12">
      <c r="Q1298" s="241" t="str">
        <f t="shared" si="20"/>
        <v/>
      </c>
    </row>
    <row r="1299" spans="17:17" ht="12">
      <c r="Q1299" s="241" t="str">
        <f t="shared" si="20"/>
        <v/>
      </c>
    </row>
    <row r="1300" spans="17:17" ht="12">
      <c r="Q1300" s="241" t="str">
        <f t="shared" si="20"/>
        <v/>
      </c>
    </row>
    <row r="1301" spans="17:17" ht="12">
      <c r="Q1301" s="241" t="str">
        <f t="shared" si="20"/>
        <v/>
      </c>
    </row>
    <row r="1302" spans="17:17" ht="12">
      <c r="Q1302" s="241" t="str">
        <f t="shared" si="20"/>
        <v/>
      </c>
    </row>
    <row r="1303" spans="17:17" ht="12">
      <c r="Q1303" s="241" t="str">
        <f t="shared" si="20"/>
        <v/>
      </c>
    </row>
    <row r="1304" spans="17:17" ht="12">
      <c r="Q1304" s="241" t="str">
        <f t="shared" si="20"/>
        <v/>
      </c>
    </row>
    <row r="1305" spans="17:17" ht="12">
      <c r="Q1305" s="241" t="str">
        <f t="shared" si="20"/>
        <v/>
      </c>
    </row>
    <row r="1306" spans="17:17" ht="12">
      <c r="Q1306" s="241" t="str">
        <f t="shared" si="20"/>
        <v/>
      </c>
    </row>
    <row r="1307" spans="17:17" ht="12">
      <c r="Q1307" s="241" t="str">
        <f t="shared" si="20"/>
        <v/>
      </c>
    </row>
    <row r="1308" spans="17:17" ht="12">
      <c r="Q1308" s="241" t="str">
        <f t="shared" si="20"/>
        <v/>
      </c>
    </row>
    <row r="1309" spans="17:17" ht="12">
      <c r="Q1309" s="241" t="str">
        <f t="shared" si="20"/>
        <v/>
      </c>
    </row>
    <row r="1310" spans="17:17" ht="12">
      <c r="Q1310" s="241" t="str">
        <f t="shared" si="20"/>
        <v/>
      </c>
    </row>
    <row r="1311" spans="17:17" ht="12">
      <c r="Q1311" s="241" t="str">
        <f t="shared" si="20"/>
        <v/>
      </c>
    </row>
    <row r="1312" spans="17:17" ht="12">
      <c r="Q1312" s="241" t="str">
        <f t="shared" si="20"/>
        <v/>
      </c>
    </row>
    <row r="1313" spans="17:17" ht="12">
      <c r="Q1313" s="241" t="str">
        <f t="shared" si="20"/>
        <v/>
      </c>
    </row>
    <row r="1314" spans="17:17" ht="12">
      <c r="Q1314" s="241" t="str">
        <f t="shared" si="20"/>
        <v/>
      </c>
    </row>
    <row r="1315" spans="17:17" ht="12">
      <c r="Q1315" s="241" t="str">
        <f t="shared" si="20"/>
        <v/>
      </c>
    </row>
    <row r="1316" spans="17:17" ht="12">
      <c r="Q1316" s="241" t="str">
        <f t="shared" si="20"/>
        <v/>
      </c>
    </row>
    <row r="1317" spans="17:17" ht="12">
      <c r="Q1317" s="241" t="str">
        <f t="shared" si="20"/>
        <v/>
      </c>
    </row>
    <row r="1318" spans="17:17" ht="12">
      <c r="Q1318" s="241" t="str">
        <f t="shared" si="20"/>
        <v/>
      </c>
    </row>
    <row r="1319" spans="17:17" ht="12">
      <c r="Q1319" s="241" t="str">
        <f t="shared" si="20"/>
        <v/>
      </c>
    </row>
    <row r="1320" spans="17:17" ht="12">
      <c r="Q1320" s="241" t="str">
        <f t="shared" si="20"/>
        <v/>
      </c>
    </row>
    <row r="1321" spans="17:17" ht="12">
      <c r="Q1321" s="241" t="str">
        <f t="shared" si="20"/>
        <v/>
      </c>
    </row>
    <row r="1322" spans="17:17" ht="12">
      <c r="Q1322" s="241" t="str">
        <f t="shared" si="20"/>
        <v/>
      </c>
    </row>
    <row r="1323" spans="17:17" ht="12">
      <c r="Q1323" s="241" t="str">
        <f t="shared" si="20"/>
        <v/>
      </c>
    </row>
    <row r="1324" spans="17:17" ht="12">
      <c r="Q1324" s="241" t="str">
        <f t="shared" si="20"/>
        <v/>
      </c>
    </row>
    <row r="1325" spans="17:17" ht="12">
      <c r="Q1325" s="241" t="str">
        <f t="shared" si="20"/>
        <v/>
      </c>
    </row>
    <row r="1326" spans="17:17" ht="12">
      <c r="Q1326" s="241" t="str">
        <f t="shared" si="20"/>
        <v/>
      </c>
    </row>
    <row r="1327" spans="17:17" ht="12">
      <c r="Q1327" s="241" t="str">
        <f t="shared" si="20"/>
        <v/>
      </c>
    </row>
    <row r="1328" spans="17:17" ht="12">
      <c r="Q1328" s="241" t="str">
        <f t="shared" si="20"/>
        <v/>
      </c>
    </row>
    <row r="1329" spans="17:17" ht="12">
      <c r="Q1329" s="241" t="str">
        <f t="shared" si="20"/>
        <v/>
      </c>
    </row>
    <row r="1330" spans="17:17" ht="12">
      <c r="Q1330" s="241" t="str">
        <f t="shared" si="20"/>
        <v/>
      </c>
    </row>
    <row r="1331" spans="17:17" ht="12">
      <c r="Q1331" s="241" t="str">
        <f t="shared" si="20"/>
        <v/>
      </c>
    </row>
    <row r="1332" spans="17:17" ht="12">
      <c r="Q1332" s="241" t="str">
        <f t="shared" si="20"/>
        <v/>
      </c>
    </row>
    <row r="1333" spans="17:17" ht="12">
      <c r="Q1333" s="241" t="str">
        <f t="shared" si="20"/>
        <v/>
      </c>
    </row>
    <row r="1334" spans="17:17" ht="12">
      <c r="Q1334" s="241" t="str">
        <f t="shared" si="20"/>
        <v/>
      </c>
    </row>
    <row r="1335" spans="17:17" ht="12">
      <c r="Q1335" s="241" t="str">
        <f t="shared" si="20"/>
        <v/>
      </c>
    </row>
    <row r="1336" spans="17:17" ht="12">
      <c r="Q1336" s="241" t="str">
        <f t="shared" si="20"/>
        <v/>
      </c>
    </row>
    <row r="1337" spans="17:17" ht="12">
      <c r="Q1337" s="241" t="str">
        <f t="shared" si="20"/>
        <v/>
      </c>
    </row>
    <row r="1338" spans="17:17" ht="12">
      <c r="Q1338" s="241" t="str">
        <f t="shared" si="20"/>
        <v/>
      </c>
    </row>
    <row r="1339" spans="17:17" ht="12">
      <c r="Q1339" s="241" t="str">
        <f t="shared" si="20"/>
        <v/>
      </c>
    </row>
    <row r="1340" spans="17:17" ht="12">
      <c r="Q1340" s="241" t="str">
        <f t="shared" si="20"/>
        <v/>
      </c>
    </row>
    <row r="1341" spans="17:17" ht="12">
      <c r="Q1341" s="241" t="str">
        <f t="shared" si="20"/>
        <v/>
      </c>
    </row>
    <row r="1342" spans="17:17" ht="12">
      <c r="Q1342" s="241" t="str">
        <f t="shared" si="20"/>
        <v/>
      </c>
    </row>
    <row r="1343" spans="17:17" ht="12">
      <c r="Q1343" s="241" t="str">
        <f t="shared" si="20"/>
        <v/>
      </c>
    </row>
    <row r="1344" spans="17:17" ht="12">
      <c r="Q1344" s="241" t="str">
        <f t="shared" si="20"/>
        <v/>
      </c>
    </row>
    <row r="1345" spans="17:17" ht="12">
      <c r="Q1345" s="241" t="str">
        <f t="shared" si="20"/>
        <v/>
      </c>
    </row>
    <row r="1346" spans="17:17" ht="12">
      <c r="Q1346" s="241" t="str">
        <f t="shared" si="20"/>
        <v/>
      </c>
    </row>
    <row r="1347" spans="17:17" ht="12">
      <c r="Q1347" s="241" t="str">
        <f t="shared" si="20"/>
        <v/>
      </c>
    </row>
    <row r="1348" spans="17:17" ht="12">
      <c r="Q1348" s="241" t="str">
        <f t="shared" ref="Q1348:Q1411" si="21">IF(ISBLANK(L1348),"","Day "&amp;I1348)</f>
        <v/>
      </c>
    </row>
    <row r="1349" spans="17:17" ht="12">
      <c r="Q1349" s="241" t="str">
        <f t="shared" si="21"/>
        <v/>
      </c>
    </row>
    <row r="1350" spans="17:17" ht="12">
      <c r="Q1350" s="241" t="str">
        <f t="shared" si="21"/>
        <v/>
      </c>
    </row>
    <row r="1351" spans="17:17" ht="12">
      <c r="Q1351" s="241" t="str">
        <f t="shared" si="21"/>
        <v/>
      </c>
    </row>
    <row r="1352" spans="17:17" ht="12">
      <c r="Q1352" s="241" t="str">
        <f t="shared" si="21"/>
        <v/>
      </c>
    </row>
    <row r="1353" spans="17:17" ht="12">
      <c r="Q1353" s="241" t="str">
        <f t="shared" si="21"/>
        <v/>
      </c>
    </row>
    <row r="1354" spans="17:17" ht="12">
      <c r="Q1354" s="241" t="str">
        <f t="shared" si="21"/>
        <v/>
      </c>
    </row>
    <row r="1355" spans="17:17" ht="12">
      <c r="Q1355" s="241" t="str">
        <f t="shared" si="21"/>
        <v/>
      </c>
    </row>
    <row r="1356" spans="17:17" ht="12">
      <c r="Q1356" s="241" t="str">
        <f t="shared" si="21"/>
        <v/>
      </c>
    </row>
    <row r="1357" spans="17:17" ht="12">
      <c r="Q1357" s="241" t="str">
        <f t="shared" si="21"/>
        <v/>
      </c>
    </row>
    <row r="1358" spans="17:17" ht="12">
      <c r="Q1358" s="241" t="str">
        <f t="shared" si="21"/>
        <v/>
      </c>
    </row>
    <row r="1359" spans="17:17" ht="12">
      <c r="Q1359" s="241" t="str">
        <f t="shared" si="21"/>
        <v/>
      </c>
    </row>
    <row r="1360" spans="17:17" ht="12">
      <c r="Q1360" s="241" t="str">
        <f t="shared" si="21"/>
        <v/>
      </c>
    </row>
    <row r="1361" spans="17:17" ht="12">
      <c r="Q1361" s="241" t="str">
        <f t="shared" si="21"/>
        <v/>
      </c>
    </row>
    <row r="1362" spans="17:17" ht="12">
      <c r="Q1362" s="241" t="str">
        <f t="shared" si="21"/>
        <v/>
      </c>
    </row>
    <row r="1363" spans="17:17" ht="12">
      <c r="Q1363" s="241" t="str">
        <f t="shared" si="21"/>
        <v/>
      </c>
    </row>
    <row r="1364" spans="17:17" ht="12">
      <c r="Q1364" s="241" t="str">
        <f t="shared" si="21"/>
        <v/>
      </c>
    </row>
    <row r="1365" spans="17:17" ht="12">
      <c r="Q1365" s="241" t="str">
        <f t="shared" si="21"/>
        <v/>
      </c>
    </row>
    <row r="1366" spans="17:17" ht="12">
      <c r="Q1366" s="241" t="str">
        <f t="shared" si="21"/>
        <v/>
      </c>
    </row>
    <row r="1367" spans="17:17" ht="12">
      <c r="Q1367" s="241" t="str">
        <f t="shared" si="21"/>
        <v/>
      </c>
    </row>
    <row r="1368" spans="17:17" ht="12">
      <c r="Q1368" s="241" t="str">
        <f t="shared" si="21"/>
        <v/>
      </c>
    </row>
    <row r="1369" spans="17:17" ht="12">
      <c r="Q1369" s="241" t="str">
        <f t="shared" si="21"/>
        <v/>
      </c>
    </row>
    <row r="1370" spans="17:17" ht="12">
      <c r="Q1370" s="241" t="str">
        <f t="shared" si="21"/>
        <v/>
      </c>
    </row>
    <row r="1371" spans="17:17" ht="12">
      <c r="Q1371" s="241" t="str">
        <f t="shared" si="21"/>
        <v/>
      </c>
    </row>
    <row r="1372" spans="17:17" ht="12">
      <c r="Q1372" s="241" t="str">
        <f t="shared" si="21"/>
        <v/>
      </c>
    </row>
    <row r="1373" spans="17:17" ht="12">
      <c r="Q1373" s="241" t="str">
        <f t="shared" si="21"/>
        <v/>
      </c>
    </row>
    <row r="1374" spans="17:17" ht="12">
      <c r="Q1374" s="241" t="str">
        <f t="shared" si="21"/>
        <v/>
      </c>
    </row>
    <row r="1375" spans="17:17" ht="12">
      <c r="Q1375" s="241" t="str">
        <f t="shared" si="21"/>
        <v/>
      </c>
    </row>
    <row r="1376" spans="17:17" ht="12">
      <c r="Q1376" s="241" t="str">
        <f t="shared" si="21"/>
        <v/>
      </c>
    </row>
    <row r="1377" spans="17:17" ht="12">
      <c r="Q1377" s="241" t="str">
        <f t="shared" si="21"/>
        <v/>
      </c>
    </row>
    <row r="1378" spans="17:17" ht="12">
      <c r="Q1378" s="241" t="str">
        <f t="shared" si="21"/>
        <v/>
      </c>
    </row>
    <row r="1379" spans="17:17" ht="12">
      <c r="Q1379" s="241" t="str">
        <f t="shared" si="21"/>
        <v/>
      </c>
    </row>
    <row r="1380" spans="17:17" ht="12">
      <c r="Q1380" s="241" t="str">
        <f t="shared" si="21"/>
        <v/>
      </c>
    </row>
    <row r="1381" spans="17:17" ht="12">
      <c r="Q1381" s="241" t="str">
        <f t="shared" si="21"/>
        <v/>
      </c>
    </row>
    <row r="1382" spans="17:17" ht="12">
      <c r="Q1382" s="241" t="str">
        <f t="shared" si="21"/>
        <v/>
      </c>
    </row>
    <row r="1383" spans="17:17" ht="12">
      <c r="Q1383" s="241" t="str">
        <f t="shared" si="21"/>
        <v/>
      </c>
    </row>
    <row r="1384" spans="17:17" ht="12">
      <c r="Q1384" s="241" t="str">
        <f t="shared" si="21"/>
        <v/>
      </c>
    </row>
    <row r="1385" spans="17:17" ht="12">
      <c r="Q1385" s="241" t="str">
        <f t="shared" si="21"/>
        <v/>
      </c>
    </row>
    <row r="1386" spans="17:17" ht="12">
      <c r="Q1386" s="241" t="str">
        <f t="shared" si="21"/>
        <v/>
      </c>
    </row>
    <row r="1387" spans="17:17" ht="12">
      <c r="Q1387" s="241" t="str">
        <f t="shared" si="21"/>
        <v/>
      </c>
    </row>
    <row r="1388" spans="17:17" ht="12">
      <c r="Q1388" s="241" t="str">
        <f t="shared" si="21"/>
        <v/>
      </c>
    </row>
    <row r="1389" spans="17:17" ht="12">
      <c r="Q1389" s="241" t="str">
        <f t="shared" si="21"/>
        <v/>
      </c>
    </row>
    <row r="1390" spans="17:17" ht="12">
      <c r="Q1390" s="241" t="str">
        <f t="shared" si="21"/>
        <v/>
      </c>
    </row>
    <row r="1391" spans="17:17" ht="12">
      <c r="Q1391" s="241" t="str">
        <f t="shared" si="21"/>
        <v/>
      </c>
    </row>
    <row r="1392" spans="17:17" ht="12">
      <c r="Q1392" s="241" t="str">
        <f t="shared" si="21"/>
        <v/>
      </c>
    </row>
    <row r="1393" spans="17:17" ht="12">
      <c r="Q1393" s="241" t="str">
        <f t="shared" si="21"/>
        <v/>
      </c>
    </row>
    <row r="1394" spans="17:17" ht="12">
      <c r="Q1394" s="241" t="str">
        <f t="shared" si="21"/>
        <v/>
      </c>
    </row>
    <row r="1395" spans="17:17" ht="12">
      <c r="Q1395" s="241" t="str">
        <f t="shared" si="21"/>
        <v/>
      </c>
    </row>
    <row r="1396" spans="17:17" ht="12">
      <c r="Q1396" s="241" t="str">
        <f t="shared" si="21"/>
        <v/>
      </c>
    </row>
    <row r="1397" spans="17:17" ht="12">
      <c r="Q1397" s="241" t="str">
        <f t="shared" si="21"/>
        <v/>
      </c>
    </row>
    <row r="1398" spans="17:17" ht="12">
      <c r="Q1398" s="241" t="str">
        <f t="shared" si="21"/>
        <v/>
      </c>
    </row>
    <row r="1399" spans="17:17" ht="12">
      <c r="Q1399" s="241" t="str">
        <f t="shared" si="21"/>
        <v/>
      </c>
    </row>
    <row r="1400" spans="17:17" ht="12">
      <c r="Q1400" s="241" t="str">
        <f t="shared" si="21"/>
        <v/>
      </c>
    </row>
    <row r="1401" spans="17:17" ht="12">
      <c r="Q1401" s="241" t="str">
        <f t="shared" si="21"/>
        <v/>
      </c>
    </row>
    <row r="1402" spans="17:17" ht="12">
      <c r="Q1402" s="241" t="str">
        <f t="shared" si="21"/>
        <v/>
      </c>
    </row>
    <row r="1403" spans="17:17" ht="12">
      <c r="Q1403" s="241" t="str">
        <f t="shared" si="21"/>
        <v/>
      </c>
    </row>
    <row r="1404" spans="17:17" ht="12">
      <c r="Q1404" s="241" t="str">
        <f t="shared" si="21"/>
        <v/>
      </c>
    </row>
    <row r="1405" spans="17:17" ht="12">
      <c r="Q1405" s="241" t="str">
        <f t="shared" si="21"/>
        <v/>
      </c>
    </row>
    <row r="1406" spans="17:17" ht="12">
      <c r="Q1406" s="241" t="str">
        <f t="shared" si="21"/>
        <v/>
      </c>
    </row>
    <row r="1407" spans="17:17" ht="12">
      <c r="Q1407" s="241" t="str">
        <f t="shared" si="21"/>
        <v/>
      </c>
    </row>
    <row r="1408" spans="17:17" ht="12">
      <c r="Q1408" s="241" t="str">
        <f t="shared" si="21"/>
        <v/>
      </c>
    </row>
    <row r="1409" spans="17:17" ht="12">
      <c r="Q1409" s="241" t="str">
        <f t="shared" si="21"/>
        <v/>
      </c>
    </row>
    <row r="1410" spans="17:17" ht="12">
      <c r="Q1410" s="241" t="str">
        <f t="shared" si="21"/>
        <v/>
      </c>
    </row>
    <row r="1411" spans="17:17" ht="12">
      <c r="Q1411" s="241" t="str">
        <f t="shared" si="21"/>
        <v/>
      </c>
    </row>
    <row r="1412" spans="17:17" ht="12">
      <c r="Q1412" s="241" t="str">
        <f t="shared" ref="Q1412:Q1475" si="22">IF(ISBLANK(L1412),"","Day "&amp;I1412)</f>
        <v/>
      </c>
    </row>
    <row r="1413" spans="17:17" ht="12">
      <c r="Q1413" s="241" t="str">
        <f t="shared" si="22"/>
        <v/>
      </c>
    </row>
    <row r="1414" spans="17:17" ht="12">
      <c r="Q1414" s="241" t="str">
        <f t="shared" si="22"/>
        <v/>
      </c>
    </row>
    <row r="1415" spans="17:17" ht="12">
      <c r="Q1415" s="241" t="str">
        <f t="shared" si="22"/>
        <v/>
      </c>
    </row>
    <row r="1416" spans="17:17" ht="12">
      <c r="Q1416" s="241" t="str">
        <f t="shared" si="22"/>
        <v/>
      </c>
    </row>
    <row r="1417" spans="17:17" ht="12">
      <c r="Q1417" s="241" t="str">
        <f t="shared" si="22"/>
        <v/>
      </c>
    </row>
    <row r="1418" spans="17:17" ht="12">
      <c r="Q1418" s="241" t="str">
        <f t="shared" si="22"/>
        <v/>
      </c>
    </row>
    <row r="1419" spans="17:17" ht="12">
      <c r="Q1419" s="241" t="str">
        <f t="shared" si="22"/>
        <v/>
      </c>
    </row>
    <row r="1420" spans="17:17" ht="12">
      <c r="Q1420" s="241" t="str">
        <f t="shared" si="22"/>
        <v/>
      </c>
    </row>
    <row r="1421" spans="17:17" ht="12">
      <c r="Q1421" s="241" t="str">
        <f t="shared" si="22"/>
        <v/>
      </c>
    </row>
    <row r="1422" spans="17:17" ht="12">
      <c r="Q1422" s="241" t="str">
        <f t="shared" si="22"/>
        <v/>
      </c>
    </row>
    <row r="1423" spans="17:17" ht="12">
      <c r="Q1423" s="241" t="str">
        <f t="shared" si="22"/>
        <v/>
      </c>
    </row>
    <row r="1424" spans="17:17" ht="12">
      <c r="Q1424" s="241" t="str">
        <f t="shared" si="22"/>
        <v/>
      </c>
    </row>
    <row r="1425" spans="17:17" ht="12">
      <c r="Q1425" s="241" t="str">
        <f t="shared" si="22"/>
        <v/>
      </c>
    </row>
    <row r="1426" spans="17:17" ht="12">
      <c r="Q1426" s="241" t="str">
        <f t="shared" si="22"/>
        <v/>
      </c>
    </row>
    <row r="1427" spans="17:17" ht="12">
      <c r="Q1427" s="241" t="str">
        <f t="shared" si="22"/>
        <v/>
      </c>
    </row>
    <row r="1428" spans="17:17" ht="12">
      <c r="Q1428" s="241" t="str">
        <f t="shared" si="22"/>
        <v/>
      </c>
    </row>
    <row r="1429" spans="17:17" ht="12">
      <c r="Q1429" s="241" t="str">
        <f t="shared" si="22"/>
        <v/>
      </c>
    </row>
    <row r="1430" spans="17:17" ht="12">
      <c r="Q1430" s="241" t="str">
        <f t="shared" si="22"/>
        <v/>
      </c>
    </row>
    <row r="1431" spans="17:17" ht="12">
      <c r="Q1431" s="241" t="str">
        <f t="shared" si="22"/>
        <v/>
      </c>
    </row>
    <row r="1432" spans="17:17" ht="12">
      <c r="Q1432" s="241" t="str">
        <f t="shared" si="22"/>
        <v/>
      </c>
    </row>
    <row r="1433" spans="17:17" ht="12">
      <c r="Q1433" s="241" t="str">
        <f t="shared" si="22"/>
        <v/>
      </c>
    </row>
    <row r="1434" spans="17:17" ht="12">
      <c r="Q1434" s="241" t="str">
        <f t="shared" si="22"/>
        <v/>
      </c>
    </row>
    <row r="1435" spans="17:17" ht="12">
      <c r="Q1435" s="241" t="str">
        <f t="shared" si="22"/>
        <v/>
      </c>
    </row>
    <row r="1436" spans="17:17" ht="12">
      <c r="Q1436" s="241" t="str">
        <f t="shared" si="22"/>
        <v/>
      </c>
    </row>
    <row r="1437" spans="17:17" ht="12">
      <c r="Q1437" s="241" t="str">
        <f t="shared" si="22"/>
        <v/>
      </c>
    </row>
    <row r="1438" spans="17:17" ht="12">
      <c r="Q1438" s="241" t="str">
        <f t="shared" si="22"/>
        <v/>
      </c>
    </row>
    <row r="1439" spans="17:17" ht="12">
      <c r="Q1439" s="241" t="str">
        <f t="shared" si="22"/>
        <v/>
      </c>
    </row>
    <row r="1440" spans="17:17" ht="12">
      <c r="Q1440" s="241" t="str">
        <f t="shared" si="22"/>
        <v/>
      </c>
    </row>
    <row r="1441" spans="17:17" ht="12">
      <c r="Q1441" s="241" t="str">
        <f t="shared" si="22"/>
        <v/>
      </c>
    </row>
    <row r="1442" spans="17:17" ht="12">
      <c r="Q1442" s="241" t="str">
        <f t="shared" si="22"/>
        <v/>
      </c>
    </row>
    <row r="1443" spans="17:17" ht="12">
      <c r="Q1443" s="241" t="str">
        <f t="shared" si="22"/>
        <v/>
      </c>
    </row>
    <row r="1444" spans="17:17" ht="12">
      <c r="Q1444" s="241" t="str">
        <f t="shared" si="22"/>
        <v/>
      </c>
    </row>
    <row r="1445" spans="17:17" ht="12">
      <c r="Q1445" s="241" t="str">
        <f t="shared" si="22"/>
        <v/>
      </c>
    </row>
    <row r="1446" spans="17:17" ht="12">
      <c r="Q1446" s="241" t="str">
        <f t="shared" si="22"/>
        <v/>
      </c>
    </row>
    <row r="1447" spans="17:17" ht="12">
      <c r="Q1447" s="241" t="str">
        <f t="shared" si="22"/>
        <v/>
      </c>
    </row>
    <row r="1448" spans="17:17" ht="12">
      <c r="Q1448" s="241" t="str">
        <f t="shared" si="22"/>
        <v/>
      </c>
    </row>
    <row r="1449" spans="17:17" ht="12">
      <c r="Q1449" s="241" t="str">
        <f t="shared" si="22"/>
        <v/>
      </c>
    </row>
    <row r="1450" spans="17:17" ht="12">
      <c r="Q1450" s="241" t="str">
        <f t="shared" si="22"/>
        <v/>
      </c>
    </row>
    <row r="1451" spans="17:17" ht="12">
      <c r="Q1451" s="241" t="str">
        <f t="shared" si="22"/>
        <v/>
      </c>
    </row>
    <row r="1452" spans="17:17" ht="12">
      <c r="Q1452" s="241" t="str">
        <f t="shared" si="22"/>
        <v/>
      </c>
    </row>
    <row r="1453" spans="17:17" ht="12">
      <c r="Q1453" s="241" t="str">
        <f t="shared" si="22"/>
        <v/>
      </c>
    </row>
    <row r="1454" spans="17:17" ht="12">
      <c r="Q1454" s="241" t="str">
        <f t="shared" si="22"/>
        <v/>
      </c>
    </row>
    <row r="1455" spans="17:17" ht="12">
      <c r="Q1455" s="241" t="str">
        <f t="shared" si="22"/>
        <v/>
      </c>
    </row>
    <row r="1456" spans="17:17" ht="12">
      <c r="Q1456" s="241" t="str">
        <f t="shared" si="22"/>
        <v/>
      </c>
    </row>
    <row r="1457" spans="17:17" ht="12">
      <c r="Q1457" s="241" t="str">
        <f t="shared" si="22"/>
        <v/>
      </c>
    </row>
    <row r="1458" spans="17:17" ht="12">
      <c r="Q1458" s="241" t="str">
        <f t="shared" si="22"/>
        <v/>
      </c>
    </row>
    <row r="1459" spans="17:17" ht="12">
      <c r="Q1459" s="241" t="str">
        <f t="shared" si="22"/>
        <v/>
      </c>
    </row>
    <row r="1460" spans="17:17" ht="12">
      <c r="Q1460" s="241" t="str">
        <f t="shared" si="22"/>
        <v/>
      </c>
    </row>
    <row r="1461" spans="17:17" ht="12">
      <c r="Q1461" s="241" t="str">
        <f t="shared" si="22"/>
        <v/>
      </c>
    </row>
    <row r="1462" spans="17:17" ht="12">
      <c r="Q1462" s="241" t="str">
        <f t="shared" si="22"/>
        <v/>
      </c>
    </row>
    <row r="1463" spans="17:17" ht="12">
      <c r="Q1463" s="241" t="str">
        <f t="shared" si="22"/>
        <v/>
      </c>
    </row>
    <row r="1464" spans="17:17" ht="12">
      <c r="Q1464" s="241" t="str">
        <f t="shared" si="22"/>
        <v/>
      </c>
    </row>
    <row r="1465" spans="17:17" ht="12">
      <c r="Q1465" s="241" t="str">
        <f t="shared" si="22"/>
        <v/>
      </c>
    </row>
    <row r="1466" spans="17:17" ht="12">
      <c r="Q1466" s="241" t="str">
        <f t="shared" si="22"/>
        <v/>
      </c>
    </row>
    <row r="1467" spans="17:17" ht="12">
      <c r="Q1467" s="241" t="str">
        <f t="shared" si="22"/>
        <v/>
      </c>
    </row>
    <row r="1468" spans="17:17" ht="12">
      <c r="Q1468" s="241" t="str">
        <f t="shared" si="22"/>
        <v/>
      </c>
    </row>
    <row r="1469" spans="17:17" ht="12">
      <c r="Q1469" s="241" t="str">
        <f t="shared" si="22"/>
        <v/>
      </c>
    </row>
    <row r="1470" spans="17:17" ht="12">
      <c r="Q1470" s="241" t="str">
        <f t="shared" si="22"/>
        <v/>
      </c>
    </row>
    <row r="1471" spans="17:17" ht="12">
      <c r="Q1471" s="241" t="str">
        <f t="shared" si="22"/>
        <v/>
      </c>
    </row>
    <row r="1472" spans="17:17" ht="12">
      <c r="Q1472" s="241" t="str">
        <f t="shared" si="22"/>
        <v/>
      </c>
    </row>
    <row r="1473" spans="17:17" ht="12">
      <c r="Q1473" s="241" t="str">
        <f t="shared" si="22"/>
        <v/>
      </c>
    </row>
    <row r="1474" spans="17:17" ht="12">
      <c r="Q1474" s="241" t="str">
        <f t="shared" si="22"/>
        <v/>
      </c>
    </row>
    <row r="1475" spans="17:17" ht="12">
      <c r="Q1475" s="241" t="str">
        <f t="shared" si="22"/>
        <v/>
      </c>
    </row>
    <row r="1476" spans="17:17" ht="12">
      <c r="Q1476" s="241" t="str">
        <f t="shared" ref="Q1476:Q1501" si="23">IF(ISBLANK(L1476),"","Day "&amp;I1476)</f>
        <v/>
      </c>
    </row>
    <row r="1477" spans="17:17" ht="12">
      <c r="Q1477" s="241" t="str">
        <f t="shared" si="23"/>
        <v/>
      </c>
    </row>
    <row r="1478" spans="17:17" ht="12">
      <c r="Q1478" s="241" t="str">
        <f t="shared" si="23"/>
        <v/>
      </c>
    </row>
    <row r="1479" spans="17:17" ht="12">
      <c r="Q1479" s="241" t="str">
        <f t="shared" si="23"/>
        <v/>
      </c>
    </row>
    <row r="1480" spans="17:17" ht="12">
      <c r="Q1480" s="241" t="str">
        <f t="shared" si="23"/>
        <v/>
      </c>
    </row>
    <row r="1481" spans="17:17" ht="12">
      <c r="Q1481" s="241" t="str">
        <f t="shared" si="23"/>
        <v/>
      </c>
    </row>
    <row r="1482" spans="17:17" ht="12">
      <c r="Q1482" s="241" t="str">
        <f t="shared" si="23"/>
        <v/>
      </c>
    </row>
    <row r="1483" spans="17:17" ht="12">
      <c r="Q1483" s="241" t="str">
        <f t="shared" si="23"/>
        <v/>
      </c>
    </row>
    <row r="1484" spans="17:17" ht="12">
      <c r="Q1484" s="241" t="str">
        <f t="shared" si="23"/>
        <v/>
      </c>
    </row>
    <row r="1485" spans="17:17" ht="12">
      <c r="Q1485" s="241" t="str">
        <f t="shared" si="23"/>
        <v/>
      </c>
    </row>
    <row r="1486" spans="17:17" ht="12">
      <c r="Q1486" s="241" t="str">
        <f t="shared" si="23"/>
        <v/>
      </c>
    </row>
    <row r="1487" spans="17:17" ht="12">
      <c r="Q1487" s="241" t="str">
        <f t="shared" si="23"/>
        <v/>
      </c>
    </row>
    <row r="1488" spans="17:17" ht="12">
      <c r="Q1488" s="241" t="str">
        <f t="shared" si="23"/>
        <v/>
      </c>
    </row>
    <row r="1489" spans="17:17" ht="12">
      <c r="Q1489" s="241" t="str">
        <f t="shared" si="23"/>
        <v/>
      </c>
    </row>
    <row r="1490" spans="17:17" ht="12">
      <c r="Q1490" s="241" t="str">
        <f t="shared" si="23"/>
        <v/>
      </c>
    </row>
    <row r="1491" spans="17:17" ht="12">
      <c r="Q1491" s="241" t="str">
        <f t="shared" si="23"/>
        <v/>
      </c>
    </row>
    <row r="1492" spans="17:17" ht="12">
      <c r="Q1492" s="241" t="str">
        <f t="shared" si="23"/>
        <v/>
      </c>
    </row>
    <row r="1493" spans="17:17" ht="12">
      <c r="Q1493" s="241" t="str">
        <f t="shared" si="23"/>
        <v/>
      </c>
    </row>
    <row r="1494" spans="17:17" ht="12">
      <c r="Q1494" s="241" t="str">
        <f t="shared" si="23"/>
        <v/>
      </c>
    </row>
    <row r="1495" spans="17:17" ht="12">
      <c r="Q1495" s="241" t="str">
        <f t="shared" si="23"/>
        <v/>
      </c>
    </row>
    <row r="1496" spans="17:17" ht="12">
      <c r="Q1496" s="241" t="str">
        <f t="shared" si="23"/>
        <v/>
      </c>
    </row>
    <row r="1497" spans="17:17" ht="12">
      <c r="Q1497" s="241" t="str">
        <f t="shared" si="23"/>
        <v/>
      </c>
    </row>
    <row r="1498" spans="17:17" ht="12">
      <c r="Q1498" s="241" t="str">
        <f t="shared" si="23"/>
        <v/>
      </c>
    </row>
    <row r="1499" spans="17:17" ht="12">
      <c r="Q1499" s="241" t="str">
        <f t="shared" si="23"/>
        <v/>
      </c>
    </row>
    <row r="1500" spans="17:17" ht="12">
      <c r="Q1500" s="241" t="str">
        <f t="shared" si="23"/>
        <v/>
      </c>
    </row>
    <row r="1501" spans="17:17" ht="12">
      <c r="Q1501" s="241" t="str">
        <f t="shared" si="23"/>
        <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0000"/>
    <outlinePr summaryBelow="0" summaryRight="0"/>
  </sheetPr>
  <dimension ref="B2:L223"/>
  <sheetViews>
    <sheetView showGridLines="0" topLeftCell="A4" workbookViewId="0">
      <selection activeCell="O14" sqref="O14"/>
    </sheetView>
  </sheetViews>
  <sheetFormatPr baseColWidth="10" defaultColWidth="12.5" defaultRowHeight="15.75" customHeight="1"/>
  <cols>
    <col min="1" max="1" width="10.1640625" customWidth="1"/>
    <col min="2" max="2" width="2.83203125" customWidth="1"/>
    <col min="3" max="3" width="7.5" customWidth="1"/>
    <col min="4" max="4" width="11.5" customWidth="1"/>
    <col min="5" max="5" width="47.1640625" customWidth="1"/>
    <col min="6" max="6" width="39.5" customWidth="1"/>
    <col min="7" max="7" width="15" customWidth="1"/>
    <col min="8" max="8" width="9.5" bestFit="1" customWidth="1"/>
    <col min="9" max="9" width="20.1640625" bestFit="1" customWidth="1"/>
    <col min="10" max="10" width="11" bestFit="1" customWidth="1"/>
    <col min="11" max="11" width="25.5" bestFit="1" customWidth="1"/>
    <col min="12" max="12" width="9.5" bestFit="1" customWidth="1"/>
  </cols>
  <sheetData>
    <row r="2" spans="2:12" ht="26.25" customHeight="1">
      <c r="B2" s="81"/>
      <c r="C2" s="77" t="s">
        <v>357</v>
      </c>
      <c r="D2" s="82"/>
      <c r="E2" s="83"/>
      <c r="F2" s="84"/>
      <c r="G2" s="82"/>
      <c r="H2" s="85"/>
      <c r="I2" s="86"/>
      <c r="J2" s="86"/>
      <c r="K2" s="86"/>
      <c r="L2" s="87"/>
    </row>
    <row r="3" spans="2:12" ht="24" customHeight="1">
      <c r="B3" s="88"/>
      <c r="C3" s="78" t="s">
        <v>358</v>
      </c>
      <c r="D3" s="293"/>
      <c r="E3" s="89" t="str">
        <f>'0. Config'!$C$13</f>
        <v>This is an event name</v>
      </c>
      <c r="F3" s="294"/>
      <c r="G3" s="90"/>
      <c r="H3" s="90"/>
      <c r="I3" s="90"/>
      <c r="J3" s="90"/>
      <c r="K3" s="91"/>
      <c r="L3" s="80"/>
    </row>
    <row r="4" spans="2:12" ht="24" customHeight="1">
      <c r="B4" s="88"/>
      <c r="C4" s="92" t="s">
        <v>133</v>
      </c>
      <c r="D4" s="89"/>
      <c r="E4" s="329" t="str">
        <f>"From "&amp;TEXT('0. Config'!$C$17,"dddd MMM DD, YYYY")&amp;" to "&amp;TEXT('0. Config'!$F$17,"dddd MMM DD, YYYY")</f>
        <v>From Monday May 22, 2023 to Friday Jun 02, 2023</v>
      </c>
      <c r="F4" s="93"/>
      <c r="G4" s="90"/>
      <c r="H4" s="90"/>
      <c r="I4" s="90"/>
      <c r="J4" s="90"/>
      <c r="K4" s="91"/>
      <c r="L4" s="80"/>
    </row>
    <row r="5" spans="2:12" ht="24" customHeight="1">
      <c r="B5" s="94"/>
      <c r="C5" s="79" t="s">
        <v>134</v>
      </c>
      <c r="D5" s="95"/>
      <c r="E5" s="295" t="str">
        <f>'0. Config'!F13</f>
        <v>Hilton Hotel</v>
      </c>
      <c r="F5" s="96"/>
      <c r="G5" s="97"/>
      <c r="H5" s="97"/>
      <c r="I5" s="97"/>
      <c r="J5" s="98"/>
      <c r="K5" s="99" t="s">
        <v>214</v>
      </c>
      <c r="L5" s="80"/>
    </row>
    <row r="6" spans="2:12" ht="12">
      <c r="B6" s="100"/>
      <c r="C6" s="100"/>
      <c r="D6" s="100"/>
      <c r="E6" s="100"/>
      <c r="F6" s="100"/>
      <c r="G6" s="100"/>
      <c r="H6" s="100"/>
      <c r="I6" s="100"/>
      <c r="J6" s="100"/>
      <c r="K6" s="100"/>
      <c r="L6" s="80"/>
    </row>
    <row r="7" spans="2:12" ht="33" customHeight="1" thickBot="1">
      <c r="B7" s="903" t="s">
        <v>215</v>
      </c>
      <c r="C7" s="904"/>
      <c r="D7" s="101" t="s">
        <v>133</v>
      </c>
      <c r="E7" s="101" t="s">
        <v>216</v>
      </c>
      <c r="F7" s="101" t="s">
        <v>217</v>
      </c>
      <c r="G7" s="101" t="s">
        <v>218</v>
      </c>
      <c r="H7" s="101" t="s">
        <v>219</v>
      </c>
      <c r="I7" s="101" t="s">
        <v>220</v>
      </c>
      <c r="J7" s="101" t="s">
        <v>221</v>
      </c>
      <c r="K7" s="102" t="s">
        <v>134</v>
      </c>
      <c r="L7" s="103" t="s">
        <v>222</v>
      </c>
    </row>
    <row r="8" spans="2:12" ht="14" thickBot="1">
      <c r="B8" s="330" t="str" cm="1">
        <f t="array" ref="B8:B9">_xlfn._xlws.FILTER(DoNotModify1!$Q$4:$Q$1501,DoNotModify1!$L$4:$L$1501&lt;&gt;"")</f>
        <v>Day 1</v>
      </c>
      <c r="C8" s="331"/>
      <c r="D8" s="296" t="str" cm="1">
        <f t="array" ref="D8:D9">_xlfn._xlws.FILTER(DoNotModify1!$N$4:$N$1501,DoNotModify1!$L$4:$L$1501&lt;&gt;"")</f>
        <v>Tue, Jan 31</v>
      </c>
      <c r="E8" s="297" t="str" cm="1">
        <f t="array" ref="E8:F9">_xlfn._xlws.FILTER(DoNotModify1!$L$4:$M$1501,DoNotModify1!$L$4:$L$1501&lt;&gt;"")</f>
        <v>This is a session title</v>
      </c>
      <c r="F8" s="297" t="str">
        <v>Ian Flick</v>
      </c>
      <c r="G8" s="332" cm="1">
        <f t="array" ref="G8:H9">_xlfn._xlws.FILTER(DoNotModify1!$J$4:$K$1501,DoNotModify1!$L$4:$L$1501&lt;&gt;"")</f>
        <v>0.33333333333333331</v>
      </c>
      <c r="H8" s="332">
        <v>0.375</v>
      </c>
      <c r="I8" s="299" t="str">
        <f t="shared" ref="I8:I223" si="0">IF(ISBLANK($E8),"",TEXT($G8,"hh:mm AM/PM")&amp;" - "&amp;TEXT($H8,"hh:mm AM/PM"))</f>
        <v>08:00 AM - 09:00 AM</v>
      </c>
      <c r="J8" s="299" t="str">
        <f>IF(ISBLANK($E8),"",
"Duration: "
&amp;IF(HOUR($H8-$G8)=0,"",HOUR($H8-$G8)&amp;
IF(HOUR($H8-$G8)&lt;=1," hr "," hrs "))
&amp;IF(MINUTE($H8-$G8)=0,"",
MINUTE($H8-$G8)&amp;IF(MINUTE($H8-$G8)&lt;=1," min"," mins")))</f>
        <v xml:space="preserve">Duration: 1 hr </v>
      </c>
      <c r="K8" s="300" t="str" cm="1">
        <f t="array" ref="K8:K9">_xlfn._xlws.FILTER(DoNotModify1!$O$4:$O$1501,DoNotModify1!$L$4:$L$1501&lt;&gt;"")</f>
        <v>Ballroom B</v>
      </c>
      <c r="L8" s="301">
        <f t="shared" ref="L8:L223" si="1">ROW(A1)</f>
        <v>1</v>
      </c>
    </row>
    <row r="9" spans="2:12" ht="14" thickBot="1">
      <c r="B9" s="333" t="str">
        <v>Day (blank)</v>
      </c>
      <c r="C9" s="283"/>
      <c r="D9" s="302" t="str">
        <v>(blank)</v>
      </c>
      <c r="E9" s="303" t="str">
        <v>(blank)</v>
      </c>
      <c r="F9" s="303" t="str">
        <v/>
      </c>
      <c r="G9" s="334" t="str">
        <v>(blank)</v>
      </c>
      <c r="H9" s="334" t="str">
        <v>(blank)</v>
      </c>
      <c r="I9" s="305" t="str">
        <f t="shared" si="0"/>
        <v>(blank) - (blank)</v>
      </c>
      <c r="J9" s="305" t="e">
        <f t="shared" ref="J9:J223" si="2">IF(ISBLANK($E9),"",
"Duration: "
&amp;IF(HOUR($H9-$G9)=0,"",HOUR($H9-$G9)&amp;
IF(HOUR($H9-$G9)&lt;=1," hr "," hrs "))
&amp;IF(MINUTE($H9-$G9)=0,"",
MINUTE($H9-$G9)&amp;IF(MINUTE($H9-$G9)&lt;=1," min"," mins")))</f>
        <v>#VALUE!</v>
      </c>
      <c r="K9" s="306" t="str">
        <v>(blank)</v>
      </c>
      <c r="L9" s="307">
        <f t="shared" si="1"/>
        <v>2</v>
      </c>
    </row>
    <row r="10" spans="2:12" ht="13" thickBot="1">
      <c r="B10" s="333"/>
      <c r="C10" s="283"/>
      <c r="D10" s="302"/>
      <c r="E10" s="303"/>
      <c r="F10" s="303"/>
      <c r="G10" s="334"/>
      <c r="H10" s="334"/>
      <c r="I10" s="305" t="str">
        <f t="shared" si="0"/>
        <v/>
      </c>
      <c r="J10" s="305" t="str">
        <f t="shared" si="2"/>
        <v/>
      </c>
      <c r="K10" s="306"/>
      <c r="L10" s="307">
        <f t="shared" si="1"/>
        <v>3</v>
      </c>
    </row>
    <row r="11" spans="2:12" ht="13" thickBot="1">
      <c r="B11" s="333"/>
      <c r="C11" s="283"/>
      <c r="D11" s="302"/>
      <c r="E11" s="303"/>
      <c r="F11" s="303"/>
      <c r="G11" s="334"/>
      <c r="H11" s="334"/>
      <c r="I11" s="305" t="str">
        <f t="shared" si="0"/>
        <v/>
      </c>
      <c r="J11" s="305" t="str">
        <f t="shared" si="2"/>
        <v/>
      </c>
      <c r="K11" s="306"/>
      <c r="L11" s="307">
        <f t="shared" si="1"/>
        <v>4</v>
      </c>
    </row>
    <row r="12" spans="2:12" ht="12.75" customHeight="1" thickBot="1">
      <c r="B12" s="333"/>
      <c r="C12" s="283"/>
      <c r="D12" s="302"/>
      <c r="E12" s="303"/>
      <c r="F12" s="303"/>
      <c r="G12" s="334"/>
      <c r="H12" s="334"/>
      <c r="I12" s="305" t="str">
        <f t="shared" si="0"/>
        <v/>
      </c>
      <c r="J12" s="305" t="str">
        <f t="shared" si="2"/>
        <v/>
      </c>
      <c r="K12" s="306"/>
      <c r="L12" s="307">
        <f t="shared" si="1"/>
        <v>5</v>
      </c>
    </row>
    <row r="13" spans="2:12" ht="12.75" customHeight="1" thickBot="1">
      <c r="B13" s="333"/>
      <c r="C13" s="283"/>
      <c r="D13" s="302"/>
      <c r="E13" s="303"/>
      <c r="F13" s="303"/>
      <c r="G13" s="334"/>
      <c r="H13" s="334"/>
      <c r="I13" s="305" t="str">
        <f t="shared" si="0"/>
        <v/>
      </c>
      <c r="J13" s="305" t="str">
        <f t="shared" si="2"/>
        <v/>
      </c>
      <c r="K13" s="306"/>
      <c r="L13" s="307">
        <f t="shared" si="1"/>
        <v>6</v>
      </c>
    </row>
    <row r="14" spans="2:12" ht="13" thickBot="1">
      <c r="B14" s="333"/>
      <c r="C14" s="283"/>
      <c r="D14" s="302"/>
      <c r="E14" s="303"/>
      <c r="F14" s="303"/>
      <c r="G14" s="334"/>
      <c r="H14" s="334"/>
      <c r="I14" s="305" t="str">
        <f t="shared" si="0"/>
        <v/>
      </c>
      <c r="J14" s="305" t="str">
        <f t="shared" si="2"/>
        <v/>
      </c>
      <c r="K14" s="306"/>
      <c r="L14" s="307">
        <f t="shared" si="1"/>
        <v>7</v>
      </c>
    </row>
    <row r="15" spans="2:12" ht="12.75" customHeight="1" thickBot="1">
      <c r="B15" s="333"/>
      <c r="C15" s="283"/>
      <c r="D15" s="302"/>
      <c r="E15" s="303"/>
      <c r="F15" s="303"/>
      <c r="G15" s="334"/>
      <c r="H15" s="334"/>
      <c r="I15" s="305" t="str">
        <f t="shared" si="0"/>
        <v/>
      </c>
      <c r="J15" s="305" t="str">
        <f t="shared" si="2"/>
        <v/>
      </c>
      <c r="K15" s="306"/>
      <c r="L15" s="307">
        <f t="shared" si="1"/>
        <v>8</v>
      </c>
    </row>
    <row r="16" spans="2:12" ht="13" thickBot="1">
      <c r="B16" s="333"/>
      <c r="C16" s="283"/>
      <c r="D16" s="302"/>
      <c r="E16" s="303"/>
      <c r="F16" s="303"/>
      <c r="G16" s="334"/>
      <c r="H16" s="334"/>
      <c r="I16" s="305" t="str">
        <f t="shared" si="0"/>
        <v/>
      </c>
      <c r="J16" s="305" t="str">
        <f t="shared" si="2"/>
        <v/>
      </c>
      <c r="K16" s="306"/>
      <c r="L16" s="307">
        <f t="shared" si="1"/>
        <v>9</v>
      </c>
    </row>
    <row r="17" spans="2:12" ht="12.75" customHeight="1" thickBot="1">
      <c r="B17" s="333"/>
      <c r="C17" s="283"/>
      <c r="D17" s="302"/>
      <c r="E17" s="303"/>
      <c r="F17" s="303"/>
      <c r="G17" s="334"/>
      <c r="H17" s="334"/>
      <c r="I17" s="305" t="str">
        <f t="shared" si="0"/>
        <v/>
      </c>
      <c r="J17" s="305" t="str">
        <f>IF(ISBLANK($E17),"",
"Duration: "
&amp;IF(HOUR($H17-$G17)=0,"",HOUR($H17-$G17)&amp;
IF(HOUR($H17-$G17)&lt;=1," hr "," hrs "))
&amp;IF(MINUTE($H17-$G17)=0,"",
MINUTE($H17-$G17)&amp;IF(MINUTE($H17-$G17)&lt;=1," min"," mins")))</f>
        <v/>
      </c>
      <c r="K17" s="306"/>
      <c r="L17" s="307">
        <f t="shared" si="1"/>
        <v>10</v>
      </c>
    </row>
    <row r="18" spans="2:12" ht="13" thickBot="1">
      <c r="B18" s="333"/>
      <c r="C18" s="283"/>
      <c r="D18" s="302"/>
      <c r="E18" s="303"/>
      <c r="F18" s="303"/>
      <c r="G18" s="334"/>
      <c r="H18" s="334"/>
      <c r="I18" s="305" t="str">
        <f t="shared" si="0"/>
        <v/>
      </c>
      <c r="J18" s="305" t="str">
        <f t="shared" si="2"/>
        <v/>
      </c>
      <c r="K18" s="306"/>
      <c r="L18" s="307">
        <f t="shared" si="1"/>
        <v>11</v>
      </c>
    </row>
    <row r="19" spans="2:12" ht="12.75" customHeight="1" thickBot="1">
      <c r="B19" s="333"/>
      <c r="C19" s="283"/>
      <c r="D19" s="302"/>
      <c r="E19" s="303"/>
      <c r="F19" s="303"/>
      <c r="G19" s="334"/>
      <c r="H19" s="334"/>
      <c r="I19" s="305" t="str">
        <f t="shared" si="0"/>
        <v/>
      </c>
      <c r="J19" s="305" t="str">
        <f t="shared" si="2"/>
        <v/>
      </c>
      <c r="K19" s="306"/>
      <c r="L19" s="307">
        <f t="shared" si="1"/>
        <v>12</v>
      </c>
    </row>
    <row r="20" spans="2:12" ht="12.75" customHeight="1" thickBot="1">
      <c r="B20" s="333"/>
      <c r="C20" s="283"/>
      <c r="D20" s="302"/>
      <c r="E20" s="303"/>
      <c r="F20" s="303"/>
      <c r="G20" s="334"/>
      <c r="H20" s="334"/>
      <c r="I20" s="305" t="str">
        <f t="shared" si="0"/>
        <v/>
      </c>
      <c r="J20" s="305" t="str">
        <f t="shared" si="2"/>
        <v/>
      </c>
      <c r="K20" s="306"/>
      <c r="L20" s="307">
        <f t="shared" si="1"/>
        <v>13</v>
      </c>
    </row>
    <row r="21" spans="2:12" ht="12.75" customHeight="1" thickBot="1">
      <c r="B21" s="333"/>
      <c r="C21" s="283"/>
      <c r="D21" s="302"/>
      <c r="E21" s="303"/>
      <c r="F21" s="303"/>
      <c r="G21" s="334"/>
      <c r="H21" s="334"/>
      <c r="I21" s="305" t="str">
        <f t="shared" si="0"/>
        <v/>
      </c>
      <c r="J21" s="305" t="str">
        <f t="shared" si="2"/>
        <v/>
      </c>
      <c r="K21" s="306"/>
      <c r="L21" s="307">
        <f t="shared" si="1"/>
        <v>14</v>
      </c>
    </row>
    <row r="22" spans="2:12" ht="12.75" customHeight="1" thickBot="1">
      <c r="B22" s="333"/>
      <c r="C22" s="283"/>
      <c r="D22" s="302"/>
      <c r="E22" s="303"/>
      <c r="F22" s="303"/>
      <c r="G22" s="334"/>
      <c r="H22" s="334"/>
      <c r="I22" s="305" t="str">
        <f t="shared" si="0"/>
        <v/>
      </c>
      <c r="J22" s="305" t="str">
        <f t="shared" si="2"/>
        <v/>
      </c>
      <c r="K22" s="306"/>
      <c r="L22" s="307">
        <f t="shared" si="1"/>
        <v>15</v>
      </c>
    </row>
    <row r="23" spans="2:12" ht="12.75" customHeight="1" thickBot="1">
      <c r="B23" s="333"/>
      <c r="C23" s="283"/>
      <c r="D23" s="302"/>
      <c r="E23" s="303"/>
      <c r="F23" s="303"/>
      <c r="G23" s="334"/>
      <c r="H23" s="334"/>
      <c r="I23" s="305" t="str">
        <f t="shared" si="0"/>
        <v/>
      </c>
      <c r="J23" s="305" t="str">
        <f t="shared" si="2"/>
        <v/>
      </c>
      <c r="K23" s="306"/>
      <c r="L23" s="307">
        <f t="shared" si="1"/>
        <v>16</v>
      </c>
    </row>
    <row r="24" spans="2:12" ht="12.75" customHeight="1" thickBot="1">
      <c r="B24" s="333"/>
      <c r="C24" s="283"/>
      <c r="D24" s="302"/>
      <c r="E24" s="303"/>
      <c r="F24" s="303"/>
      <c r="G24" s="334"/>
      <c r="H24" s="334"/>
      <c r="I24" s="305" t="str">
        <f t="shared" si="0"/>
        <v/>
      </c>
      <c r="J24" s="305" t="str">
        <f t="shared" si="2"/>
        <v/>
      </c>
      <c r="K24" s="306"/>
      <c r="L24" s="307">
        <f t="shared" si="1"/>
        <v>17</v>
      </c>
    </row>
    <row r="25" spans="2:12" ht="12.75" customHeight="1" thickBot="1">
      <c r="B25" s="333"/>
      <c r="C25" s="283"/>
      <c r="D25" s="302"/>
      <c r="E25" s="303"/>
      <c r="F25" s="303"/>
      <c r="G25" s="334"/>
      <c r="H25" s="334"/>
      <c r="I25" s="305" t="str">
        <f t="shared" si="0"/>
        <v/>
      </c>
      <c r="J25" s="305" t="str">
        <f t="shared" si="2"/>
        <v/>
      </c>
      <c r="K25" s="306"/>
      <c r="L25" s="307">
        <f t="shared" si="1"/>
        <v>18</v>
      </c>
    </row>
    <row r="26" spans="2:12" ht="12.75" customHeight="1" thickBot="1">
      <c r="B26" s="333"/>
      <c r="C26" s="283"/>
      <c r="D26" s="302"/>
      <c r="E26" s="303"/>
      <c r="F26" s="303"/>
      <c r="G26" s="334"/>
      <c r="H26" s="334"/>
      <c r="I26" s="305" t="str">
        <f t="shared" si="0"/>
        <v/>
      </c>
      <c r="J26" s="305" t="str">
        <f t="shared" si="2"/>
        <v/>
      </c>
      <c r="K26" s="306"/>
      <c r="L26" s="307">
        <f t="shared" si="1"/>
        <v>19</v>
      </c>
    </row>
    <row r="27" spans="2:12" ht="12.75" customHeight="1" thickBot="1">
      <c r="B27" s="333"/>
      <c r="C27" s="283"/>
      <c r="D27" s="302"/>
      <c r="E27" s="303"/>
      <c r="F27" s="303"/>
      <c r="G27" s="334"/>
      <c r="H27" s="334"/>
      <c r="I27" s="305" t="str">
        <f t="shared" si="0"/>
        <v/>
      </c>
      <c r="J27" s="305" t="str">
        <f t="shared" si="2"/>
        <v/>
      </c>
      <c r="K27" s="306"/>
      <c r="L27" s="307">
        <f t="shared" si="1"/>
        <v>20</v>
      </c>
    </row>
    <row r="28" spans="2:12" ht="12.75" customHeight="1" thickBot="1">
      <c r="B28" s="333"/>
      <c r="C28" s="283"/>
      <c r="D28" s="302"/>
      <c r="E28" s="303"/>
      <c r="F28" s="303"/>
      <c r="G28" s="334"/>
      <c r="H28" s="334"/>
      <c r="I28" s="305" t="str">
        <f t="shared" si="0"/>
        <v/>
      </c>
      <c r="J28" s="305" t="str">
        <f t="shared" si="2"/>
        <v/>
      </c>
      <c r="K28" s="306"/>
      <c r="L28" s="307">
        <f t="shared" si="1"/>
        <v>21</v>
      </c>
    </row>
    <row r="29" spans="2:12" ht="12.75" customHeight="1" thickBot="1">
      <c r="B29" s="333"/>
      <c r="C29" s="283"/>
      <c r="D29" s="302"/>
      <c r="E29" s="303"/>
      <c r="F29" s="303"/>
      <c r="G29" s="334"/>
      <c r="H29" s="334"/>
      <c r="I29" s="305" t="str">
        <f t="shared" si="0"/>
        <v/>
      </c>
      <c r="J29" s="305" t="str">
        <f t="shared" si="2"/>
        <v/>
      </c>
      <c r="K29" s="306"/>
      <c r="L29" s="307">
        <f t="shared" si="1"/>
        <v>22</v>
      </c>
    </row>
    <row r="30" spans="2:12" ht="12.75" customHeight="1" thickBot="1">
      <c r="B30" s="333"/>
      <c r="C30" s="283"/>
      <c r="D30" s="302"/>
      <c r="E30" s="303"/>
      <c r="F30" s="303"/>
      <c r="G30" s="334"/>
      <c r="H30" s="334"/>
      <c r="I30" s="305" t="str">
        <f t="shared" si="0"/>
        <v/>
      </c>
      <c r="J30" s="305" t="str">
        <f t="shared" si="2"/>
        <v/>
      </c>
      <c r="K30" s="306"/>
      <c r="L30" s="307">
        <f t="shared" si="1"/>
        <v>23</v>
      </c>
    </row>
    <row r="31" spans="2:12" ht="12.75" customHeight="1" thickBot="1">
      <c r="B31" s="333"/>
      <c r="C31" s="283"/>
      <c r="D31" s="302"/>
      <c r="E31" s="303"/>
      <c r="F31" s="303"/>
      <c r="G31" s="334"/>
      <c r="H31" s="334"/>
      <c r="I31" s="305" t="str">
        <f t="shared" si="0"/>
        <v/>
      </c>
      <c r="J31" s="305" t="str">
        <f t="shared" si="2"/>
        <v/>
      </c>
      <c r="K31" s="306"/>
      <c r="L31" s="307">
        <f t="shared" si="1"/>
        <v>24</v>
      </c>
    </row>
    <row r="32" spans="2:12" ht="12.75" customHeight="1" thickBot="1">
      <c r="B32" s="333"/>
      <c r="C32" s="283"/>
      <c r="D32" s="302"/>
      <c r="E32" s="303"/>
      <c r="F32" s="303"/>
      <c r="G32" s="334"/>
      <c r="H32" s="334"/>
      <c r="I32" s="305" t="str">
        <f t="shared" si="0"/>
        <v/>
      </c>
      <c r="J32" s="305" t="str">
        <f t="shared" si="2"/>
        <v/>
      </c>
      <c r="K32" s="306"/>
      <c r="L32" s="307">
        <f t="shared" si="1"/>
        <v>25</v>
      </c>
    </row>
    <row r="33" spans="2:12" ht="12.75" customHeight="1" thickBot="1">
      <c r="B33" s="333"/>
      <c r="C33" s="283"/>
      <c r="D33" s="302"/>
      <c r="E33" s="303"/>
      <c r="F33" s="303"/>
      <c r="G33" s="334"/>
      <c r="H33" s="334"/>
      <c r="I33" s="305" t="str">
        <f t="shared" si="0"/>
        <v/>
      </c>
      <c r="J33" s="305" t="str">
        <f t="shared" si="2"/>
        <v/>
      </c>
      <c r="K33" s="306"/>
      <c r="L33" s="307">
        <f t="shared" si="1"/>
        <v>26</v>
      </c>
    </row>
    <row r="34" spans="2:12" ht="12.75" customHeight="1" thickBot="1">
      <c r="B34" s="333"/>
      <c r="C34" s="283"/>
      <c r="D34" s="302"/>
      <c r="E34" s="303"/>
      <c r="F34" s="303"/>
      <c r="G34" s="334"/>
      <c r="H34" s="334"/>
      <c r="I34" s="305" t="str">
        <f t="shared" si="0"/>
        <v/>
      </c>
      <c r="J34" s="305" t="str">
        <f t="shared" si="2"/>
        <v/>
      </c>
      <c r="K34" s="306"/>
      <c r="L34" s="307">
        <f t="shared" si="1"/>
        <v>27</v>
      </c>
    </row>
    <row r="35" spans="2:12" ht="12.75" customHeight="1" thickBot="1">
      <c r="B35" s="333"/>
      <c r="C35" s="283"/>
      <c r="D35" s="302"/>
      <c r="E35" s="303"/>
      <c r="F35" s="303"/>
      <c r="G35" s="334"/>
      <c r="H35" s="334"/>
      <c r="I35" s="305" t="str">
        <f t="shared" si="0"/>
        <v/>
      </c>
      <c r="J35" s="305" t="str">
        <f t="shared" si="2"/>
        <v/>
      </c>
      <c r="K35" s="306"/>
      <c r="L35" s="307">
        <f t="shared" si="1"/>
        <v>28</v>
      </c>
    </row>
    <row r="36" spans="2:12" ht="12.75" customHeight="1" thickBot="1">
      <c r="B36" s="333"/>
      <c r="C36" s="283"/>
      <c r="D36" s="302"/>
      <c r="E36" s="303"/>
      <c r="F36" s="303"/>
      <c r="G36" s="334"/>
      <c r="H36" s="334"/>
      <c r="I36" s="305" t="str">
        <f t="shared" si="0"/>
        <v/>
      </c>
      <c r="J36" s="305" t="str">
        <f t="shared" si="2"/>
        <v/>
      </c>
      <c r="K36" s="306"/>
      <c r="L36" s="307">
        <f t="shared" si="1"/>
        <v>29</v>
      </c>
    </row>
    <row r="37" spans="2:12" ht="12.75" customHeight="1" thickBot="1">
      <c r="B37" s="333"/>
      <c r="C37" s="283"/>
      <c r="D37" s="302"/>
      <c r="E37" s="303"/>
      <c r="F37" s="303"/>
      <c r="G37" s="334"/>
      <c r="H37" s="334"/>
      <c r="I37" s="305" t="str">
        <f t="shared" si="0"/>
        <v/>
      </c>
      <c r="J37" s="305" t="str">
        <f t="shared" si="2"/>
        <v/>
      </c>
      <c r="K37" s="306"/>
      <c r="L37" s="307">
        <f t="shared" si="1"/>
        <v>30</v>
      </c>
    </row>
    <row r="38" spans="2:12" ht="12.75" customHeight="1" thickBot="1">
      <c r="B38" s="333"/>
      <c r="C38" s="283"/>
      <c r="D38" s="302"/>
      <c r="E38" s="303"/>
      <c r="F38" s="303"/>
      <c r="G38" s="334"/>
      <c r="H38" s="334"/>
      <c r="I38" s="305" t="str">
        <f t="shared" si="0"/>
        <v/>
      </c>
      <c r="J38" s="305" t="str">
        <f t="shared" si="2"/>
        <v/>
      </c>
      <c r="K38" s="306"/>
      <c r="L38" s="307">
        <f t="shared" si="1"/>
        <v>31</v>
      </c>
    </row>
    <row r="39" spans="2:12" ht="12.75" customHeight="1" thickBot="1">
      <c r="B39" s="333"/>
      <c r="C39" s="283"/>
      <c r="D39" s="302"/>
      <c r="E39" s="303"/>
      <c r="F39" s="303"/>
      <c r="G39" s="334"/>
      <c r="H39" s="334"/>
      <c r="I39" s="305" t="str">
        <f t="shared" si="0"/>
        <v/>
      </c>
      <c r="J39" s="305" t="str">
        <f t="shared" si="2"/>
        <v/>
      </c>
      <c r="K39" s="306"/>
      <c r="L39" s="307">
        <f t="shared" si="1"/>
        <v>32</v>
      </c>
    </row>
    <row r="40" spans="2:12" ht="12.75" customHeight="1" thickBot="1">
      <c r="B40" s="333"/>
      <c r="C40" s="283"/>
      <c r="D40" s="302"/>
      <c r="E40" s="303"/>
      <c r="F40" s="303"/>
      <c r="G40" s="334"/>
      <c r="H40" s="334"/>
      <c r="I40" s="305" t="str">
        <f t="shared" si="0"/>
        <v/>
      </c>
      <c r="J40" s="305" t="str">
        <f t="shared" si="2"/>
        <v/>
      </c>
      <c r="K40" s="306"/>
      <c r="L40" s="307">
        <f t="shared" si="1"/>
        <v>33</v>
      </c>
    </row>
    <row r="41" spans="2:12" ht="12.75" customHeight="1" thickBot="1">
      <c r="B41" s="333"/>
      <c r="C41" s="283"/>
      <c r="D41" s="302"/>
      <c r="E41" s="303"/>
      <c r="F41" s="303"/>
      <c r="G41" s="334"/>
      <c r="H41" s="334"/>
      <c r="I41" s="305" t="str">
        <f t="shared" si="0"/>
        <v/>
      </c>
      <c r="J41" s="305" t="str">
        <f t="shared" si="2"/>
        <v/>
      </c>
      <c r="K41" s="306"/>
      <c r="L41" s="307">
        <f t="shared" si="1"/>
        <v>34</v>
      </c>
    </row>
    <row r="42" spans="2:12" ht="12.75" customHeight="1" thickBot="1">
      <c r="B42" s="333"/>
      <c r="C42" s="283"/>
      <c r="D42" s="302"/>
      <c r="E42" s="303"/>
      <c r="F42" s="303"/>
      <c r="G42" s="334"/>
      <c r="H42" s="334"/>
      <c r="I42" s="305" t="str">
        <f t="shared" si="0"/>
        <v/>
      </c>
      <c r="J42" s="305" t="str">
        <f t="shared" si="2"/>
        <v/>
      </c>
      <c r="K42" s="306"/>
      <c r="L42" s="307">
        <f t="shared" si="1"/>
        <v>35</v>
      </c>
    </row>
    <row r="43" spans="2:12" ht="12.75" customHeight="1" thickBot="1">
      <c r="B43" s="333"/>
      <c r="C43" s="283"/>
      <c r="D43" s="302"/>
      <c r="E43" s="303"/>
      <c r="F43" s="303"/>
      <c r="G43" s="334"/>
      <c r="H43" s="334"/>
      <c r="I43" s="305" t="str">
        <f t="shared" si="0"/>
        <v/>
      </c>
      <c r="J43" s="305" t="str">
        <f t="shared" si="2"/>
        <v/>
      </c>
      <c r="K43" s="306"/>
      <c r="L43" s="307">
        <f t="shared" si="1"/>
        <v>36</v>
      </c>
    </row>
    <row r="44" spans="2:12" ht="12.75" customHeight="1" thickBot="1">
      <c r="B44" s="333"/>
      <c r="C44" s="283"/>
      <c r="D44" s="302"/>
      <c r="E44" s="303"/>
      <c r="F44" s="303"/>
      <c r="G44" s="334"/>
      <c r="H44" s="334"/>
      <c r="I44" s="305" t="str">
        <f t="shared" si="0"/>
        <v/>
      </c>
      <c r="J44" s="305" t="str">
        <f t="shared" si="2"/>
        <v/>
      </c>
      <c r="K44" s="306"/>
      <c r="L44" s="307">
        <f t="shared" si="1"/>
        <v>37</v>
      </c>
    </row>
    <row r="45" spans="2:12" ht="12.75" customHeight="1" thickBot="1">
      <c r="B45" s="333"/>
      <c r="C45" s="283"/>
      <c r="D45" s="302"/>
      <c r="E45" s="303"/>
      <c r="F45" s="303"/>
      <c r="G45" s="334"/>
      <c r="H45" s="334"/>
      <c r="I45" s="305" t="str">
        <f t="shared" si="0"/>
        <v/>
      </c>
      <c r="J45" s="305" t="str">
        <f t="shared" si="2"/>
        <v/>
      </c>
      <c r="K45" s="306"/>
      <c r="L45" s="307">
        <f t="shared" si="1"/>
        <v>38</v>
      </c>
    </row>
    <row r="46" spans="2:12" ht="12.75" customHeight="1" thickBot="1">
      <c r="B46" s="333"/>
      <c r="C46" s="283"/>
      <c r="D46" s="302"/>
      <c r="E46" s="303"/>
      <c r="F46" s="303"/>
      <c r="G46" s="334"/>
      <c r="H46" s="334"/>
      <c r="I46" s="305" t="str">
        <f t="shared" si="0"/>
        <v/>
      </c>
      <c r="J46" s="305" t="str">
        <f t="shared" si="2"/>
        <v/>
      </c>
      <c r="K46" s="306"/>
      <c r="L46" s="307">
        <f t="shared" si="1"/>
        <v>39</v>
      </c>
    </row>
    <row r="47" spans="2:12" ht="12.75" customHeight="1" thickBot="1">
      <c r="B47" s="333"/>
      <c r="C47" s="283"/>
      <c r="D47" s="302"/>
      <c r="E47" s="303"/>
      <c r="F47" s="303"/>
      <c r="G47" s="334"/>
      <c r="H47" s="334"/>
      <c r="I47" s="305" t="str">
        <f t="shared" si="0"/>
        <v/>
      </c>
      <c r="J47" s="305" t="str">
        <f t="shared" si="2"/>
        <v/>
      </c>
      <c r="K47" s="306"/>
      <c r="L47" s="307">
        <f t="shared" si="1"/>
        <v>40</v>
      </c>
    </row>
    <row r="48" spans="2:12" ht="13" thickBot="1">
      <c r="B48" s="333"/>
      <c r="C48" s="283"/>
      <c r="D48" s="302"/>
      <c r="E48" s="303"/>
      <c r="F48" s="303"/>
      <c r="G48" s="334"/>
      <c r="H48" s="334"/>
      <c r="I48" s="305" t="str">
        <f t="shared" si="0"/>
        <v/>
      </c>
      <c r="J48" s="305" t="str">
        <f t="shared" si="2"/>
        <v/>
      </c>
      <c r="K48" s="306"/>
      <c r="L48" s="307">
        <f t="shared" si="1"/>
        <v>41</v>
      </c>
    </row>
    <row r="49" spans="2:12" ht="13" thickBot="1">
      <c r="B49" s="333"/>
      <c r="C49" s="283"/>
      <c r="D49" s="302"/>
      <c r="E49" s="303"/>
      <c r="F49" s="303"/>
      <c r="G49" s="334"/>
      <c r="H49" s="334"/>
      <c r="I49" s="305" t="str">
        <f t="shared" si="0"/>
        <v/>
      </c>
      <c r="J49" s="305" t="str">
        <f t="shared" si="2"/>
        <v/>
      </c>
      <c r="K49" s="306"/>
      <c r="L49" s="307">
        <f t="shared" si="1"/>
        <v>42</v>
      </c>
    </row>
    <row r="50" spans="2:12" ht="13" thickBot="1">
      <c r="B50" s="333"/>
      <c r="C50" s="283"/>
      <c r="D50" s="302"/>
      <c r="E50" s="303"/>
      <c r="F50" s="303"/>
      <c r="G50" s="334"/>
      <c r="H50" s="334"/>
      <c r="I50" s="305" t="str">
        <f t="shared" si="0"/>
        <v/>
      </c>
      <c r="J50" s="305" t="str">
        <f t="shared" si="2"/>
        <v/>
      </c>
      <c r="K50" s="306"/>
      <c r="L50" s="307">
        <f t="shared" si="1"/>
        <v>43</v>
      </c>
    </row>
    <row r="51" spans="2:12" ht="13" thickBot="1">
      <c r="B51" s="333"/>
      <c r="C51" s="283"/>
      <c r="D51" s="302"/>
      <c r="E51" s="303"/>
      <c r="F51" s="303"/>
      <c r="G51" s="334"/>
      <c r="H51" s="334"/>
      <c r="I51" s="305" t="str">
        <f t="shared" si="0"/>
        <v/>
      </c>
      <c r="J51" s="305" t="str">
        <f t="shared" si="2"/>
        <v/>
      </c>
      <c r="K51" s="306"/>
      <c r="L51" s="307">
        <f t="shared" si="1"/>
        <v>44</v>
      </c>
    </row>
    <row r="52" spans="2:12" ht="13" thickBot="1">
      <c r="B52" s="333"/>
      <c r="C52" s="283"/>
      <c r="D52" s="302"/>
      <c r="E52" s="303"/>
      <c r="F52" s="303"/>
      <c r="G52" s="334"/>
      <c r="H52" s="334"/>
      <c r="I52" s="305" t="str">
        <f t="shared" si="0"/>
        <v/>
      </c>
      <c r="J52" s="305" t="str">
        <f t="shared" si="2"/>
        <v/>
      </c>
      <c r="K52" s="306"/>
      <c r="L52" s="307">
        <f t="shared" si="1"/>
        <v>45</v>
      </c>
    </row>
    <row r="53" spans="2:12" ht="13" thickBot="1">
      <c r="B53" s="333"/>
      <c r="C53" s="283"/>
      <c r="D53" s="302"/>
      <c r="E53" s="303"/>
      <c r="F53" s="303"/>
      <c r="G53" s="334"/>
      <c r="H53" s="334"/>
      <c r="I53" s="305" t="str">
        <f t="shared" si="0"/>
        <v/>
      </c>
      <c r="J53" s="305" t="str">
        <f t="shared" si="2"/>
        <v/>
      </c>
      <c r="K53" s="306"/>
      <c r="L53" s="307">
        <f t="shared" si="1"/>
        <v>46</v>
      </c>
    </row>
    <row r="54" spans="2:12" ht="13" thickBot="1">
      <c r="B54" s="333"/>
      <c r="C54" s="283"/>
      <c r="D54" s="302"/>
      <c r="E54" s="303"/>
      <c r="F54" s="303"/>
      <c r="G54" s="334"/>
      <c r="H54" s="334"/>
      <c r="I54" s="305" t="str">
        <f t="shared" si="0"/>
        <v/>
      </c>
      <c r="J54" s="305" t="str">
        <f t="shared" si="2"/>
        <v/>
      </c>
      <c r="K54" s="306"/>
      <c r="L54" s="307">
        <f t="shared" si="1"/>
        <v>47</v>
      </c>
    </row>
    <row r="55" spans="2:12" ht="13" thickBot="1">
      <c r="B55" s="333"/>
      <c r="C55" s="283"/>
      <c r="D55" s="302"/>
      <c r="E55" s="303"/>
      <c r="F55" s="303"/>
      <c r="G55" s="334"/>
      <c r="H55" s="334"/>
      <c r="I55" s="305" t="str">
        <f t="shared" si="0"/>
        <v/>
      </c>
      <c r="J55" s="305" t="str">
        <f t="shared" si="2"/>
        <v/>
      </c>
      <c r="K55" s="306"/>
      <c r="L55" s="307">
        <f t="shared" si="1"/>
        <v>48</v>
      </c>
    </row>
    <row r="56" spans="2:12" ht="13" thickBot="1">
      <c r="B56" s="333"/>
      <c r="C56" s="283"/>
      <c r="D56" s="302"/>
      <c r="E56" s="303"/>
      <c r="F56" s="303"/>
      <c r="G56" s="334"/>
      <c r="H56" s="334"/>
      <c r="I56" s="305" t="str">
        <f t="shared" si="0"/>
        <v/>
      </c>
      <c r="J56" s="305" t="str">
        <f t="shared" si="2"/>
        <v/>
      </c>
      <c r="K56" s="306"/>
      <c r="L56" s="307">
        <f t="shared" si="1"/>
        <v>49</v>
      </c>
    </row>
    <row r="57" spans="2:12" ht="13" thickBot="1">
      <c r="B57" s="333"/>
      <c r="C57" s="283"/>
      <c r="D57" s="302"/>
      <c r="E57" s="303"/>
      <c r="F57" s="303"/>
      <c r="G57" s="334"/>
      <c r="H57" s="334"/>
      <c r="I57" s="305" t="str">
        <f t="shared" si="0"/>
        <v/>
      </c>
      <c r="J57" s="305" t="str">
        <f t="shared" si="2"/>
        <v/>
      </c>
      <c r="K57" s="306"/>
      <c r="L57" s="307">
        <f t="shared" si="1"/>
        <v>50</v>
      </c>
    </row>
    <row r="58" spans="2:12" ht="13" thickBot="1">
      <c r="B58" s="333"/>
      <c r="C58" s="283"/>
      <c r="D58" s="302"/>
      <c r="E58" s="303"/>
      <c r="F58" s="303"/>
      <c r="G58" s="334"/>
      <c r="H58" s="334"/>
      <c r="I58" s="305" t="str">
        <f t="shared" si="0"/>
        <v/>
      </c>
      <c r="J58" s="305" t="str">
        <f t="shared" si="2"/>
        <v/>
      </c>
      <c r="K58" s="306"/>
      <c r="L58" s="307">
        <f t="shared" si="1"/>
        <v>51</v>
      </c>
    </row>
    <row r="59" spans="2:12" ht="13" thickBot="1">
      <c r="B59" s="333"/>
      <c r="C59" s="283"/>
      <c r="D59" s="302"/>
      <c r="E59" s="303"/>
      <c r="F59" s="303"/>
      <c r="G59" s="334"/>
      <c r="H59" s="334"/>
      <c r="I59" s="305" t="str">
        <f t="shared" si="0"/>
        <v/>
      </c>
      <c r="J59" s="305" t="str">
        <f t="shared" si="2"/>
        <v/>
      </c>
      <c r="K59" s="306"/>
      <c r="L59" s="307">
        <f t="shared" si="1"/>
        <v>52</v>
      </c>
    </row>
    <row r="60" spans="2:12" ht="13" thickBot="1">
      <c r="B60" s="333"/>
      <c r="C60" s="283"/>
      <c r="D60" s="302"/>
      <c r="E60" s="303"/>
      <c r="F60" s="303"/>
      <c r="G60" s="334"/>
      <c r="H60" s="334"/>
      <c r="I60" s="305" t="str">
        <f t="shared" si="0"/>
        <v/>
      </c>
      <c r="J60" s="305" t="str">
        <f t="shared" si="2"/>
        <v/>
      </c>
      <c r="K60" s="306"/>
      <c r="L60" s="307">
        <f t="shared" si="1"/>
        <v>53</v>
      </c>
    </row>
    <row r="61" spans="2:12" ht="13" thickBot="1">
      <c r="B61" s="333"/>
      <c r="C61" s="283"/>
      <c r="D61" s="302"/>
      <c r="E61" s="303"/>
      <c r="F61" s="303"/>
      <c r="G61" s="334"/>
      <c r="H61" s="334"/>
      <c r="I61" s="305" t="str">
        <f t="shared" si="0"/>
        <v/>
      </c>
      <c r="J61" s="305" t="str">
        <f>IF(ISBLANK($E61),"",
"Duration: "
&amp;IF(HOUR($H61-$G61)=0,"",HOUR($H61-$G61)&amp;
IF(HOUR($H61-$G61)&lt;=1," hr "," hrs "))
&amp;IF(MINUTE($H61-$G61)=0,"",
MINUTE($H61-$G61)&amp;IF(MINUTE($H61-$G61)&lt;=1," min"," mins")))</f>
        <v/>
      </c>
      <c r="K61" s="306"/>
      <c r="L61" s="307">
        <f t="shared" si="1"/>
        <v>54</v>
      </c>
    </row>
    <row r="62" spans="2:12" ht="13" thickBot="1">
      <c r="B62" s="333"/>
      <c r="C62" s="283"/>
      <c r="D62" s="302"/>
      <c r="E62" s="303"/>
      <c r="F62" s="303"/>
      <c r="G62" s="334"/>
      <c r="H62" s="334"/>
      <c r="I62" s="305" t="str">
        <f t="shared" si="0"/>
        <v/>
      </c>
      <c r="J62" s="305" t="str">
        <f>IF(ISBLANK($E62),"",
"Duration: "
&amp;IF(HOUR($H62-$G62)=0,"",HOUR($H62-$G62)&amp;
IF(HOUR($H62-$G62)&lt;=1," hr "," hrs "))
&amp;IF(MINUTE($H62-$G62)=0,"",
MINUTE($H62-$G62)&amp;IF(MINUTE($H62-$G62)&lt;=1," min"," mins")))</f>
        <v/>
      </c>
      <c r="K62" s="306"/>
      <c r="L62" s="307">
        <f t="shared" si="1"/>
        <v>55</v>
      </c>
    </row>
    <row r="63" spans="2:12" ht="13" thickBot="1">
      <c r="B63" s="333"/>
      <c r="C63" s="283"/>
      <c r="D63" s="302"/>
      <c r="E63" s="303"/>
      <c r="F63" s="303"/>
      <c r="G63" s="334"/>
      <c r="H63" s="334"/>
      <c r="I63" s="305" t="str">
        <f t="shared" si="0"/>
        <v/>
      </c>
      <c r="J63" s="305" t="str">
        <f t="shared" si="2"/>
        <v/>
      </c>
      <c r="K63" s="306"/>
      <c r="L63" s="307">
        <f t="shared" si="1"/>
        <v>56</v>
      </c>
    </row>
    <row r="64" spans="2:12" ht="13" thickBot="1">
      <c r="B64" s="333"/>
      <c r="C64" s="283"/>
      <c r="D64" s="302"/>
      <c r="E64" s="303"/>
      <c r="F64" s="303"/>
      <c r="G64" s="334"/>
      <c r="H64" s="334"/>
      <c r="I64" s="305" t="str">
        <f t="shared" si="0"/>
        <v/>
      </c>
      <c r="J64" s="305" t="str">
        <f t="shared" si="2"/>
        <v/>
      </c>
      <c r="K64" s="306"/>
      <c r="L64" s="307">
        <f t="shared" si="1"/>
        <v>57</v>
      </c>
    </row>
    <row r="65" spans="2:12" ht="13" thickBot="1">
      <c r="B65" s="333"/>
      <c r="C65" s="283"/>
      <c r="D65" s="302"/>
      <c r="E65" s="303"/>
      <c r="F65" s="303"/>
      <c r="G65" s="334"/>
      <c r="H65" s="334"/>
      <c r="I65" s="305" t="str">
        <f t="shared" si="0"/>
        <v/>
      </c>
      <c r="J65" s="305" t="str">
        <f t="shared" si="2"/>
        <v/>
      </c>
      <c r="K65" s="306"/>
      <c r="L65" s="307">
        <f t="shared" si="1"/>
        <v>58</v>
      </c>
    </row>
    <row r="66" spans="2:12" ht="13" thickBot="1">
      <c r="B66" s="333"/>
      <c r="C66" s="283"/>
      <c r="D66" s="302"/>
      <c r="E66" s="303"/>
      <c r="F66" s="303"/>
      <c r="G66" s="334"/>
      <c r="H66" s="334"/>
      <c r="I66" s="305" t="str">
        <f t="shared" si="0"/>
        <v/>
      </c>
      <c r="J66" s="305" t="str">
        <f t="shared" si="2"/>
        <v/>
      </c>
      <c r="K66" s="306"/>
      <c r="L66" s="307">
        <f t="shared" si="1"/>
        <v>59</v>
      </c>
    </row>
    <row r="67" spans="2:12" ht="13" thickBot="1">
      <c r="B67" s="333"/>
      <c r="C67" s="283"/>
      <c r="D67" s="302"/>
      <c r="E67" s="303"/>
      <c r="F67" s="303"/>
      <c r="G67" s="334"/>
      <c r="H67" s="334"/>
      <c r="I67" s="305" t="str">
        <f t="shared" si="0"/>
        <v/>
      </c>
      <c r="J67" s="305" t="str">
        <f t="shared" si="2"/>
        <v/>
      </c>
      <c r="K67" s="306"/>
      <c r="L67" s="307">
        <f t="shared" si="1"/>
        <v>60</v>
      </c>
    </row>
    <row r="68" spans="2:12" ht="13" thickBot="1">
      <c r="B68" s="333"/>
      <c r="C68" s="283"/>
      <c r="D68" s="302"/>
      <c r="E68" s="303"/>
      <c r="F68" s="303"/>
      <c r="G68" s="334"/>
      <c r="H68" s="334"/>
      <c r="I68" s="305" t="str">
        <f t="shared" si="0"/>
        <v/>
      </c>
      <c r="J68" s="305" t="str">
        <f t="shared" si="2"/>
        <v/>
      </c>
      <c r="K68" s="306"/>
      <c r="L68" s="307">
        <f t="shared" si="1"/>
        <v>61</v>
      </c>
    </row>
    <row r="69" spans="2:12" ht="13" thickBot="1">
      <c r="B69" s="333"/>
      <c r="C69" s="283"/>
      <c r="D69" s="302"/>
      <c r="E69" s="303"/>
      <c r="F69" s="303"/>
      <c r="G69" s="334"/>
      <c r="H69" s="334"/>
      <c r="I69" s="305" t="str">
        <f t="shared" si="0"/>
        <v/>
      </c>
      <c r="J69" s="305" t="str">
        <f t="shared" si="2"/>
        <v/>
      </c>
      <c r="K69" s="306"/>
      <c r="L69" s="307">
        <f t="shared" si="1"/>
        <v>62</v>
      </c>
    </row>
    <row r="70" spans="2:12" ht="13" thickBot="1">
      <c r="B70" s="333"/>
      <c r="C70" s="283"/>
      <c r="D70" s="302"/>
      <c r="E70" s="303"/>
      <c r="F70" s="303"/>
      <c r="G70" s="334"/>
      <c r="H70" s="334"/>
      <c r="I70" s="305" t="str">
        <f t="shared" si="0"/>
        <v/>
      </c>
      <c r="J70" s="305" t="str">
        <f t="shared" si="2"/>
        <v/>
      </c>
      <c r="K70" s="306"/>
      <c r="L70" s="307">
        <f t="shared" si="1"/>
        <v>63</v>
      </c>
    </row>
    <row r="71" spans="2:12" ht="13" thickBot="1">
      <c r="B71" s="333"/>
      <c r="C71" s="283"/>
      <c r="D71" s="302"/>
      <c r="E71" s="303"/>
      <c r="F71" s="303"/>
      <c r="G71" s="334"/>
      <c r="H71" s="334"/>
      <c r="I71" s="305" t="str">
        <f t="shared" si="0"/>
        <v/>
      </c>
      <c r="J71" s="305" t="str">
        <f t="shared" si="2"/>
        <v/>
      </c>
      <c r="K71" s="306"/>
      <c r="L71" s="307">
        <f t="shared" si="1"/>
        <v>64</v>
      </c>
    </row>
    <row r="72" spans="2:12" ht="13" thickBot="1">
      <c r="B72" s="333"/>
      <c r="C72" s="283"/>
      <c r="D72" s="302"/>
      <c r="E72" s="303"/>
      <c r="F72" s="303"/>
      <c r="G72" s="334"/>
      <c r="H72" s="334"/>
      <c r="I72" s="305" t="str">
        <f t="shared" si="0"/>
        <v/>
      </c>
      <c r="J72" s="305" t="str">
        <f t="shared" si="2"/>
        <v/>
      </c>
      <c r="K72" s="306"/>
      <c r="L72" s="307">
        <f t="shared" si="1"/>
        <v>65</v>
      </c>
    </row>
    <row r="73" spans="2:12" ht="13" thickBot="1">
      <c r="B73" s="333"/>
      <c r="C73" s="283"/>
      <c r="D73" s="302"/>
      <c r="E73" s="303"/>
      <c r="F73" s="303"/>
      <c r="G73" s="334"/>
      <c r="H73" s="334"/>
      <c r="I73" s="305" t="str">
        <f t="shared" si="0"/>
        <v/>
      </c>
      <c r="J73" s="305" t="str">
        <f t="shared" si="2"/>
        <v/>
      </c>
      <c r="K73" s="306"/>
      <c r="L73" s="307">
        <f t="shared" si="1"/>
        <v>66</v>
      </c>
    </row>
    <row r="74" spans="2:12" ht="13" thickBot="1">
      <c r="B74" s="333"/>
      <c r="C74" s="283"/>
      <c r="D74" s="302"/>
      <c r="E74" s="303"/>
      <c r="F74" s="303"/>
      <c r="G74" s="334"/>
      <c r="H74" s="334"/>
      <c r="I74" s="305" t="str">
        <f t="shared" si="0"/>
        <v/>
      </c>
      <c r="J74" s="305" t="str">
        <f t="shared" si="2"/>
        <v/>
      </c>
      <c r="K74" s="306"/>
      <c r="L74" s="307">
        <f t="shared" si="1"/>
        <v>67</v>
      </c>
    </row>
    <row r="75" spans="2:12" ht="13" thickBot="1">
      <c r="B75" s="333"/>
      <c r="C75" s="283"/>
      <c r="D75" s="302"/>
      <c r="E75" s="303"/>
      <c r="F75" s="303"/>
      <c r="G75" s="334"/>
      <c r="H75" s="334"/>
      <c r="I75" s="305" t="str">
        <f t="shared" si="0"/>
        <v/>
      </c>
      <c r="J75" s="305" t="str">
        <f t="shared" si="2"/>
        <v/>
      </c>
      <c r="K75" s="306"/>
      <c r="L75" s="307">
        <f t="shared" si="1"/>
        <v>68</v>
      </c>
    </row>
    <row r="76" spans="2:12" ht="13" thickBot="1">
      <c r="B76" s="333"/>
      <c r="C76" s="283"/>
      <c r="D76" s="302"/>
      <c r="E76" s="303"/>
      <c r="F76" s="303"/>
      <c r="G76" s="334"/>
      <c r="H76" s="334"/>
      <c r="I76" s="305" t="str">
        <f t="shared" si="0"/>
        <v/>
      </c>
      <c r="J76" s="305" t="str">
        <f t="shared" si="2"/>
        <v/>
      </c>
      <c r="K76" s="306"/>
      <c r="L76" s="307">
        <f t="shared" si="1"/>
        <v>69</v>
      </c>
    </row>
    <row r="77" spans="2:12" ht="13" thickBot="1">
      <c r="B77" s="333"/>
      <c r="C77" s="283"/>
      <c r="D77" s="302"/>
      <c r="E77" s="303"/>
      <c r="F77" s="303"/>
      <c r="G77" s="334"/>
      <c r="H77" s="334"/>
      <c r="I77" s="305" t="str">
        <f t="shared" si="0"/>
        <v/>
      </c>
      <c r="J77" s="305" t="str">
        <f t="shared" si="2"/>
        <v/>
      </c>
      <c r="K77" s="306"/>
      <c r="L77" s="307">
        <f t="shared" si="1"/>
        <v>70</v>
      </c>
    </row>
    <row r="78" spans="2:12" ht="13" thickBot="1">
      <c r="B78" s="333"/>
      <c r="C78" s="283"/>
      <c r="D78" s="302"/>
      <c r="E78" s="303"/>
      <c r="F78" s="303"/>
      <c r="G78" s="334"/>
      <c r="H78" s="334"/>
      <c r="I78" s="305" t="str">
        <f t="shared" si="0"/>
        <v/>
      </c>
      <c r="J78" s="305" t="str">
        <f t="shared" si="2"/>
        <v/>
      </c>
      <c r="K78" s="306"/>
      <c r="L78" s="307">
        <f t="shared" si="1"/>
        <v>71</v>
      </c>
    </row>
    <row r="79" spans="2:12" ht="13" thickBot="1">
      <c r="B79" s="333"/>
      <c r="C79" s="283"/>
      <c r="D79" s="302"/>
      <c r="E79" s="303"/>
      <c r="F79" s="303"/>
      <c r="G79" s="334"/>
      <c r="H79" s="334"/>
      <c r="I79" s="305" t="str">
        <f t="shared" si="0"/>
        <v/>
      </c>
      <c r="J79" s="305" t="str">
        <f t="shared" si="2"/>
        <v/>
      </c>
      <c r="K79" s="306"/>
      <c r="L79" s="307">
        <f t="shared" si="1"/>
        <v>72</v>
      </c>
    </row>
    <row r="80" spans="2:12" ht="13" thickBot="1">
      <c r="B80" s="333"/>
      <c r="C80" s="283"/>
      <c r="D80" s="302"/>
      <c r="E80" s="303"/>
      <c r="F80" s="303"/>
      <c r="G80" s="334"/>
      <c r="H80" s="334"/>
      <c r="I80" s="305" t="str">
        <f t="shared" si="0"/>
        <v/>
      </c>
      <c r="J80" s="305" t="str">
        <f t="shared" si="2"/>
        <v/>
      </c>
      <c r="K80" s="306"/>
      <c r="L80" s="307">
        <f t="shared" si="1"/>
        <v>73</v>
      </c>
    </row>
    <row r="81" spans="2:12" ht="13" thickBot="1">
      <c r="B81" s="333"/>
      <c r="C81" s="283"/>
      <c r="D81" s="302"/>
      <c r="E81" s="303"/>
      <c r="F81" s="303"/>
      <c r="G81" s="334"/>
      <c r="H81" s="334"/>
      <c r="I81" s="305" t="str">
        <f t="shared" si="0"/>
        <v/>
      </c>
      <c r="J81" s="305" t="str">
        <f t="shared" si="2"/>
        <v/>
      </c>
      <c r="K81" s="306"/>
      <c r="L81" s="307">
        <f t="shared" si="1"/>
        <v>74</v>
      </c>
    </row>
    <row r="82" spans="2:12" ht="13" thickBot="1">
      <c r="B82" s="333"/>
      <c r="C82" s="283"/>
      <c r="D82" s="302"/>
      <c r="E82" s="303"/>
      <c r="F82" s="303"/>
      <c r="G82" s="334"/>
      <c r="H82" s="334"/>
      <c r="I82" s="305" t="str">
        <f t="shared" si="0"/>
        <v/>
      </c>
      <c r="J82" s="305" t="str">
        <f t="shared" si="2"/>
        <v/>
      </c>
      <c r="K82" s="306"/>
      <c r="L82" s="307">
        <f t="shared" si="1"/>
        <v>75</v>
      </c>
    </row>
    <row r="83" spans="2:12" ht="13" thickBot="1">
      <c r="B83" s="333"/>
      <c r="C83" s="283"/>
      <c r="D83" s="302"/>
      <c r="E83" s="303"/>
      <c r="F83" s="303"/>
      <c r="G83" s="334"/>
      <c r="H83" s="334"/>
      <c r="I83" s="305" t="str">
        <f t="shared" si="0"/>
        <v/>
      </c>
      <c r="J83" s="305" t="str">
        <f t="shared" si="2"/>
        <v/>
      </c>
      <c r="K83" s="306"/>
      <c r="L83" s="307">
        <f t="shared" si="1"/>
        <v>76</v>
      </c>
    </row>
    <row r="84" spans="2:12" ht="13" thickBot="1">
      <c r="B84" s="333"/>
      <c r="C84" s="283"/>
      <c r="D84" s="302"/>
      <c r="E84" s="303"/>
      <c r="F84" s="303"/>
      <c r="G84" s="334"/>
      <c r="H84" s="334"/>
      <c r="I84" s="305" t="str">
        <f t="shared" si="0"/>
        <v/>
      </c>
      <c r="J84" s="305" t="str">
        <f t="shared" si="2"/>
        <v/>
      </c>
      <c r="K84" s="306"/>
      <c r="L84" s="307">
        <f t="shared" si="1"/>
        <v>77</v>
      </c>
    </row>
    <row r="85" spans="2:12" ht="13" thickBot="1">
      <c r="B85" s="333"/>
      <c r="C85" s="283"/>
      <c r="D85" s="302"/>
      <c r="E85" s="303"/>
      <c r="F85" s="303"/>
      <c r="G85" s="334"/>
      <c r="H85" s="334"/>
      <c r="I85" s="305" t="str">
        <f t="shared" si="0"/>
        <v/>
      </c>
      <c r="J85" s="305" t="str">
        <f t="shared" si="2"/>
        <v/>
      </c>
      <c r="K85" s="306"/>
      <c r="L85" s="307">
        <f t="shared" si="1"/>
        <v>78</v>
      </c>
    </row>
    <row r="86" spans="2:12" ht="13" thickBot="1">
      <c r="B86" s="333"/>
      <c r="C86" s="283"/>
      <c r="D86" s="302"/>
      <c r="E86" s="303"/>
      <c r="F86" s="303"/>
      <c r="G86" s="334"/>
      <c r="H86" s="334"/>
      <c r="I86" s="305" t="str">
        <f t="shared" si="0"/>
        <v/>
      </c>
      <c r="J86" s="305" t="str">
        <f t="shared" si="2"/>
        <v/>
      </c>
      <c r="K86" s="306"/>
      <c r="L86" s="307">
        <f t="shared" si="1"/>
        <v>79</v>
      </c>
    </row>
    <row r="87" spans="2:12" ht="13" thickBot="1">
      <c r="B87" s="333"/>
      <c r="C87" s="283"/>
      <c r="D87" s="302"/>
      <c r="E87" s="303"/>
      <c r="F87" s="303"/>
      <c r="G87" s="334"/>
      <c r="H87" s="334"/>
      <c r="I87" s="305" t="str">
        <f t="shared" si="0"/>
        <v/>
      </c>
      <c r="J87" s="305" t="str">
        <f t="shared" si="2"/>
        <v/>
      </c>
      <c r="K87" s="306"/>
      <c r="L87" s="307">
        <f t="shared" si="1"/>
        <v>80</v>
      </c>
    </row>
    <row r="88" spans="2:12" ht="13" thickBot="1">
      <c r="B88" s="333"/>
      <c r="C88" s="283"/>
      <c r="D88" s="302"/>
      <c r="E88" s="303"/>
      <c r="F88" s="303"/>
      <c r="G88" s="334"/>
      <c r="H88" s="334"/>
      <c r="I88" s="305" t="str">
        <f t="shared" si="0"/>
        <v/>
      </c>
      <c r="J88" s="305" t="str">
        <f t="shared" si="2"/>
        <v/>
      </c>
      <c r="K88" s="306"/>
      <c r="L88" s="307">
        <f t="shared" si="1"/>
        <v>81</v>
      </c>
    </row>
    <row r="89" spans="2:12" ht="13" thickBot="1">
      <c r="B89" s="333"/>
      <c r="C89" s="283"/>
      <c r="D89" s="302"/>
      <c r="E89" s="303"/>
      <c r="F89" s="303"/>
      <c r="G89" s="334"/>
      <c r="H89" s="334"/>
      <c r="I89" s="305" t="str">
        <f t="shared" si="0"/>
        <v/>
      </c>
      <c r="J89" s="305" t="str">
        <f t="shared" si="2"/>
        <v/>
      </c>
      <c r="K89" s="306"/>
      <c r="L89" s="307">
        <f t="shared" si="1"/>
        <v>82</v>
      </c>
    </row>
    <row r="90" spans="2:12" ht="13" thickBot="1">
      <c r="B90" s="333"/>
      <c r="C90" s="283"/>
      <c r="D90" s="302"/>
      <c r="E90" s="303"/>
      <c r="F90" s="303"/>
      <c r="G90" s="334"/>
      <c r="H90" s="334"/>
      <c r="I90" s="305" t="str">
        <f t="shared" si="0"/>
        <v/>
      </c>
      <c r="J90" s="305" t="str">
        <f t="shared" si="2"/>
        <v/>
      </c>
      <c r="K90" s="306"/>
      <c r="L90" s="307">
        <f t="shared" si="1"/>
        <v>83</v>
      </c>
    </row>
    <row r="91" spans="2:12" ht="13" thickBot="1">
      <c r="B91" s="333"/>
      <c r="C91" s="283"/>
      <c r="D91" s="302"/>
      <c r="E91" s="303"/>
      <c r="F91" s="303"/>
      <c r="G91" s="334"/>
      <c r="H91" s="334"/>
      <c r="I91" s="305" t="str">
        <f t="shared" si="0"/>
        <v/>
      </c>
      <c r="J91" s="305" t="str">
        <f t="shared" si="2"/>
        <v/>
      </c>
      <c r="K91" s="306"/>
      <c r="L91" s="307">
        <f t="shared" si="1"/>
        <v>84</v>
      </c>
    </row>
    <row r="92" spans="2:12" ht="13" thickBot="1">
      <c r="B92" s="333"/>
      <c r="C92" s="283"/>
      <c r="D92" s="302"/>
      <c r="E92" s="303"/>
      <c r="F92" s="303"/>
      <c r="G92" s="334"/>
      <c r="H92" s="334"/>
      <c r="I92" s="305" t="str">
        <f t="shared" si="0"/>
        <v/>
      </c>
      <c r="J92" s="305" t="str">
        <f t="shared" si="2"/>
        <v/>
      </c>
      <c r="K92" s="306"/>
      <c r="L92" s="307">
        <f t="shared" si="1"/>
        <v>85</v>
      </c>
    </row>
    <row r="93" spans="2:12" ht="13" thickBot="1">
      <c r="B93" s="333"/>
      <c r="C93" s="283"/>
      <c r="D93" s="302"/>
      <c r="E93" s="303"/>
      <c r="F93" s="303"/>
      <c r="G93" s="334"/>
      <c r="H93" s="334"/>
      <c r="I93" s="305" t="str">
        <f t="shared" si="0"/>
        <v/>
      </c>
      <c r="J93" s="305" t="str">
        <f t="shared" si="2"/>
        <v/>
      </c>
      <c r="K93" s="306"/>
      <c r="L93" s="307">
        <f t="shared" si="1"/>
        <v>86</v>
      </c>
    </row>
    <row r="94" spans="2:12" ht="13" thickBot="1">
      <c r="B94" s="333"/>
      <c r="C94" s="283"/>
      <c r="D94" s="302"/>
      <c r="E94" s="303"/>
      <c r="F94" s="303"/>
      <c r="G94" s="334"/>
      <c r="H94" s="334"/>
      <c r="I94" s="305" t="str">
        <f t="shared" si="0"/>
        <v/>
      </c>
      <c r="J94" s="305" t="str">
        <f t="shared" si="2"/>
        <v/>
      </c>
      <c r="K94" s="306"/>
      <c r="L94" s="307">
        <f t="shared" si="1"/>
        <v>87</v>
      </c>
    </row>
    <row r="95" spans="2:12" ht="13" thickBot="1">
      <c r="B95" s="333"/>
      <c r="C95" s="283"/>
      <c r="D95" s="302"/>
      <c r="E95" s="303"/>
      <c r="F95" s="303"/>
      <c r="G95" s="334"/>
      <c r="H95" s="334"/>
      <c r="I95" s="305" t="str">
        <f t="shared" si="0"/>
        <v/>
      </c>
      <c r="J95" s="305" t="str">
        <f t="shared" si="2"/>
        <v/>
      </c>
      <c r="K95" s="306"/>
      <c r="L95" s="307">
        <f t="shared" si="1"/>
        <v>88</v>
      </c>
    </row>
    <row r="96" spans="2:12" ht="13" thickBot="1">
      <c r="B96" s="333"/>
      <c r="C96" s="283"/>
      <c r="D96" s="302"/>
      <c r="E96" s="303"/>
      <c r="F96" s="303"/>
      <c r="G96" s="334"/>
      <c r="H96" s="334"/>
      <c r="I96" s="305" t="str">
        <f t="shared" si="0"/>
        <v/>
      </c>
      <c r="J96" s="305" t="str">
        <f t="shared" si="2"/>
        <v/>
      </c>
      <c r="K96" s="306"/>
      <c r="L96" s="307">
        <f t="shared" si="1"/>
        <v>89</v>
      </c>
    </row>
    <row r="97" spans="2:12" ht="13" thickBot="1">
      <c r="B97" s="333"/>
      <c r="C97" s="283"/>
      <c r="D97" s="302"/>
      <c r="E97" s="303"/>
      <c r="F97" s="303"/>
      <c r="G97" s="334"/>
      <c r="H97" s="334"/>
      <c r="I97" s="305" t="str">
        <f t="shared" si="0"/>
        <v/>
      </c>
      <c r="J97" s="305" t="str">
        <f t="shared" si="2"/>
        <v/>
      </c>
      <c r="K97" s="306"/>
      <c r="L97" s="307">
        <f t="shared" si="1"/>
        <v>90</v>
      </c>
    </row>
    <row r="98" spans="2:12" ht="13" thickBot="1">
      <c r="B98" s="333"/>
      <c r="C98" s="283"/>
      <c r="D98" s="302"/>
      <c r="E98" s="303"/>
      <c r="F98" s="303"/>
      <c r="G98" s="334"/>
      <c r="H98" s="334"/>
      <c r="I98" s="305" t="str">
        <f t="shared" si="0"/>
        <v/>
      </c>
      <c r="J98" s="305" t="str">
        <f t="shared" si="2"/>
        <v/>
      </c>
      <c r="K98" s="306"/>
      <c r="L98" s="307">
        <f t="shared" si="1"/>
        <v>91</v>
      </c>
    </row>
    <row r="99" spans="2:12" ht="13" thickBot="1">
      <c r="B99" s="333"/>
      <c r="C99" s="283"/>
      <c r="D99" s="302"/>
      <c r="E99" s="303"/>
      <c r="F99" s="303"/>
      <c r="G99" s="334"/>
      <c r="H99" s="334"/>
      <c r="I99" s="305" t="str">
        <f t="shared" si="0"/>
        <v/>
      </c>
      <c r="J99" s="305" t="str">
        <f t="shared" si="2"/>
        <v/>
      </c>
      <c r="K99" s="306"/>
      <c r="L99" s="307">
        <f t="shared" si="1"/>
        <v>92</v>
      </c>
    </row>
    <row r="100" spans="2:12" ht="13" thickBot="1">
      <c r="B100" s="333"/>
      <c r="C100" s="283"/>
      <c r="D100" s="302"/>
      <c r="E100" s="303"/>
      <c r="F100" s="303"/>
      <c r="G100" s="334"/>
      <c r="H100" s="334"/>
      <c r="I100" s="305" t="str">
        <f t="shared" si="0"/>
        <v/>
      </c>
      <c r="J100" s="305" t="str">
        <f t="shared" si="2"/>
        <v/>
      </c>
      <c r="K100" s="306"/>
      <c r="L100" s="307">
        <f t="shared" si="1"/>
        <v>93</v>
      </c>
    </row>
    <row r="101" spans="2:12" ht="13" thickBot="1">
      <c r="B101" s="333"/>
      <c r="C101" s="283"/>
      <c r="D101" s="302"/>
      <c r="E101" s="303"/>
      <c r="F101" s="303"/>
      <c r="G101" s="334"/>
      <c r="H101" s="334"/>
      <c r="I101" s="305" t="str">
        <f t="shared" si="0"/>
        <v/>
      </c>
      <c r="J101" s="305" t="str">
        <f t="shared" si="2"/>
        <v/>
      </c>
      <c r="K101" s="306"/>
      <c r="L101" s="307">
        <f t="shared" si="1"/>
        <v>94</v>
      </c>
    </row>
    <row r="102" spans="2:12" ht="13" thickBot="1">
      <c r="B102" s="333"/>
      <c r="C102" s="283"/>
      <c r="D102" s="302"/>
      <c r="E102" s="303"/>
      <c r="F102" s="303"/>
      <c r="G102" s="334"/>
      <c r="H102" s="334"/>
      <c r="I102" s="305" t="str">
        <f t="shared" si="0"/>
        <v/>
      </c>
      <c r="J102" s="305" t="str">
        <f t="shared" si="2"/>
        <v/>
      </c>
      <c r="K102" s="306"/>
      <c r="L102" s="307">
        <f t="shared" si="1"/>
        <v>95</v>
      </c>
    </row>
    <row r="103" spans="2:12" ht="13" thickBot="1">
      <c r="B103" s="333"/>
      <c r="C103" s="283"/>
      <c r="D103" s="302"/>
      <c r="E103" s="303"/>
      <c r="F103" s="303"/>
      <c r="G103" s="334"/>
      <c r="H103" s="334"/>
      <c r="I103" s="305" t="str">
        <f t="shared" si="0"/>
        <v/>
      </c>
      <c r="J103" s="305" t="str">
        <f t="shared" si="2"/>
        <v/>
      </c>
      <c r="K103" s="306"/>
      <c r="L103" s="307">
        <f t="shared" si="1"/>
        <v>96</v>
      </c>
    </row>
    <row r="104" spans="2:12" ht="13" thickBot="1">
      <c r="B104" s="333"/>
      <c r="C104" s="283"/>
      <c r="D104" s="302"/>
      <c r="E104" s="303"/>
      <c r="F104" s="303"/>
      <c r="G104" s="334"/>
      <c r="H104" s="334"/>
      <c r="I104" s="305" t="str">
        <f t="shared" si="0"/>
        <v/>
      </c>
      <c r="J104" s="305" t="str">
        <f t="shared" si="2"/>
        <v/>
      </c>
      <c r="K104" s="306"/>
      <c r="L104" s="307">
        <f t="shared" si="1"/>
        <v>97</v>
      </c>
    </row>
    <row r="105" spans="2:12" ht="13" thickBot="1">
      <c r="B105" s="333"/>
      <c r="C105" s="283"/>
      <c r="D105" s="302"/>
      <c r="E105" s="303"/>
      <c r="F105" s="303"/>
      <c r="G105" s="334"/>
      <c r="H105" s="334"/>
      <c r="I105" s="305" t="str">
        <f t="shared" si="0"/>
        <v/>
      </c>
      <c r="J105" s="305" t="str">
        <f t="shared" si="2"/>
        <v/>
      </c>
      <c r="K105" s="306"/>
      <c r="L105" s="307">
        <f t="shared" si="1"/>
        <v>98</v>
      </c>
    </row>
    <row r="106" spans="2:12" ht="13" thickBot="1">
      <c r="B106" s="333"/>
      <c r="C106" s="283"/>
      <c r="D106" s="302"/>
      <c r="E106" s="303"/>
      <c r="F106" s="303"/>
      <c r="G106" s="334"/>
      <c r="H106" s="334"/>
      <c r="I106" s="305" t="str">
        <f t="shared" si="0"/>
        <v/>
      </c>
      <c r="J106" s="305" t="str">
        <f t="shared" si="2"/>
        <v/>
      </c>
      <c r="K106" s="306"/>
      <c r="L106" s="307">
        <f t="shared" si="1"/>
        <v>99</v>
      </c>
    </row>
    <row r="107" spans="2:12" ht="13" thickBot="1">
      <c r="B107" s="333"/>
      <c r="C107" s="283"/>
      <c r="D107" s="302"/>
      <c r="E107" s="303"/>
      <c r="F107" s="303"/>
      <c r="G107" s="334"/>
      <c r="H107" s="334"/>
      <c r="I107" s="305" t="str">
        <f t="shared" si="0"/>
        <v/>
      </c>
      <c r="J107" s="305" t="str">
        <f t="shared" si="2"/>
        <v/>
      </c>
      <c r="K107" s="306"/>
      <c r="L107" s="307">
        <f t="shared" si="1"/>
        <v>100</v>
      </c>
    </row>
    <row r="108" spans="2:12" ht="13" thickBot="1">
      <c r="B108" s="333"/>
      <c r="C108" s="283"/>
      <c r="D108" s="302"/>
      <c r="E108" s="303"/>
      <c r="F108" s="303"/>
      <c r="G108" s="334"/>
      <c r="H108" s="334"/>
      <c r="I108" s="305" t="str">
        <f t="shared" si="0"/>
        <v/>
      </c>
      <c r="J108" s="305" t="str">
        <f t="shared" si="2"/>
        <v/>
      </c>
      <c r="K108" s="306"/>
      <c r="L108" s="307">
        <f t="shared" si="1"/>
        <v>101</v>
      </c>
    </row>
    <row r="109" spans="2:12" ht="13" thickBot="1">
      <c r="B109" s="333"/>
      <c r="C109" s="283"/>
      <c r="D109" s="302"/>
      <c r="E109" s="303"/>
      <c r="F109" s="303"/>
      <c r="G109" s="334"/>
      <c r="H109" s="334"/>
      <c r="I109" s="305" t="str">
        <f t="shared" si="0"/>
        <v/>
      </c>
      <c r="J109" s="305" t="str">
        <f t="shared" si="2"/>
        <v/>
      </c>
      <c r="K109" s="306"/>
      <c r="L109" s="307">
        <f t="shared" si="1"/>
        <v>102</v>
      </c>
    </row>
    <row r="110" spans="2:12" ht="13" thickBot="1">
      <c r="B110" s="333"/>
      <c r="C110" s="283"/>
      <c r="D110" s="302"/>
      <c r="E110" s="303"/>
      <c r="F110" s="303"/>
      <c r="G110" s="334"/>
      <c r="H110" s="334"/>
      <c r="I110" s="305" t="str">
        <f t="shared" si="0"/>
        <v/>
      </c>
      <c r="J110" s="305" t="str">
        <f t="shared" si="2"/>
        <v/>
      </c>
      <c r="K110" s="306"/>
      <c r="L110" s="307">
        <f t="shared" si="1"/>
        <v>103</v>
      </c>
    </row>
    <row r="111" spans="2:12" ht="13" thickBot="1">
      <c r="B111" s="333"/>
      <c r="C111" s="283"/>
      <c r="D111" s="302"/>
      <c r="E111" s="303"/>
      <c r="F111" s="303"/>
      <c r="G111" s="334"/>
      <c r="H111" s="334"/>
      <c r="I111" s="305" t="str">
        <f t="shared" si="0"/>
        <v/>
      </c>
      <c r="J111" s="305" t="str">
        <f t="shared" si="2"/>
        <v/>
      </c>
      <c r="K111" s="306"/>
      <c r="L111" s="307">
        <f t="shared" si="1"/>
        <v>104</v>
      </c>
    </row>
    <row r="112" spans="2:12" ht="13" thickBot="1">
      <c r="B112" s="333"/>
      <c r="C112" s="283"/>
      <c r="D112" s="302"/>
      <c r="E112" s="303"/>
      <c r="F112" s="303"/>
      <c r="G112" s="334"/>
      <c r="H112" s="334"/>
      <c r="I112" s="305" t="str">
        <f t="shared" si="0"/>
        <v/>
      </c>
      <c r="J112" s="305" t="str">
        <f t="shared" si="2"/>
        <v/>
      </c>
      <c r="K112" s="306"/>
      <c r="L112" s="307">
        <f t="shared" si="1"/>
        <v>105</v>
      </c>
    </row>
    <row r="113" spans="2:12" ht="13" thickBot="1">
      <c r="B113" s="333"/>
      <c r="C113" s="283"/>
      <c r="D113" s="302"/>
      <c r="E113" s="303"/>
      <c r="F113" s="303"/>
      <c r="G113" s="334"/>
      <c r="H113" s="334"/>
      <c r="I113" s="305" t="str">
        <f t="shared" si="0"/>
        <v/>
      </c>
      <c r="J113" s="305" t="str">
        <f t="shared" si="2"/>
        <v/>
      </c>
      <c r="K113" s="306"/>
      <c r="L113" s="307">
        <f t="shared" si="1"/>
        <v>106</v>
      </c>
    </row>
    <row r="114" spans="2:12" ht="13" thickBot="1">
      <c r="B114" s="333"/>
      <c r="C114" s="283"/>
      <c r="D114" s="302"/>
      <c r="E114" s="303"/>
      <c r="F114" s="303"/>
      <c r="G114" s="334"/>
      <c r="H114" s="334"/>
      <c r="I114" s="305" t="str">
        <f t="shared" si="0"/>
        <v/>
      </c>
      <c r="J114" s="305" t="str">
        <f t="shared" si="2"/>
        <v/>
      </c>
      <c r="K114" s="306"/>
      <c r="L114" s="307">
        <f t="shared" si="1"/>
        <v>107</v>
      </c>
    </row>
    <row r="115" spans="2:12" ht="13" thickBot="1">
      <c r="B115" s="333"/>
      <c r="C115" s="283"/>
      <c r="D115" s="302"/>
      <c r="E115" s="303"/>
      <c r="F115" s="303"/>
      <c r="G115" s="334"/>
      <c r="H115" s="334"/>
      <c r="I115" s="305" t="str">
        <f t="shared" si="0"/>
        <v/>
      </c>
      <c r="J115" s="305" t="str">
        <f t="shared" si="2"/>
        <v/>
      </c>
      <c r="K115" s="306"/>
      <c r="L115" s="307">
        <f t="shared" si="1"/>
        <v>108</v>
      </c>
    </row>
    <row r="116" spans="2:12" ht="13" thickBot="1">
      <c r="B116" s="333"/>
      <c r="C116" s="283"/>
      <c r="D116" s="302"/>
      <c r="E116" s="303"/>
      <c r="F116" s="303"/>
      <c r="G116" s="334"/>
      <c r="H116" s="334"/>
      <c r="I116" s="305" t="str">
        <f t="shared" si="0"/>
        <v/>
      </c>
      <c r="J116" s="305" t="str">
        <f t="shared" si="2"/>
        <v/>
      </c>
      <c r="K116" s="306"/>
      <c r="L116" s="307">
        <f t="shared" si="1"/>
        <v>109</v>
      </c>
    </row>
    <row r="117" spans="2:12" ht="13" thickBot="1">
      <c r="B117" s="333"/>
      <c r="C117" s="283"/>
      <c r="D117" s="302"/>
      <c r="E117" s="303"/>
      <c r="F117" s="303"/>
      <c r="G117" s="334"/>
      <c r="H117" s="334"/>
      <c r="I117" s="305" t="str">
        <f t="shared" si="0"/>
        <v/>
      </c>
      <c r="J117" s="305" t="str">
        <f t="shared" si="2"/>
        <v/>
      </c>
      <c r="K117" s="306"/>
      <c r="L117" s="307">
        <f t="shared" si="1"/>
        <v>110</v>
      </c>
    </row>
    <row r="118" spans="2:12" ht="13" thickBot="1">
      <c r="B118" s="333"/>
      <c r="C118" s="283"/>
      <c r="D118" s="302"/>
      <c r="E118" s="303"/>
      <c r="F118" s="303"/>
      <c r="G118" s="334"/>
      <c r="H118" s="334"/>
      <c r="I118" s="305" t="str">
        <f t="shared" si="0"/>
        <v/>
      </c>
      <c r="J118" s="305" t="str">
        <f t="shared" si="2"/>
        <v/>
      </c>
      <c r="K118" s="306"/>
      <c r="L118" s="307">
        <f t="shared" si="1"/>
        <v>111</v>
      </c>
    </row>
    <row r="119" spans="2:12" ht="13" thickBot="1">
      <c r="B119" s="333"/>
      <c r="C119" s="283"/>
      <c r="D119" s="302"/>
      <c r="E119" s="303"/>
      <c r="F119" s="303"/>
      <c r="G119" s="334"/>
      <c r="H119" s="334"/>
      <c r="I119" s="305" t="str">
        <f t="shared" si="0"/>
        <v/>
      </c>
      <c r="J119" s="305" t="str">
        <f t="shared" si="2"/>
        <v/>
      </c>
      <c r="K119" s="306"/>
      <c r="L119" s="307">
        <f t="shared" si="1"/>
        <v>112</v>
      </c>
    </row>
    <row r="120" spans="2:12" ht="13" thickBot="1">
      <c r="B120" s="333"/>
      <c r="C120" s="283"/>
      <c r="D120" s="302"/>
      <c r="E120" s="303"/>
      <c r="F120" s="303"/>
      <c r="G120" s="334"/>
      <c r="H120" s="334"/>
      <c r="I120" s="305" t="str">
        <f t="shared" si="0"/>
        <v/>
      </c>
      <c r="J120" s="305" t="str">
        <f t="shared" si="2"/>
        <v/>
      </c>
      <c r="K120" s="306"/>
      <c r="L120" s="307">
        <f t="shared" si="1"/>
        <v>113</v>
      </c>
    </row>
    <row r="121" spans="2:12" ht="13" thickBot="1">
      <c r="B121" s="333"/>
      <c r="C121" s="283"/>
      <c r="D121" s="302"/>
      <c r="E121" s="303"/>
      <c r="F121" s="303"/>
      <c r="G121" s="334"/>
      <c r="H121" s="334"/>
      <c r="I121" s="305" t="str">
        <f t="shared" si="0"/>
        <v/>
      </c>
      <c r="J121" s="305" t="str">
        <f t="shared" si="2"/>
        <v/>
      </c>
      <c r="K121" s="306"/>
      <c r="L121" s="307">
        <f t="shared" si="1"/>
        <v>114</v>
      </c>
    </row>
    <row r="122" spans="2:12" ht="13" thickBot="1">
      <c r="B122" s="333"/>
      <c r="C122" s="283"/>
      <c r="D122" s="302"/>
      <c r="E122" s="303"/>
      <c r="F122" s="303"/>
      <c r="G122" s="334"/>
      <c r="H122" s="334"/>
      <c r="I122" s="305" t="str">
        <f t="shared" si="0"/>
        <v/>
      </c>
      <c r="J122" s="305" t="str">
        <f t="shared" si="2"/>
        <v/>
      </c>
      <c r="K122" s="306"/>
      <c r="L122" s="307">
        <f t="shared" si="1"/>
        <v>115</v>
      </c>
    </row>
    <row r="123" spans="2:12" ht="13" thickBot="1">
      <c r="B123" s="333"/>
      <c r="C123" s="283"/>
      <c r="D123" s="302"/>
      <c r="E123" s="303"/>
      <c r="F123" s="303"/>
      <c r="G123" s="334"/>
      <c r="H123" s="334"/>
      <c r="I123" s="305" t="str">
        <f t="shared" si="0"/>
        <v/>
      </c>
      <c r="J123" s="305" t="str">
        <f t="shared" si="2"/>
        <v/>
      </c>
      <c r="K123" s="306"/>
      <c r="L123" s="307">
        <f t="shared" si="1"/>
        <v>116</v>
      </c>
    </row>
    <row r="124" spans="2:12" ht="13" thickBot="1">
      <c r="B124" s="333"/>
      <c r="C124" s="283"/>
      <c r="D124" s="302"/>
      <c r="E124" s="303"/>
      <c r="F124" s="303"/>
      <c r="G124" s="334"/>
      <c r="H124" s="334"/>
      <c r="I124" s="305" t="str">
        <f t="shared" si="0"/>
        <v/>
      </c>
      <c r="J124" s="305" t="str">
        <f t="shared" si="2"/>
        <v/>
      </c>
      <c r="K124" s="306"/>
      <c r="L124" s="307">
        <f t="shared" si="1"/>
        <v>117</v>
      </c>
    </row>
    <row r="125" spans="2:12" ht="13" thickBot="1">
      <c r="B125" s="333"/>
      <c r="C125" s="283"/>
      <c r="D125" s="302"/>
      <c r="E125" s="303"/>
      <c r="F125" s="303"/>
      <c r="G125" s="334"/>
      <c r="H125" s="334"/>
      <c r="I125" s="305" t="str">
        <f t="shared" si="0"/>
        <v/>
      </c>
      <c r="J125" s="305" t="str">
        <f t="shared" si="2"/>
        <v/>
      </c>
      <c r="K125" s="306"/>
      <c r="L125" s="307">
        <f t="shared" si="1"/>
        <v>118</v>
      </c>
    </row>
    <row r="126" spans="2:12" ht="13" thickBot="1">
      <c r="B126" s="333"/>
      <c r="C126" s="283"/>
      <c r="D126" s="302"/>
      <c r="E126" s="303"/>
      <c r="F126" s="303"/>
      <c r="G126" s="334"/>
      <c r="H126" s="334"/>
      <c r="I126" s="305" t="str">
        <f t="shared" si="0"/>
        <v/>
      </c>
      <c r="J126" s="305" t="str">
        <f t="shared" si="2"/>
        <v/>
      </c>
      <c r="K126" s="306"/>
      <c r="L126" s="307">
        <f t="shared" si="1"/>
        <v>119</v>
      </c>
    </row>
    <row r="127" spans="2:12" ht="13" thickBot="1">
      <c r="B127" s="333"/>
      <c r="C127" s="283"/>
      <c r="D127" s="302"/>
      <c r="E127" s="303"/>
      <c r="F127" s="303"/>
      <c r="G127" s="334"/>
      <c r="H127" s="334"/>
      <c r="I127" s="305" t="str">
        <f t="shared" si="0"/>
        <v/>
      </c>
      <c r="J127" s="305" t="str">
        <f t="shared" si="2"/>
        <v/>
      </c>
      <c r="K127" s="306"/>
      <c r="L127" s="307">
        <f t="shared" si="1"/>
        <v>120</v>
      </c>
    </row>
    <row r="128" spans="2:12" ht="13" thickBot="1">
      <c r="B128" s="333"/>
      <c r="C128" s="283"/>
      <c r="D128" s="302"/>
      <c r="E128" s="303"/>
      <c r="F128" s="303"/>
      <c r="G128" s="334"/>
      <c r="H128" s="334"/>
      <c r="I128" s="305" t="str">
        <f t="shared" si="0"/>
        <v/>
      </c>
      <c r="J128" s="305" t="str">
        <f t="shared" si="2"/>
        <v/>
      </c>
      <c r="K128" s="306"/>
      <c r="L128" s="307">
        <f t="shared" si="1"/>
        <v>121</v>
      </c>
    </row>
    <row r="129" spans="2:12" ht="13" thickBot="1">
      <c r="B129" s="333"/>
      <c r="C129" s="283"/>
      <c r="D129" s="302"/>
      <c r="E129" s="303"/>
      <c r="F129" s="303"/>
      <c r="G129" s="334"/>
      <c r="H129" s="334"/>
      <c r="I129" s="305" t="str">
        <f t="shared" si="0"/>
        <v/>
      </c>
      <c r="J129" s="305" t="str">
        <f t="shared" si="2"/>
        <v/>
      </c>
      <c r="K129" s="306"/>
      <c r="L129" s="307">
        <f t="shared" si="1"/>
        <v>122</v>
      </c>
    </row>
    <row r="130" spans="2:12" ht="13" thickBot="1">
      <c r="B130" s="333"/>
      <c r="C130" s="283"/>
      <c r="D130" s="302"/>
      <c r="E130" s="303"/>
      <c r="F130" s="303"/>
      <c r="G130" s="334"/>
      <c r="H130" s="334"/>
      <c r="I130" s="305" t="str">
        <f t="shared" si="0"/>
        <v/>
      </c>
      <c r="J130" s="305" t="str">
        <f t="shared" si="2"/>
        <v/>
      </c>
      <c r="K130" s="306"/>
      <c r="L130" s="307">
        <f t="shared" si="1"/>
        <v>123</v>
      </c>
    </row>
    <row r="131" spans="2:12" ht="13" thickBot="1">
      <c r="B131" s="333"/>
      <c r="C131" s="283"/>
      <c r="D131" s="302"/>
      <c r="E131" s="303"/>
      <c r="F131" s="303"/>
      <c r="G131" s="334"/>
      <c r="H131" s="334"/>
      <c r="I131" s="305" t="str">
        <f t="shared" si="0"/>
        <v/>
      </c>
      <c r="J131" s="305" t="str">
        <f t="shared" si="2"/>
        <v/>
      </c>
      <c r="K131" s="306"/>
      <c r="L131" s="307">
        <f t="shared" si="1"/>
        <v>124</v>
      </c>
    </row>
    <row r="132" spans="2:12" ht="13" thickBot="1">
      <c r="B132" s="333"/>
      <c r="C132" s="283"/>
      <c r="D132" s="302"/>
      <c r="E132" s="303"/>
      <c r="F132" s="303"/>
      <c r="G132" s="334"/>
      <c r="H132" s="334"/>
      <c r="I132" s="305" t="str">
        <f t="shared" si="0"/>
        <v/>
      </c>
      <c r="J132" s="305" t="str">
        <f t="shared" si="2"/>
        <v/>
      </c>
      <c r="K132" s="306"/>
      <c r="L132" s="307">
        <f t="shared" si="1"/>
        <v>125</v>
      </c>
    </row>
    <row r="133" spans="2:12" ht="13" thickBot="1">
      <c r="B133" s="333"/>
      <c r="C133" s="283"/>
      <c r="D133" s="302"/>
      <c r="E133" s="303"/>
      <c r="F133" s="303"/>
      <c r="G133" s="334"/>
      <c r="H133" s="334"/>
      <c r="I133" s="305" t="str">
        <f t="shared" si="0"/>
        <v/>
      </c>
      <c r="J133" s="305" t="str">
        <f t="shared" si="2"/>
        <v/>
      </c>
      <c r="K133" s="306"/>
      <c r="L133" s="307">
        <f t="shared" si="1"/>
        <v>126</v>
      </c>
    </row>
    <row r="134" spans="2:12" ht="13" thickBot="1">
      <c r="B134" s="333"/>
      <c r="C134" s="283"/>
      <c r="D134" s="302"/>
      <c r="E134" s="303"/>
      <c r="F134" s="303"/>
      <c r="G134" s="334"/>
      <c r="H134" s="334"/>
      <c r="I134" s="305" t="str">
        <f t="shared" si="0"/>
        <v/>
      </c>
      <c r="J134" s="305" t="str">
        <f t="shared" si="2"/>
        <v/>
      </c>
      <c r="K134" s="306"/>
      <c r="L134" s="307">
        <f t="shared" si="1"/>
        <v>127</v>
      </c>
    </row>
    <row r="135" spans="2:12" ht="13" thickBot="1">
      <c r="B135" s="333"/>
      <c r="C135" s="283"/>
      <c r="D135" s="302"/>
      <c r="E135" s="303"/>
      <c r="F135" s="303"/>
      <c r="G135" s="334"/>
      <c r="H135" s="334"/>
      <c r="I135" s="305" t="str">
        <f t="shared" si="0"/>
        <v/>
      </c>
      <c r="J135" s="305" t="str">
        <f t="shared" si="2"/>
        <v/>
      </c>
      <c r="K135" s="306"/>
      <c r="L135" s="307">
        <f t="shared" si="1"/>
        <v>128</v>
      </c>
    </row>
    <row r="136" spans="2:12" ht="13" thickBot="1">
      <c r="B136" s="333"/>
      <c r="C136" s="283"/>
      <c r="D136" s="302"/>
      <c r="E136" s="303"/>
      <c r="F136" s="303"/>
      <c r="G136" s="334"/>
      <c r="H136" s="334"/>
      <c r="I136" s="305" t="str">
        <f t="shared" si="0"/>
        <v/>
      </c>
      <c r="J136" s="305" t="str">
        <f t="shared" si="2"/>
        <v/>
      </c>
      <c r="K136" s="306"/>
      <c r="L136" s="307">
        <f t="shared" si="1"/>
        <v>129</v>
      </c>
    </row>
    <row r="137" spans="2:12" ht="13" thickBot="1">
      <c r="B137" s="333"/>
      <c r="C137" s="283"/>
      <c r="D137" s="302"/>
      <c r="E137" s="303"/>
      <c r="F137" s="303"/>
      <c r="G137" s="334"/>
      <c r="H137" s="334"/>
      <c r="I137" s="305" t="str">
        <f t="shared" si="0"/>
        <v/>
      </c>
      <c r="J137" s="305" t="str">
        <f t="shared" si="2"/>
        <v/>
      </c>
      <c r="K137" s="306"/>
      <c r="L137" s="307">
        <f t="shared" si="1"/>
        <v>130</v>
      </c>
    </row>
    <row r="138" spans="2:12" ht="13" thickBot="1">
      <c r="B138" s="333"/>
      <c r="C138" s="283"/>
      <c r="D138" s="302"/>
      <c r="E138" s="303"/>
      <c r="F138" s="303"/>
      <c r="G138" s="334"/>
      <c r="H138" s="334"/>
      <c r="I138" s="305" t="str">
        <f t="shared" si="0"/>
        <v/>
      </c>
      <c r="J138" s="305" t="str">
        <f t="shared" si="2"/>
        <v/>
      </c>
      <c r="K138" s="306"/>
      <c r="L138" s="307">
        <f t="shared" si="1"/>
        <v>131</v>
      </c>
    </row>
    <row r="139" spans="2:12" ht="13" thickBot="1">
      <c r="B139" s="333"/>
      <c r="C139" s="283"/>
      <c r="D139" s="302"/>
      <c r="E139" s="303"/>
      <c r="F139" s="303"/>
      <c r="G139" s="334"/>
      <c r="H139" s="334"/>
      <c r="I139" s="305" t="str">
        <f t="shared" si="0"/>
        <v/>
      </c>
      <c r="J139" s="305" t="str">
        <f t="shared" si="2"/>
        <v/>
      </c>
      <c r="K139" s="306"/>
      <c r="L139" s="307">
        <f t="shared" si="1"/>
        <v>132</v>
      </c>
    </row>
    <row r="140" spans="2:12" ht="13" thickBot="1">
      <c r="B140" s="333"/>
      <c r="C140" s="283"/>
      <c r="D140" s="302"/>
      <c r="E140" s="303"/>
      <c r="F140" s="303"/>
      <c r="G140" s="334"/>
      <c r="H140" s="334"/>
      <c r="I140" s="305" t="str">
        <f t="shared" si="0"/>
        <v/>
      </c>
      <c r="J140" s="305" t="str">
        <f t="shared" si="2"/>
        <v/>
      </c>
      <c r="K140" s="306"/>
      <c r="L140" s="307">
        <f t="shared" si="1"/>
        <v>133</v>
      </c>
    </row>
    <row r="141" spans="2:12" ht="13" thickBot="1">
      <c r="B141" s="333"/>
      <c r="C141" s="283"/>
      <c r="D141" s="302"/>
      <c r="E141" s="303"/>
      <c r="F141" s="303"/>
      <c r="G141" s="334"/>
      <c r="H141" s="334"/>
      <c r="I141" s="305" t="str">
        <f t="shared" si="0"/>
        <v/>
      </c>
      <c r="J141" s="305" t="str">
        <f t="shared" si="2"/>
        <v/>
      </c>
      <c r="K141" s="306"/>
      <c r="L141" s="307">
        <f t="shared" si="1"/>
        <v>134</v>
      </c>
    </row>
    <row r="142" spans="2:12" ht="13" thickBot="1">
      <c r="B142" s="333"/>
      <c r="C142" s="283"/>
      <c r="D142" s="302"/>
      <c r="E142" s="303"/>
      <c r="F142" s="303"/>
      <c r="G142" s="334"/>
      <c r="H142" s="334"/>
      <c r="I142" s="305" t="str">
        <f t="shared" si="0"/>
        <v/>
      </c>
      <c r="J142" s="305" t="str">
        <f t="shared" si="2"/>
        <v/>
      </c>
      <c r="K142" s="306"/>
      <c r="L142" s="307">
        <f t="shared" si="1"/>
        <v>135</v>
      </c>
    </row>
    <row r="143" spans="2:12" ht="13" thickBot="1">
      <c r="B143" s="333"/>
      <c r="C143" s="283"/>
      <c r="D143" s="302"/>
      <c r="E143" s="303"/>
      <c r="F143" s="303"/>
      <c r="G143" s="334"/>
      <c r="H143" s="334"/>
      <c r="I143" s="305" t="str">
        <f t="shared" si="0"/>
        <v/>
      </c>
      <c r="J143" s="305" t="str">
        <f t="shared" si="2"/>
        <v/>
      </c>
      <c r="K143" s="306"/>
      <c r="L143" s="307">
        <f t="shared" si="1"/>
        <v>136</v>
      </c>
    </row>
    <row r="144" spans="2:12" ht="13" thickBot="1">
      <c r="B144" s="333"/>
      <c r="C144" s="283"/>
      <c r="D144" s="302"/>
      <c r="E144" s="303"/>
      <c r="F144" s="303"/>
      <c r="G144" s="334"/>
      <c r="H144" s="334"/>
      <c r="I144" s="305" t="str">
        <f t="shared" si="0"/>
        <v/>
      </c>
      <c r="J144" s="305" t="str">
        <f t="shared" si="2"/>
        <v/>
      </c>
      <c r="K144" s="306"/>
      <c r="L144" s="307">
        <f t="shared" si="1"/>
        <v>137</v>
      </c>
    </row>
    <row r="145" spans="2:12" ht="13" thickBot="1">
      <c r="B145" s="333"/>
      <c r="C145" s="283"/>
      <c r="D145" s="302"/>
      <c r="E145" s="303"/>
      <c r="F145" s="303"/>
      <c r="G145" s="334"/>
      <c r="H145" s="334"/>
      <c r="I145" s="305" t="str">
        <f t="shared" si="0"/>
        <v/>
      </c>
      <c r="J145" s="305" t="str">
        <f t="shared" si="2"/>
        <v/>
      </c>
      <c r="K145" s="306"/>
      <c r="L145" s="307">
        <f t="shared" si="1"/>
        <v>138</v>
      </c>
    </row>
    <row r="146" spans="2:12" ht="13" thickBot="1">
      <c r="B146" s="333"/>
      <c r="C146" s="283"/>
      <c r="D146" s="302"/>
      <c r="E146" s="303"/>
      <c r="F146" s="303"/>
      <c r="G146" s="334"/>
      <c r="H146" s="334"/>
      <c r="I146" s="305" t="str">
        <f t="shared" si="0"/>
        <v/>
      </c>
      <c r="J146" s="305" t="str">
        <f t="shared" si="2"/>
        <v/>
      </c>
      <c r="K146" s="306"/>
      <c r="L146" s="307">
        <f t="shared" si="1"/>
        <v>139</v>
      </c>
    </row>
    <row r="147" spans="2:12" ht="13" thickBot="1">
      <c r="B147" s="333"/>
      <c r="C147" s="283"/>
      <c r="D147" s="302"/>
      <c r="E147" s="303"/>
      <c r="F147" s="303"/>
      <c r="G147" s="334"/>
      <c r="H147" s="334"/>
      <c r="I147" s="305" t="str">
        <f t="shared" si="0"/>
        <v/>
      </c>
      <c r="J147" s="305" t="str">
        <f t="shared" si="2"/>
        <v/>
      </c>
      <c r="K147" s="306"/>
      <c r="L147" s="307">
        <f t="shared" si="1"/>
        <v>140</v>
      </c>
    </row>
    <row r="148" spans="2:12" ht="13" thickBot="1">
      <c r="B148" s="333"/>
      <c r="C148" s="283"/>
      <c r="D148" s="302"/>
      <c r="E148" s="303"/>
      <c r="F148" s="303"/>
      <c r="G148" s="334"/>
      <c r="H148" s="334"/>
      <c r="I148" s="305" t="str">
        <f t="shared" si="0"/>
        <v/>
      </c>
      <c r="J148" s="305" t="str">
        <f t="shared" si="2"/>
        <v/>
      </c>
      <c r="K148" s="306"/>
      <c r="L148" s="307">
        <f t="shared" si="1"/>
        <v>141</v>
      </c>
    </row>
    <row r="149" spans="2:12" ht="13" thickBot="1">
      <c r="B149" s="333"/>
      <c r="C149" s="283"/>
      <c r="D149" s="302"/>
      <c r="E149" s="303"/>
      <c r="F149" s="303"/>
      <c r="G149" s="334"/>
      <c r="H149" s="334"/>
      <c r="I149" s="305" t="str">
        <f t="shared" si="0"/>
        <v/>
      </c>
      <c r="J149" s="305" t="str">
        <f t="shared" si="2"/>
        <v/>
      </c>
      <c r="K149" s="306"/>
      <c r="L149" s="307">
        <f t="shared" si="1"/>
        <v>142</v>
      </c>
    </row>
    <row r="150" spans="2:12" ht="13" thickBot="1">
      <c r="B150" s="333"/>
      <c r="C150" s="283"/>
      <c r="D150" s="302"/>
      <c r="E150" s="303"/>
      <c r="F150" s="303"/>
      <c r="G150" s="334"/>
      <c r="H150" s="334"/>
      <c r="I150" s="305" t="str">
        <f t="shared" si="0"/>
        <v/>
      </c>
      <c r="J150" s="305" t="str">
        <f t="shared" si="2"/>
        <v/>
      </c>
      <c r="K150" s="306"/>
      <c r="L150" s="307">
        <f t="shared" si="1"/>
        <v>143</v>
      </c>
    </row>
    <row r="151" spans="2:12" ht="13" thickBot="1">
      <c r="B151" s="333"/>
      <c r="C151" s="283"/>
      <c r="D151" s="302"/>
      <c r="E151" s="303"/>
      <c r="F151" s="303"/>
      <c r="G151" s="334"/>
      <c r="H151" s="334"/>
      <c r="I151" s="305" t="str">
        <f t="shared" si="0"/>
        <v/>
      </c>
      <c r="J151" s="305" t="str">
        <f t="shared" si="2"/>
        <v/>
      </c>
      <c r="K151" s="306"/>
      <c r="L151" s="307">
        <f t="shared" si="1"/>
        <v>144</v>
      </c>
    </row>
    <row r="152" spans="2:12" ht="13" thickBot="1">
      <c r="B152" s="333"/>
      <c r="C152" s="283"/>
      <c r="D152" s="302"/>
      <c r="E152" s="303"/>
      <c r="F152" s="303"/>
      <c r="G152" s="334"/>
      <c r="H152" s="334"/>
      <c r="I152" s="305" t="str">
        <f t="shared" si="0"/>
        <v/>
      </c>
      <c r="J152" s="305" t="str">
        <f t="shared" si="2"/>
        <v/>
      </c>
      <c r="K152" s="306"/>
      <c r="L152" s="307">
        <f t="shared" si="1"/>
        <v>145</v>
      </c>
    </row>
    <row r="153" spans="2:12" ht="13" thickBot="1">
      <c r="B153" s="333"/>
      <c r="C153" s="283"/>
      <c r="D153" s="302"/>
      <c r="E153" s="303"/>
      <c r="F153" s="303"/>
      <c r="G153" s="334"/>
      <c r="H153" s="334"/>
      <c r="I153" s="305" t="str">
        <f t="shared" si="0"/>
        <v/>
      </c>
      <c r="J153" s="305" t="str">
        <f t="shared" si="2"/>
        <v/>
      </c>
      <c r="K153" s="306"/>
      <c r="L153" s="307">
        <f t="shared" si="1"/>
        <v>146</v>
      </c>
    </row>
    <row r="154" spans="2:12" ht="13" thickBot="1">
      <c r="B154" s="333"/>
      <c r="C154" s="283"/>
      <c r="D154" s="302"/>
      <c r="E154" s="303"/>
      <c r="F154" s="303"/>
      <c r="G154" s="334"/>
      <c r="H154" s="334"/>
      <c r="I154" s="305" t="str">
        <f t="shared" si="0"/>
        <v/>
      </c>
      <c r="J154" s="305" t="str">
        <f t="shared" si="2"/>
        <v/>
      </c>
      <c r="K154" s="306"/>
      <c r="L154" s="307">
        <f t="shared" si="1"/>
        <v>147</v>
      </c>
    </row>
    <row r="155" spans="2:12" ht="13" thickBot="1">
      <c r="B155" s="333"/>
      <c r="C155" s="283"/>
      <c r="D155" s="302"/>
      <c r="E155" s="303"/>
      <c r="F155" s="303"/>
      <c r="G155" s="334"/>
      <c r="H155" s="334"/>
      <c r="I155" s="305" t="str">
        <f t="shared" si="0"/>
        <v/>
      </c>
      <c r="J155" s="305" t="str">
        <f t="shared" si="2"/>
        <v/>
      </c>
      <c r="K155" s="306"/>
      <c r="L155" s="307">
        <f t="shared" si="1"/>
        <v>148</v>
      </c>
    </row>
    <row r="156" spans="2:12" ht="13" thickBot="1">
      <c r="B156" s="333"/>
      <c r="C156" s="283"/>
      <c r="D156" s="302"/>
      <c r="E156" s="303"/>
      <c r="F156" s="303"/>
      <c r="G156" s="334"/>
      <c r="H156" s="334"/>
      <c r="I156" s="305" t="str">
        <f t="shared" si="0"/>
        <v/>
      </c>
      <c r="J156" s="305" t="str">
        <f t="shared" si="2"/>
        <v/>
      </c>
      <c r="K156" s="306"/>
      <c r="L156" s="307">
        <f t="shared" si="1"/>
        <v>149</v>
      </c>
    </row>
    <row r="157" spans="2:12" ht="13" thickBot="1">
      <c r="B157" s="333"/>
      <c r="C157" s="283"/>
      <c r="D157" s="302"/>
      <c r="E157" s="303"/>
      <c r="F157" s="303"/>
      <c r="G157" s="334"/>
      <c r="H157" s="334"/>
      <c r="I157" s="305" t="str">
        <f t="shared" si="0"/>
        <v/>
      </c>
      <c r="J157" s="305" t="str">
        <f t="shared" si="2"/>
        <v/>
      </c>
      <c r="K157" s="306"/>
      <c r="L157" s="307">
        <f t="shared" si="1"/>
        <v>150</v>
      </c>
    </row>
    <row r="158" spans="2:12" ht="13" thickBot="1">
      <c r="B158" s="333"/>
      <c r="C158" s="283"/>
      <c r="D158" s="302"/>
      <c r="E158" s="303"/>
      <c r="F158" s="303"/>
      <c r="G158" s="334"/>
      <c r="H158" s="334"/>
      <c r="I158" s="305" t="str">
        <f t="shared" si="0"/>
        <v/>
      </c>
      <c r="J158" s="305" t="str">
        <f t="shared" si="2"/>
        <v/>
      </c>
      <c r="K158" s="306"/>
      <c r="L158" s="307">
        <f t="shared" si="1"/>
        <v>151</v>
      </c>
    </row>
    <row r="159" spans="2:12" ht="13" thickBot="1">
      <c r="B159" s="333"/>
      <c r="C159" s="283"/>
      <c r="D159" s="302"/>
      <c r="E159" s="303"/>
      <c r="F159" s="303"/>
      <c r="G159" s="334"/>
      <c r="H159" s="334"/>
      <c r="I159" s="305" t="str">
        <f t="shared" si="0"/>
        <v/>
      </c>
      <c r="J159" s="305" t="str">
        <f t="shared" si="2"/>
        <v/>
      </c>
      <c r="K159" s="306"/>
      <c r="L159" s="307">
        <f t="shared" si="1"/>
        <v>152</v>
      </c>
    </row>
    <row r="160" spans="2:12" ht="13" thickBot="1">
      <c r="B160" s="333"/>
      <c r="C160" s="283"/>
      <c r="D160" s="302"/>
      <c r="E160" s="303"/>
      <c r="F160" s="303"/>
      <c r="G160" s="334"/>
      <c r="H160" s="334"/>
      <c r="I160" s="305" t="str">
        <f t="shared" si="0"/>
        <v/>
      </c>
      <c r="J160" s="305" t="str">
        <f t="shared" si="2"/>
        <v/>
      </c>
      <c r="K160" s="306"/>
      <c r="L160" s="307">
        <f t="shared" si="1"/>
        <v>153</v>
      </c>
    </row>
    <row r="161" spans="2:12" ht="13" thickBot="1">
      <c r="B161" s="333"/>
      <c r="C161" s="283"/>
      <c r="D161" s="302"/>
      <c r="E161" s="303"/>
      <c r="F161" s="303"/>
      <c r="G161" s="334"/>
      <c r="H161" s="334"/>
      <c r="I161" s="305" t="str">
        <f t="shared" si="0"/>
        <v/>
      </c>
      <c r="J161" s="305" t="str">
        <f t="shared" si="2"/>
        <v/>
      </c>
      <c r="K161" s="306"/>
      <c r="L161" s="307">
        <f t="shared" si="1"/>
        <v>154</v>
      </c>
    </row>
    <row r="162" spans="2:12" ht="13" thickBot="1">
      <c r="B162" s="333"/>
      <c r="C162" s="283"/>
      <c r="D162" s="302"/>
      <c r="E162" s="303"/>
      <c r="F162" s="303"/>
      <c r="G162" s="334"/>
      <c r="H162" s="334"/>
      <c r="I162" s="305" t="str">
        <f t="shared" si="0"/>
        <v/>
      </c>
      <c r="J162" s="305" t="str">
        <f t="shared" si="2"/>
        <v/>
      </c>
      <c r="K162" s="306"/>
      <c r="L162" s="307">
        <f t="shared" si="1"/>
        <v>155</v>
      </c>
    </row>
    <row r="163" spans="2:12" ht="13" thickBot="1">
      <c r="B163" s="333"/>
      <c r="C163" s="283"/>
      <c r="D163" s="302"/>
      <c r="E163" s="303"/>
      <c r="F163" s="303"/>
      <c r="G163" s="334"/>
      <c r="H163" s="334"/>
      <c r="I163" s="305" t="str">
        <f t="shared" si="0"/>
        <v/>
      </c>
      <c r="J163" s="305" t="str">
        <f t="shared" si="2"/>
        <v/>
      </c>
      <c r="K163" s="306"/>
      <c r="L163" s="307">
        <f t="shared" si="1"/>
        <v>156</v>
      </c>
    </row>
    <row r="164" spans="2:12" ht="13" thickBot="1">
      <c r="B164" s="333"/>
      <c r="C164" s="283"/>
      <c r="D164" s="302"/>
      <c r="E164" s="303"/>
      <c r="F164" s="303"/>
      <c r="G164" s="334"/>
      <c r="H164" s="334"/>
      <c r="I164" s="305" t="str">
        <f t="shared" si="0"/>
        <v/>
      </c>
      <c r="J164" s="305" t="str">
        <f t="shared" si="2"/>
        <v/>
      </c>
      <c r="K164" s="306"/>
      <c r="L164" s="307">
        <f t="shared" si="1"/>
        <v>157</v>
      </c>
    </row>
    <row r="165" spans="2:12" ht="13" thickBot="1">
      <c r="B165" s="333"/>
      <c r="C165" s="283"/>
      <c r="D165" s="302"/>
      <c r="E165" s="303"/>
      <c r="F165" s="303"/>
      <c r="G165" s="334"/>
      <c r="H165" s="334"/>
      <c r="I165" s="305" t="str">
        <f t="shared" si="0"/>
        <v/>
      </c>
      <c r="J165" s="305" t="str">
        <f t="shared" si="2"/>
        <v/>
      </c>
      <c r="K165" s="306"/>
      <c r="L165" s="307">
        <f t="shared" si="1"/>
        <v>158</v>
      </c>
    </row>
    <row r="166" spans="2:12" ht="13" thickBot="1">
      <c r="B166" s="333"/>
      <c r="C166" s="283"/>
      <c r="D166" s="302"/>
      <c r="E166" s="303"/>
      <c r="F166" s="303"/>
      <c r="G166" s="334"/>
      <c r="H166" s="334"/>
      <c r="I166" s="305" t="str">
        <f t="shared" si="0"/>
        <v/>
      </c>
      <c r="J166" s="305" t="str">
        <f t="shared" si="2"/>
        <v/>
      </c>
      <c r="K166" s="306"/>
      <c r="L166" s="307">
        <f t="shared" si="1"/>
        <v>159</v>
      </c>
    </row>
    <row r="167" spans="2:12" ht="13" thickBot="1">
      <c r="B167" s="333"/>
      <c r="C167" s="283"/>
      <c r="D167" s="302"/>
      <c r="E167" s="303"/>
      <c r="F167" s="303"/>
      <c r="G167" s="334"/>
      <c r="H167" s="334"/>
      <c r="I167" s="305" t="str">
        <f t="shared" si="0"/>
        <v/>
      </c>
      <c r="J167" s="305" t="str">
        <f t="shared" si="2"/>
        <v/>
      </c>
      <c r="K167" s="306"/>
      <c r="L167" s="307">
        <f t="shared" si="1"/>
        <v>160</v>
      </c>
    </row>
    <row r="168" spans="2:12" ht="13" thickBot="1">
      <c r="B168" s="333"/>
      <c r="C168" s="283"/>
      <c r="D168" s="302"/>
      <c r="E168" s="303"/>
      <c r="F168" s="303"/>
      <c r="G168" s="334"/>
      <c r="H168" s="334"/>
      <c r="I168" s="305" t="str">
        <f t="shared" si="0"/>
        <v/>
      </c>
      <c r="J168" s="305" t="str">
        <f t="shared" si="2"/>
        <v/>
      </c>
      <c r="K168" s="306"/>
      <c r="L168" s="307">
        <f t="shared" si="1"/>
        <v>161</v>
      </c>
    </row>
    <row r="169" spans="2:12" ht="13" thickBot="1">
      <c r="B169" s="333"/>
      <c r="C169" s="283"/>
      <c r="D169" s="302"/>
      <c r="E169" s="303"/>
      <c r="F169" s="303"/>
      <c r="G169" s="334"/>
      <c r="H169" s="334"/>
      <c r="I169" s="305" t="str">
        <f t="shared" si="0"/>
        <v/>
      </c>
      <c r="J169" s="305" t="str">
        <f t="shared" si="2"/>
        <v/>
      </c>
      <c r="K169" s="306"/>
      <c r="L169" s="307">
        <f t="shared" si="1"/>
        <v>162</v>
      </c>
    </row>
    <row r="170" spans="2:12" ht="13" thickBot="1">
      <c r="B170" s="333"/>
      <c r="C170" s="283"/>
      <c r="D170" s="302"/>
      <c r="E170" s="303"/>
      <c r="F170" s="303"/>
      <c r="G170" s="334"/>
      <c r="H170" s="334"/>
      <c r="I170" s="305" t="str">
        <f t="shared" si="0"/>
        <v/>
      </c>
      <c r="J170" s="305" t="str">
        <f t="shared" si="2"/>
        <v/>
      </c>
      <c r="K170" s="306"/>
      <c r="L170" s="307">
        <f t="shared" si="1"/>
        <v>163</v>
      </c>
    </row>
    <row r="171" spans="2:12" ht="13" thickBot="1">
      <c r="B171" s="333"/>
      <c r="C171" s="283"/>
      <c r="D171" s="302"/>
      <c r="E171" s="303"/>
      <c r="F171" s="303"/>
      <c r="G171" s="334"/>
      <c r="H171" s="334"/>
      <c r="I171" s="305" t="str">
        <f t="shared" si="0"/>
        <v/>
      </c>
      <c r="J171" s="305" t="str">
        <f t="shared" si="2"/>
        <v/>
      </c>
      <c r="K171" s="306"/>
      <c r="L171" s="307">
        <f t="shared" si="1"/>
        <v>164</v>
      </c>
    </row>
    <row r="172" spans="2:12" ht="13" thickBot="1">
      <c r="B172" s="333"/>
      <c r="C172" s="283"/>
      <c r="D172" s="302"/>
      <c r="E172" s="303"/>
      <c r="F172" s="303"/>
      <c r="G172" s="334"/>
      <c r="H172" s="334"/>
      <c r="I172" s="305" t="str">
        <f t="shared" si="0"/>
        <v/>
      </c>
      <c r="J172" s="305" t="str">
        <f t="shared" si="2"/>
        <v/>
      </c>
      <c r="K172" s="306"/>
      <c r="L172" s="307">
        <f t="shared" si="1"/>
        <v>165</v>
      </c>
    </row>
    <row r="173" spans="2:12" ht="13" thickBot="1">
      <c r="B173" s="333"/>
      <c r="C173" s="283"/>
      <c r="D173" s="302"/>
      <c r="E173" s="303"/>
      <c r="F173" s="303"/>
      <c r="G173" s="334"/>
      <c r="H173" s="334"/>
      <c r="I173" s="305" t="str">
        <f t="shared" si="0"/>
        <v/>
      </c>
      <c r="J173" s="305" t="str">
        <f t="shared" si="2"/>
        <v/>
      </c>
      <c r="K173" s="306"/>
      <c r="L173" s="307">
        <f t="shared" si="1"/>
        <v>166</v>
      </c>
    </row>
    <row r="174" spans="2:12" ht="13" thickBot="1">
      <c r="B174" s="333"/>
      <c r="C174" s="283"/>
      <c r="D174" s="302"/>
      <c r="E174" s="303"/>
      <c r="F174" s="303"/>
      <c r="G174" s="334"/>
      <c r="H174" s="334"/>
      <c r="I174" s="305" t="str">
        <f t="shared" si="0"/>
        <v/>
      </c>
      <c r="J174" s="305" t="str">
        <f t="shared" si="2"/>
        <v/>
      </c>
      <c r="K174" s="306"/>
      <c r="L174" s="307">
        <f t="shared" si="1"/>
        <v>167</v>
      </c>
    </row>
    <row r="175" spans="2:12" ht="13" thickBot="1">
      <c r="B175" s="333"/>
      <c r="C175" s="283"/>
      <c r="D175" s="302"/>
      <c r="E175" s="303"/>
      <c r="F175" s="303"/>
      <c r="G175" s="334"/>
      <c r="H175" s="334"/>
      <c r="I175" s="305" t="str">
        <f t="shared" si="0"/>
        <v/>
      </c>
      <c r="J175" s="305" t="str">
        <f t="shared" si="2"/>
        <v/>
      </c>
      <c r="K175" s="306"/>
      <c r="L175" s="307">
        <f t="shared" si="1"/>
        <v>168</v>
      </c>
    </row>
    <row r="176" spans="2:12" ht="13" thickBot="1">
      <c r="B176" s="333"/>
      <c r="C176" s="283"/>
      <c r="D176" s="302"/>
      <c r="E176" s="303"/>
      <c r="F176" s="303"/>
      <c r="G176" s="334"/>
      <c r="H176" s="334"/>
      <c r="I176" s="305" t="str">
        <f t="shared" si="0"/>
        <v/>
      </c>
      <c r="J176" s="305" t="str">
        <f t="shared" si="2"/>
        <v/>
      </c>
      <c r="K176" s="306"/>
      <c r="L176" s="307">
        <f t="shared" si="1"/>
        <v>169</v>
      </c>
    </row>
    <row r="177" spans="2:12" ht="13" thickBot="1">
      <c r="B177" s="333"/>
      <c r="C177" s="283"/>
      <c r="D177" s="302"/>
      <c r="E177" s="303"/>
      <c r="F177" s="303"/>
      <c r="G177" s="334"/>
      <c r="H177" s="334"/>
      <c r="I177" s="305" t="str">
        <f t="shared" si="0"/>
        <v/>
      </c>
      <c r="J177" s="305" t="str">
        <f t="shared" si="2"/>
        <v/>
      </c>
      <c r="K177" s="306"/>
      <c r="L177" s="307">
        <f t="shared" si="1"/>
        <v>170</v>
      </c>
    </row>
    <row r="178" spans="2:12" ht="13" thickBot="1">
      <c r="B178" s="333"/>
      <c r="C178" s="283"/>
      <c r="D178" s="302"/>
      <c r="E178" s="303"/>
      <c r="F178" s="303"/>
      <c r="G178" s="334"/>
      <c r="H178" s="334"/>
      <c r="I178" s="305" t="str">
        <f t="shared" si="0"/>
        <v/>
      </c>
      <c r="J178" s="305" t="str">
        <f t="shared" si="2"/>
        <v/>
      </c>
      <c r="K178" s="306"/>
      <c r="L178" s="307">
        <f t="shared" si="1"/>
        <v>171</v>
      </c>
    </row>
    <row r="179" spans="2:12" ht="13" thickBot="1">
      <c r="B179" s="333"/>
      <c r="C179" s="283"/>
      <c r="D179" s="302"/>
      <c r="E179" s="303"/>
      <c r="F179" s="303"/>
      <c r="G179" s="334"/>
      <c r="H179" s="334"/>
      <c r="I179" s="305" t="str">
        <f t="shared" si="0"/>
        <v/>
      </c>
      <c r="J179" s="305" t="str">
        <f t="shared" si="2"/>
        <v/>
      </c>
      <c r="K179" s="306"/>
      <c r="L179" s="307">
        <f t="shared" si="1"/>
        <v>172</v>
      </c>
    </row>
    <row r="180" spans="2:12" ht="13" thickBot="1">
      <c r="B180" s="333"/>
      <c r="C180" s="283"/>
      <c r="D180" s="302"/>
      <c r="E180" s="303"/>
      <c r="F180" s="303"/>
      <c r="G180" s="334"/>
      <c r="H180" s="334"/>
      <c r="I180" s="305" t="str">
        <f t="shared" si="0"/>
        <v/>
      </c>
      <c r="J180" s="305" t="str">
        <f t="shared" si="2"/>
        <v/>
      </c>
      <c r="K180" s="306"/>
      <c r="L180" s="307">
        <f t="shared" si="1"/>
        <v>173</v>
      </c>
    </row>
    <row r="181" spans="2:12" ht="13" thickBot="1">
      <c r="B181" s="333"/>
      <c r="C181" s="283"/>
      <c r="D181" s="302"/>
      <c r="E181" s="303"/>
      <c r="F181" s="303"/>
      <c r="G181" s="334"/>
      <c r="H181" s="334"/>
      <c r="I181" s="305" t="str">
        <f t="shared" si="0"/>
        <v/>
      </c>
      <c r="J181" s="305" t="str">
        <f t="shared" si="2"/>
        <v/>
      </c>
      <c r="K181" s="306"/>
      <c r="L181" s="307">
        <f t="shared" si="1"/>
        <v>174</v>
      </c>
    </row>
    <row r="182" spans="2:12" ht="13" thickBot="1">
      <c r="B182" s="333"/>
      <c r="C182" s="283"/>
      <c r="D182" s="302"/>
      <c r="E182" s="303"/>
      <c r="F182" s="303"/>
      <c r="G182" s="334"/>
      <c r="H182" s="334"/>
      <c r="I182" s="305" t="str">
        <f t="shared" si="0"/>
        <v/>
      </c>
      <c r="J182" s="305" t="str">
        <f t="shared" si="2"/>
        <v/>
      </c>
      <c r="K182" s="306"/>
      <c r="L182" s="307">
        <f t="shared" si="1"/>
        <v>175</v>
      </c>
    </row>
    <row r="183" spans="2:12" ht="13" thickBot="1">
      <c r="B183" s="333"/>
      <c r="C183" s="283"/>
      <c r="D183" s="302"/>
      <c r="E183" s="303"/>
      <c r="F183" s="303"/>
      <c r="G183" s="334"/>
      <c r="H183" s="334"/>
      <c r="I183" s="305" t="str">
        <f t="shared" si="0"/>
        <v/>
      </c>
      <c r="J183" s="305" t="str">
        <f t="shared" si="2"/>
        <v/>
      </c>
      <c r="K183" s="306"/>
      <c r="L183" s="307">
        <f t="shared" si="1"/>
        <v>176</v>
      </c>
    </row>
    <row r="184" spans="2:12" ht="13" thickBot="1">
      <c r="B184" s="333"/>
      <c r="C184" s="283"/>
      <c r="D184" s="302"/>
      <c r="E184" s="303"/>
      <c r="F184" s="303"/>
      <c r="G184" s="334"/>
      <c r="H184" s="334"/>
      <c r="I184" s="305" t="str">
        <f t="shared" si="0"/>
        <v/>
      </c>
      <c r="J184" s="305" t="str">
        <f t="shared" si="2"/>
        <v/>
      </c>
      <c r="K184" s="306"/>
      <c r="L184" s="307">
        <f t="shared" si="1"/>
        <v>177</v>
      </c>
    </row>
    <row r="185" spans="2:12" ht="13" thickBot="1">
      <c r="B185" s="333"/>
      <c r="C185" s="283"/>
      <c r="D185" s="302"/>
      <c r="E185" s="303"/>
      <c r="F185" s="303"/>
      <c r="G185" s="334"/>
      <c r="H185" s="334"/>
      <c r="I185" s="305" t="str">
        <f t="shared" si="0"/>
        <v/>
      </c>
      <c r="J185" s="305" t="str">
        <f t="shared" si="2"/>
        <v/>
      </c>
      <c r="K185" s="306"/>
      <c r="L185" s="307">
        <f t="shared" si="1"/>
        <v>178</v>
      </c>
    </row>
    <row r="186" spans="2:12" ht="13" thickBot="1">
      <c r="B186" s="333"/>
      <c r="C186" s="283"/>
      <c r="D186" s="302"/>
      <c r="E186" s="303"/>
      <c r="F186" s="303"/>
      <c r="G186" s="334"/>
      <c r="H186" s="334"/>
      <c r="I186" s="305" t="str">
        <f t="shared" si="0"/>
        <v/>
      </c>
      <c r="J186" s="305" t="str">
        <f t="shared" si="2"/>
        <v/>
      </c>
      <c r="K186" s="306"/>
      <c r="L186" s="307">
        <f t="shared" si="1"/>
        <v>179</v>
      </c>
    </row>
    <row r="187" spans="2:12" ht="13" thickBot="1">
      <c r="B187" s="333"/>
      <c r="C187" s="283"/>
      <c r="D187" s="302"/>
      <c r="E187" s="303"/>
      <c r="F187" s="303"/>
      <c r="G187" s="334"/>
      <c r="H187" s="334"/>
      <c r="I187" s="305" t="str">
        <f t="shared" si="0"/>
        <v/>
      </c>
      <c r="J187" s="305" t="str">
        <f t="shared" si="2"/>
        <v/>
      </c>
      <c r="K187" s="306"/>
      <c r="L187" s="307">
        <f t="shared" si="1"/>
        <v>180</v>
      </c>
    </row>
    <row r="188" spans="2:12" ht="13" thickBot="1">
      <c r="B188" s="333"/>
      <c r="C188" s="283"/>
      <c r="D188" s="302"/>
      <c r="E188" s="303"/>
      <c r="F188" s="303"/>
      <c r="G188" s="334"/>
      <c r="H188" s="334"/>
      <c r="I188" s="305" t="str">
        <f t="shared" si="0"/>
        <v/>
      </c>
      <c r="J188" s="305" t="str">
        <f t="shared" si="2"/>
        <v/>
      </c>
      <c r="K188" s="306"/>
      <c r="L188" s="307">
        <f t="shared" si="1"/>
        <v>181</v>
      </c>
    </row>
    <row r="189" spans="2:12" ht="13" thickBot="1">
      <c r="B189" s="333"/>
      <c r="C189" s="283"/>
      <c r="D189" s="302"/>
      <c r="E189" s="303"/>
      <c r="F189" s="303"/>
      <c r="G189" s="334"/>
      <c r="H189" s="334"/>
      <c r="I189" s="305" t="str">
        <f t="shared" si="0"/>
        <v/>
      </c>
      <c r="J189" s="305" t="str">
        <f t="shared" si="2"/>
        <v/>
      </c>
      <c r="K189" s="306"/>
      <c r="L189" s="307">
        <f t="shared" si="1"/>
        <v>182</v>
      </c>
    </row>
    <row r="190" spans="2:12" ht="13" thickBot="1">
      <c r="B190" s="333"/>
      <c r="C190" s="283"/>
      <c r="D190" s="302"/>
      <c r="E190" s="303"/>
      <c r="F190" s="303"/>
      <c r="G190" s="334"/>
      <c r="H190" s="334"/>
      <c r="I190" s="305" t="str">
        <f t="shared" si="0"/>
        <v/>
      </c>
      <c r="J190" s="305" t="str">
        <f t="shared" si="2"/>
        <v/>
      </c>
      <c r="K190" s="306"/>
      <c r="L190" s="307">
        <f t="shared" si="1"/>
        <v>183</v>
      </c>
    </row>
    <row r="191" spans="2:12" ht="13" thickBot="1">
      <c r="B191" s="333"/>
      <c r="C191" s="283"/>
      <c r="D191" s="302"/>
      <c r="E191" s="303"/>
      <c r="F191" s="303"/>
      <c r="G191" s="334"/>
      <c r="H191" s="334"/>
      <c r="I191" s="305" t="str">
        <f t="shared" si="0"/>
        <v/>
      </c>
      <c r="J191" s="305" t="str">
        <f t="shared" si="2"/>
        <v/>
      </c>
      <c r="K191" s="306"/>
      <c r="L191" s="307">
        <f t="shared" si="1"/>
        <v>184</v>
      </c>
    </row>
    <row r="192" spans="2:12" ht="13" thickBot="1">
      <c r="B192" s="333"/>
      <c r="C192" s="283"/>
      <c r="D192" s="302"/>
      <c r="E192" s="303"/>
      <c r="F192" s="303"/>
      <c r="G192" s="334"/>
      <c r="H192" s="334"/>
      <c r="I192" s="305" t="str">
        <f t="shared" si="0"/>
        <v/>
      </c>
      <c r="J192" s="305" t="str">
        <f t="shared" si="2"/>
        <v/>
      </c>
      <c r="K192" s="306"/>
      <c r="L192" s="307">
        <f t="shared" si="1"/>
        <v>185</v>
      </c>
    </row>
    <row r="193" spans="2:12" ht="13" thickBot="1">
      <c r="B193" s="333"/>
      <c r="C193" s="283"/>
      <c r="D193" s="302"/>
      <c r="E193" s="303"/>
      <c r="F193" s="303"/>
      <c r="G193" s="334"/>
      <c r="H193" s="334"/>
      <c r="I193" s="305" t="str">
        <f t="shared" si="0"/>
        <v/>
      </c>
      <c r="J193" s="305" t="str">
        <f t="shared" si="2"/>
        <v/>
      </c>
      <c r="K193" s="306"/>
      <c r="L193" s="307">
        <f t="shared" si="1"/>
        <v>186</v>
      </c>
    </row>
    <row r="194" spans="2:12" ht="13" thickBot="1">
      <c r="B194" s="333"/>
      <c r="C194" s="283"/>
      <c r="D194" s="302"/>
      <c r="E194" s="303"/>
      <c r="F194" s="303"/>
      <c r="G194" s="334"/>
      <c r="H194" s="334"/>
      <c r="I194" s="305" t="str">
        <f t="shared" si="0"/>
        <v/>
      </c>
      <c r="J194" s="305" t="str">
        <f t="shared" si="2"/>
        <v/>
      </c>
      <c r="K194" s="306"/>
      <c r="L194" s="307">
        <f t="shared" si="1"/>
        <v>187</v>
      </c>
    </row>
    <row r="195" spans="2:12" ht="13" thickBot="1">
      <c r="B195" s="333"/>
      <c r="C195" s="283"/>
      <c r="D195" s="302"/>
      <c r="E195" s="303"/>
      <c r="F195" s="303"/>
      <c r="G195" s="334"/>
      <c r="H195" s="334"/>
      <c r="I195" s="305" t="str">
        <f t="shared" si="0"/>
        <v/>
      </c>
      <c r="J195" s="305" t="str">
        <f t="shared" si="2"/>
        <v/>
      </c>
      <c r="K195" s="306"/>
      <c r="L195" s="307">
        <f t="shared" si="1"/>
        <v>188</v>
      </c>
    </row>
    <row r="196" spans="2:12" ht="13" thickBot="1">
      <c r="B196" s="333"/>
      <c r="C196" s="283"/>
      <c r="D196" s="302"/>
      <c r="E196" s="303"/>
      <c r="F196" s="303"/>
      <c r="G196" s="334"/>
      <c r="H196" s="334"/>
      <c r="I196" s="305" t="str">
        <f t="shared" si="0"/>
        <v/>
      </c>
      <c r="J196" s="305" t="str">
        <f t="shared" si="2"/>
        <v/>
      </c>
      <c r="K196" s="306"/>
      <c r="L196" s="307">
        <f t="shared" si="1"/>
        <v>189</v>
      </c>
    </row>
    <row r="197" spans="2:12" ht="13" thickBot="1">
      <c r="B197" s="333"/>
      <c r="C197" s="283"/>
      <c r="D197" s="302"/>
      <c r="E197" s="303"/>
      <c r="F197" s="303"/>
      <c r="G197" s="334"/>
      <c r="H197" s="334"/>
      <c r="I197" s="305" t="str">
        <f t="shared" si="0"/>
        <v/>
      </c>
      <c r="J197" s="305" t="str">
        <f t="shared" si="2"/>
        <v/>
      </c>
      <c r="K197" s="306"/>
      <c r="L197" s="307">
        <f t="shared" si="1"/>
        <v>190</v>
      </c>
    </row>
    <row r="198" spans="2:12" ht="13" thickBot="1">
      <c r="B198" s="333"/>
      <c r="C198" s="283"/>
      <c r="D198" s="302"/>
      <c r="E198" s="303"/>
      <c r="F198" s="303"/>
      <c r="G198" s="334"/>
      <c r="H198" s="334"/>
      <c r="I198" s="305" t="str">
        <f t="shared" si="0"/>
        <v/>
      </c>
      <c r="J198" s="305" t="str">
        <f t="shared" si="2"/>
        <v/>
      </c>
      <c r="K198" s="306"/>
      <c r="L198" s="307">
        <f t="shared" si="1"/>
        <v>191</v>
      </c>
    </row>
    <row r="199" spans="2:12" ht="13" thickBot="1">
      <c r="B199" s="333"/>
      <c r="C199" s="283"/>
      <c r="D199" s="302"/>
      <c r="E199" s="303"/>
      <c r="F199" s="303"/>
      <c r="G199" s="334"/>
      <c r="H199" s="334"/>
      <c r="I199" s="305" t="str">
        <f t="shared" si="0"/>
        <v/>
      </c>
      <c r="J199" s="305" t="str">
        <f t="shared" si="2"/>
        <v/>
      </c>
      <c r="K199" s="306"/>
      <c r="L199" s="307">
        <f t="shared" si="1"/>
        <v>192</v>
      </c>
    </row>
    <row r="200" spans="2:12" ht="13" thickBot="1">
      <c r="B200" s="333"/>
      <c r="C200" s="283"/>
      <c r="D200" s="302"/>
      <c r="E200" s="303"/>
      <c r="F200" s="303"/>
      <c r="G200" s="334"/>
      <c r="H200" s="334"/>
      <c r="I200" s="305" t="str">
        <f t="shared" si="0"/>
        <v/>
      </c>
      <c r="J200" s="305" t="str">
        <f t="shared" si="2"/>
        <v/>
      </c>
      <c r="K200" s="306"/>
      <c r="L200" s="307">
        <f t="shared" si="1"/>
        <v>193</v>
      </c>
    </row>
    <row r="201" spans="2:12" ht="13" thickBot="1">
      <c r="B201" s="333"/>
      <c r="C201" s="283"/>
      <c r="D201" s="302"/>
      <c r="E201" s="303"/>
      <c r="F201" s="303"/>
      <c r="G201" s="334"/>
      <c r="H201" s="334"/>
      <c r="I201" s="305" t="str">
        <f t="shared" si="0"/>
        <v/>
      </c>
      <c r="J201" s="305" t="str">
        <f t="shared" si="2"/>
        <v/>
      </c>
      <c r="K201" s="306"/>
      <c r="L201" s="307">
        <f t="shared" si="1"/>
        <v>194</v>
      </c>
    </row>
    <row r="202" spans="2:12" ht="13" thickBot="1">
      <c r="B202" s="333"/>
      <c r="C202" s="283"/>
      <c r="D202" s="302"/>
      <c r="E202" s="303"/>
      <c r="F202" s="303"/>
      <c r="G202" s="334"/>
      <c r="H202" s="334"/>
      <c r="I202" s="305" t="str">
        <f t="shared" si="0"/>
        <v/>
      </c>
      <c r="J202" s="305" t="str">
        <f t="shared" si="2"/>
        <v/>
      </c>
      <c r="K202" s="306"/>
      <c r="L202" s="307">
        <f t="shared" si="1"/>
        <v>195</v>
      </c>
    </row>
    <row r="203" spans="2:12" ht="13" thickBot="1">
      <c r="B203" s="333"/>
      <c r="C203" s="283"/>
      <c r="D203" s="302"/>
      <c r="E203" s="303"/>
      <c r="F203" s="303"/>
      <c r="G203" s="334"/>
      <c r="H203" s="334"/>
      <c r="I203" s="305" t="str">
        <f t="shared" si="0"/>
        <v/>
      </c>
      <c r="J203" s="305" t="str">
        <f t="shared" si="2"/>
        <v/>
      </c>
      <c r="K203" s="306"/>
      <c r="L203" s="307">
        <f t="shared" si="1"/>
        <v>196</v>
      </c>
    </row>
    <row r="204" spans="2:12" ht="13" thickBot="1">
      <c r="B204" s="333"/>
      <c r="C204" s="283"/>
      <c r="D204" s="302"/>
      <c r="E204" s="303"/>
      <c r="F204" s="303"/>
      <c r="G204" s="334"/>
      <c r="H204" s="334"/>
      <c r="I204" s="305" t="str">
        <f t="shared" si="0"/>
        <v/>
      </c>
      <c r="J204" s="305" t="str">
        <f t="shared" si="2"/>
        <v/>
      </c>
      <c r="K204" s="306"/>
      <c r="L204" s="307">
        <f t="shared" si="1"/>
        <v>197</v>
      </c>
    </row>
    <row r="205" spans="2:12" ht="13" thickBot="1">
      <c r="B205" s="333"/>
      <c r="C205" s="283"/>
      <c r="D205" s="302"/>
      <c r="E205" s="303"/>
      <c r="F205" s="303"/>
      <c r="G205" s="334"/>
      <c r="H205" s="334"/>
      <c r="I205" s="305" t="str">
        <f t="shared" si="0"/>
        <v/>
      </c>
      <c r="J205" s="305" t="str">
        <f t="shared" si="2"/>
        <v/>
      </c>
      <c r="K205" s="306"/>
      <c r="L205" s="307">
        <f t="shared" si="1"/>
        <v>198</v>
      </c>
    </row>
    <row r="206" spans="2:12" ht="13" thickBot="1">
      <c r="B206" s="333"/>
      <c r="C206" s="283"/>
      <c r="D206" s="302"/>
      <c r="E206" s="303"/>
      <c r="F206" s="303"/>
      <c r="G206" s="334"/>
      <c r="H206" s="334"/>
      <c r="I206" s="305" t="str">
        <f t="shared" si="0"/>
        <v/>
      </c>
      <c r="J206" s="305" t="str">
        <f t="shared" si="2"/>
        <v/>
      </c>
      <c r="K206" s="306"/>
      <c r="L206" s="307">
        <f t="shared" si="1"/>
        <v>199</v>
      </c>
    </row>
    <row r="207" spans="2:12" ht="13" thickBot="1">
      <c r="B207" s="333"/>
      <c r="C207" s="283"/>
      <c r="D207" s="302"/>
      <c r="E207" s="303"/>
      <c r="F207" s="303"/>
      <c r="G207" s="334"/>
      <c r="H207" s="334"/>
      <c r="I207" s="305" t="str">
        <f t="shared" si="0"/>
        <v/>
      </c>
      <c r="J207" s="305" t="str">
        <f t="shared" si="2"/>
        <v/>
      </c>
      <c r="K207" s="306"/>
      <c r="L207" s="307">
        <f t="shared" si="1"/>
        <v>200</v>
      </c>
    </row>
    <row r="208" spans="2:12" ht="13" thickBot="1">
      <c r="B208" s="333"/>
      <c r="C208" s="283"/>
      <c r="D208" s="302"/>
      <c r="E208" s="303"/>
      <c r="F208" s="303"/>
      <c r="G208" s="334"/>
      <c r="H208" s="334"/>
      <c r="I208" s="305" t="str">
        <f t="shared" si="0"/>
        <v/>
      </c>
      <c r="J208" s="305" t="str">
        <f t="shared" si="2"/>
        <v/>
      </c>
      <c r="K208" s="306"/>
      <c r="L208" s="307">
        <f t="shared" si="1"/>
        <v>201</v>
      </c>
    </row>
    <row r="209" spans="2:12" ht="13" thickBot="1">
      <c r="B209" s="333"/>
      <c r="C209" s="283"/>
      <c r="D209" s="302"/>
      <c r="E209" s="303"/>
      <c r="F209" s="303"/>
      <c r="G209" s="334"/>
      <c r="H209" s="334"/>
      <c r="I209" s="305" t="str">
        <f t="shared" si="0"/>
        <v/>
      </c>
      <c r="J209" s="305" t="str">
        <f t="shared" si="2"/>
        <v/>
      </c>
      <c r="K209" s="306"/>
      <c r="L209" s="307">
        <f t="shared" si="1"/>
        <v>202</v>
      </c>
    </row>
    <row r="210" spans="2:12" ht="13" thickBot="1">
      <c r="B210" s="333"/>
      <c r="C210" s="283"/>
      <c r="D210" s="302"/>
      <c r="E210" s="303"/>
      <c r="F210" s="303"/>
      <c r="G210" s="334"/>
      <c r="H210" s="334"/>
      <c r="I210" s="305" t="str">
        <f t="shared" si="0"/>
        <v/>
      </c>
      <c r="J210" s="305" t="str">
        <f t="shared" si="2"/>
        <v/>
      </c>
      <c r="K210" s="306"/>
      <c r="L210" s="307">
        <f t="shared" si="1"/>
        <v>203</v>
      </c>
    </row>
    <row r="211" spans="2:12" ht="13" thickBot="1">
      <c r="B211" s="333"/>
      <c r="C211" s="283"/>
      <c r="D211" s="302"/>
      <c r="E211" s="303"/>
      <c r="F211" s="303"/>
      <c r="G211" s="334"/>
      <c r="H211" s="334"/>
      <c r="I211" s="305" t="str">
        <f t="shared" si="0"/>
        <v/>
      </c>
      <c r="J211" s="305" t="str">
        <f t="shared" si="2"/>
        <v/>
      </c>
      <c r="K211" s="306"/>
      <c r="L211" s="307">
        <f t="shared" si="1"/>
        <v>204</v>
      </c>
    </row>
    <row r="212" spans="2:12" ht="13" thickBot="1">
      <c r="B212" s="333"/>
      <c r="C212" s="283"/>
      <c r="D212" s="302"/>
      <c r="E212" s="303"/>
      <c r="F212" s="303"/>
      <c r="G212" s="334"/>
      <c r="H212" s="334"/>
      <c r="I212" s="305" t="str">
        <f t="shared" si="0"/>
        <v/>
      </c>
      <c r="J212" s="305" t="str">
        <f t="shared" si="2"/>
        <v/>
      </c>
      <c r="K212" s="306"/>
      <c r="L212" s="307">
        <f t="shared" si="1"/>
        <v>205</v>
      </c>
    </row>
    <row r="213" spans="2:12" ht="13" thickBot="1">
      <c r="B213" s="333"/>
      <c r="C213" s="283"/>
      <c r="D213" s="302"/>
      <c r="E213" s="303"/>
      <c r="F213" s="303"/>
      <c r="G213" s="334"/>
      <c r="H213" s="334"/>
      <c r="I213" s="305" t="str">
        <f t="shared" si="0"/>
        <v/>
      </c>
      <c r="J213" s="305" t="str">
        <f t="shared" si="2"/>
        <v/>
      </c>
      <c r="K213" s="306"/>
      <c r="L213" s="307">
        <f t="shared" si="1"/>
        <v>206</v>
      </c>
    </row>
    <row r="214" spans="2:12" ht="13" thickBot="1">
      <c r="B214" s="333"/>
      <c r="C214" s="283"/>
      <c r="D214" s="302"/>
      <c r="E214" s="303"/>
      <c r="F214" s="303"/>
      <c r="G214" s="334"/>
      <c r="H214" s="334"/>
      <c r="I214" s="305" t="str">
        <f t="shared" si="0"/>
        <v/>
      </c>
      <c r="J214" s="305" t="str">
        <f t="shared" si="2"/>
        <v/>
      </c>
      <c r="K214" s="306"/>
      <c r="L214" s="307">
        <f t="shared" si="1"/>
        <v>207</v>
      </c>
    </row>
    <row r="215" spans="2:12" ht="13" thickBot="1">
      <c r="B215" s="333"/>
      <c r="C215" s="283"/>
      <c r="D215" s="302"/>
      <c r="E215" s="303"/>
      <c r="F215" s="303"/>
      <c r="G215" s="334"/>
      <c r="H215" s="334"/>
      <c r="I215" s="305" t="str">
        <f t="shared" si="0"/>
        <v/>
      </c>
      <c r="J215" s="305" t="str">
        <f t="shared" si="2"/>
        <v/>
      </c>
      <c r="K215" s="306"/>
      <c r="L215" s="307">
        <f t="shared" si="1"/>
        <v>208</v>
      </c>
    </row>
    <row r="216" spans="2:12" ht="13" thickBot="1">
      <c r="B216" s="333"/>
      <c r="C216" s="283"/>
      <c r="D216" s="302"/>
      <c r="E216" s="303"/>
      <c r="F216" s="303"/>
      <c r="G216" s="334"/>
      <c r="H216" s="334"/>
      <c r="I216" s="305" t="str">
        <f t="shared" si="0"/>
        <v/>
      </c>
      <c r="J216" s="305" t="str">
        <f t="shared" si="2"/>
        <v/>
      </c>
      <c r="K216" s="306"/>
      <c r="L216" s="307">
        <f t="shared" si="1"/>
        <v>209</v>
      </c>
    </row>
    <row r="217" spans="2:12" ht="13" thickBot="1">
      <c r="B217" s="333"/>
      <c r="C217" s="283"/>
      <c r="D217" s="302"/>
      <c r="E217" s="303"/>
      <c r="F217" s="303"/>
      <c r="G217" s="334"/>
      <c r="H217" s="334"/>
      <c r="I217" s="305" t="str">
        <f t="shared" si="0"/>
        <v/>
      </c>
      <c r="J217" s="305" t="str">
        <f t="shared" si="2"/>
        <v/>
      </c>
      <c r="K217" s="306"/>
      <c r="L217" s="307">
        <f t="shared" si="1"/>
        <v>210</v>
      </c>
    </row>
    <row r="218" spans="2:12" ht="13" thickBot="1">
      <c r="B218" s="333"/>
      <c r="C218" s="283"/>
      <c r="D218" s="302"/>
      <c r="E218" s="303"/>
      <c r="F218" s="303"/>
      <c r="G218" s="334"/>
      <c r="H218" s="334"/>
      <c r="I218" s="305" t="str">
        <f t="shared" si="0"/>
        <v/>
      </c>
      <c r="J218" s="305" t="str">
        <f t="shared" si="2"/>
        <v/>
      </c>
      <c r="K218" s="306"/>
      <c r="L218" s="307">
        <f t="shared" si="1"/>
        <v>211</v>
      </c>
    </row>
    <row r="219" spans="2:12" ht="13" thickBot="1">
      <c r="B219" s="333"/>
      <c r="C219" s="283"/>
      <c r="D219" s="302"/>
      <c r="E219" s="303"/>
      <c r="F219" s="303"/>
      <c r="G219" s="334"/>
      <c r="H219" s="334"/>
      <c r="I219" s="305" t="str">
        <f t="shared" si="0"/>
        <v/>
      </c>
      <c r="J219" s="305" t="str">
        <f t="shared" si="2"/>
        <v/>
      </c>
      <c r="K219" s="306"/>
      <c r="L219" s="307">
        <f t="shared" si="1"/>
        <v>212</v>
      </c>
    </row>
    <row r="220" spans="2:12" ht="13" thickBot="1">
      <c r="B220" s="333"/>
      <c r="C220" s="283"/>
      <c r="D220" s="302"/>
      <c r="E220" s="303"/>
      <c r="F220" s="303"/>
      <c r="G220" s="334"/>
      <c r="H220" s="334"/>
      <c r="I220" s="305" t="str">
        <f t="shared" si="0"/>
        <v/>
      </c>
      <c r="J220" s="305" t="str">
        <f t="shared" si="2"/>
        <v/>
      </c>
      <c r="K220" s="306"/>
      <c r="L220" s="307">
        <f t="shared" si="1"/>
        <v>213</v>
      </c>
    </row>
    <row r="221" spans="2:12" ht="13" thickBot="1">
      <c r="B221" s="333"/>
      <c r="C221" s="283"/>
      <c r="D221" s="302"/>
      <c r="E221" s="303"/>
      <c r="F221" s="303"/>
      <c r="G221" s="334"/>
      <c r="H221" s="334"/>
      <c r="I221" s="305" t="str">
        <f t="shared" si="0"/>
        <v/>
      </c>
      <c r="J221" s="305" t="str">
        <f t="shared" si="2"/>
        <v/>
      </c>
      <c r="K221" s="306"/>
      <c r="L221" s="307">
        <f t="shared" si="1"/>
        <v>214</v>
      </c>
    </row>
    <row r="222" spans="2:12" ht="13" thickBot="1">
      <c r="B222" s="333"/>
      <c r="C222" s="283"/>
      <c r="D222" s="302"/>
      <c r="E222" s="303"/>
      <c r="F222" s="303"/>
      <c r="G222" s="334"/>
      <c r="H222" s="334"/>
      <c r="I222" s="305" t="str">
        <f t="shared" si="0"/>
        <v/>
      </c>
      <c r="J222" s="305" t="str">
        <f t="shared" si="2"/>
        <v/>
      </c>
      <c r="K222" s="306"/>
      <c r="L222" s="307">
        <f t="shared" si="1"/>
        <v>215</v>
      </c>
    </row>
    <row r="223" spans="2:12" ht="13" thickBot="1">
      <c r="B223" s="333"/>
      <c r="C223" s="283"/>
      <c r="D223" s="308"/>
      <c r="E223" s="309"/>
      <c r="F223" s="309"/>
      <c r="G223" s="335"/>
      <c r="H223" s="335"/>
      <c r="I223" s="310" t="str">
        <f t="shared" si="0"/>
        <v/>
      </c>
      <c r="J223" s="310" t="str">
        <f t="shared" si="2"/>
        <v/>
      </c>
      <c r="K223" s="311"/>
      <c r="L223" s="312">
        <f t="shared" si="1"/>
        <v>216</v>
      </c>
    </row>
  </sheetData>
  <mergeCells count="1">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Cover</vt:lpstr>
      <vt:lpstr>Read Me First</vt:lpstr>
      <vt:lpstr>0. Config</vt:lpstr>
      <vt:lpstr>1.1 Master Agenda</vt:lpstr>
      <vt:lpstr>1.2 Speakers</vt:lpstr>
      <vt:lpstr>1.3 Vendors</vt:lpstr>
      <vt:lpstr>2.1 Daily Calendar</vt:lpstr>
      <vt:lpstr>2.2 Printable Agenda</vt:lpstr>
      <vt:lpstr>3.1 Sponsorship</vt:lpstr>
      <vt:lpstr>3.2 Registration</vt:lpstr>
      <vt:lpstr>3.3 Expenses</vt:lpstr>
      <vt:lpstr>4. Dashboard</vt:lpstr>
      <vt:lpstr>DoNotModify1</vt:lpstr>
      <vt:lpstr>CalendarBackend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Glenn Kavanagh</cp:lastModifiedBy>
  <cp:revision/>
  <dcterms:created xsi:type="dcterms:W3CDTF">2023-04-01T16:18:55Z</dcterms:created>
  <dcterms:modified xsi:type="dcterms:W3CDTF">2025-06-06T15:36:31Z</dcterms:modified>
  <cp:category/>
  <cp:contentStatus/>
</cp:coreProperties>
</file>